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0D69757-352D-4C2D-9E25-D3F481F96869}" xr6:coauthVersionLast="47" xr6:coauthVersionMax="47" xr10:uidLastSave="{00000000-0000-0000-0000-000000000000}"/>
  <bookViews>
    <workbookView xWindow="-120" yWindow="-120" windowWidth="38640" windowHeight="21120" xr2:uid="{0AD72E97-762A-405A-92BF-F75B67718E75}"/>
  </bookViews>
  <sheets>
    <sheet name="2024" sheetId="19" r:id="rId1"/>
    <sheet name="2023" sheetId="18" r:id="rId2"/>
    <sheet name="2022" sheetId="3" r:id="rId3"/>
    <sheet name="2021" sheetId="4" r:id="rId4"/>
    <sheet name="2020" sheetId="5" r:id="rId5"/>
    <sheet name="2019" sheetId="6" r:id="rId6"/>
    <sheet name="2018" sheetId="7" r:id="rId7"/>
    <sheet name="2017" sheetId="8" r:id="rId8"/>
    <sheet name="2016" sheetId="9" r:id="rId9"/>
    <sheet name="2015" sheetId="10" r:id="rId10"/>
    <sheet name="2014" sheetId="11" r:id="rId11"/>
    <sheet name="2013" sheetId="12" r:id="rId12"/>
    <sheet name="2012" sheetId="13" r:id="rId13"/>
    <sheet name="2011" sheetId="14" r:id="rId14"/>
    <sheet name="2010" sheetId="15" r:id="rId15"/>
    <sheet name="2008" sheetId="16" r:id="rId16"/>
    <sheet name="2007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19" l="1"/>
  <c r="E95" i="19"/>
  <c r="F95" i="19"/>
  <c r="G95" i="19"/>
  <c r="H95" i="19"/>
  <c r="I95" i="19"/>
  <c r="J95" i="19"/>
  <c r="K95" i="19"/>
  <c r="L95" i="19"/>
  <c r="D142" i="18"/>
  <c r="E142" i="18"/>
  <c r="F142" i="18"/>
  <c r="G142" i="18"/>
  <c r="H142" i="18"/>
  <c r="I142" i="18"/>
  <c r="J142" i="18"/>
  <c r="K142" i="18"/>
  <c r="L142" i="18"/>
  <c r="C41" i="13"/>
  <c r="C30" i="12"/>
  <c r="C34" i="11"/>
  <c r="C52" i="10"/>
  <c r="C54" i="9"/>
  <c r="C80" i="8"/>
  <c r="C45" i="7"/>
  <c r="C63" i="6"/>
  <c r="C49" i="5"/>
  <c r="D49" i="5"/>
  <c r="E49" i="5"/>
  <c r="C46" i="4"/>
  <c r="D46" i="4"/>
  <c r="E46" i="4"/>
  <c r="F46" i="4"/>
  <c r="G46" i="4"/>
  <c r="H46" i="4"/>
  <c r="I46" i="4"/>
  <c r="J46" i="4"/>
  <c r="B99" i="3"/>
  <c r="C99" i="3"/>
  <c r="D99" i="3"/>
  <c r="E99" i="3"/>
  <c r="F99" i="3"/>
  <c r="G99" i="3"/>
  <c r="H99" i="3"/>
  <c r="I99" i="3"/>
  <c r="J22" i="4"/>
  <c r="C14" i="17"/>
  <c r="E13" i="17"/>
  <c r="E12" i="17"/>
  <c r="E11" i="17"/>
  <c r="E10" i="17"/>
  <c r="E9" i="17"/>
  <c r="E8" i="17"/>
  <c r="E7" i="17"/>
  <c r="E6" i="17"/>
  <c r="E5" i="17"/>
  <c r="E4" i="17"/>
  <c r="E3" i="17"/>
  <c r="E2" i="17"/>
  <c r="C4" i="16"/>
  <c r="E3" i="16"/>
  <c r="E2" i="16"/>
  <c r="C34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33" i="11" l="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51" i="10" l="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53" i="9" l="1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41" i="7" l="1"/>
  <c r="E18" i="7"/>
  <c r="E14" i="7"/>
  <c r="E12" i="7"/>
  <c r="E44" i="7"/>
  <c r="E43" i="7"/>
  <c r="E42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7" i="7"/>
  <c r="E16" i="7"/>
  <c r="E15" i="7"/>
  <c r="E13" i="7"/>
  <c r="E11" i="7"/>
  <c r="E10" i="7"/>
  <c r="E9" i="7"/>
  <c r="E8" i="7"/>
  <c r="E7" i="7"/>
  <c r="E6" i="7"/>
  <c r="E5" i="7"/>
  <c r="E4" i="7"/>
  <c r="E3" i="7"/>
  <c r="E2" i="7"/>
  <c r="E54" i="6" l="1"/>
  <c r="E2" i="6"/>
  <c r="E62" i="6"/>
  <c r="E58" i="6"/>
  <c r="E57" i="6"/>
  <c r="E48" i="6"/>
  <c r="E43" i="6"/>
  <c r="E42" i="6"/>
  <c r="E26" i="6"/>
  <c r="E22" i="6"/>
  <c r="E21" i="6"/>
  <c r="E61" i="6"/>
  <c r="E60" i="6"/>
  <c r="E59" i="6"/>
  <c r="E56" i="6"/>
  <c r="E55" i="6"/>
  <c r="E53" i="6"/>
  <c r="E52" i="6"/>
  <c r="E51" i="6"/>
  <c r="E50" i="6"/>
  <c r="E49" i="6"/>
  <c r="E47" i="6"/>
  <c r="E46" i="6"/>
  <c r="E45" i="6"/>
  <c r="E44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5" i="6"/>
  <c r="E24" i="6"/>
  <c r="E23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G42" i="5" l="1"/>
  <c r="G41" i="5"/>
  <c r="E36" i="5"/>
  <c r="G36" i="5" s="1"/>
  <c r="G34" i="5"/>
  <c r="G32" i="5"/>
  <c r="G31" i="5"/>
  <c r="G27" i="5"/>
  <c r="G26" i="5"/>
  <c r="G20" i="5"/>
  <c r="G19" i="5"/>
  <c r="G18" i="5"/>
  <c r="G14" i="5"/>
  <c r="G13" i="5"/>
  <c r="G9" i="5"/>
  <c r="G6" i="5"/>
  <c r="G5" i="5"/>
  <c r="G4" i="5"/>
  <c r="G3" i="5"/>
  <c r="G2" i="5"/>
  <c r="G48" i="5"/>
  <c r="G47" i="5"/>
  <c r="G46" i="5"/>
  <c r="G45" i="5"/>
  <c r="G44" i="5"/>
  <c r="G43" i="5"/>
  <c r="G40" i="5"/>
  <c r="G39" i="5"/>
  <c r="G38" i="5"/>
  <c r="G37" i="5"/>
  <c r="E35" i="5"/>
  <c r="G35" i="5" s="1"/>
  <c r="G33" i="5"/>
  <c r="G30" i="5"/>
  <c r="G29" i="5"/>
  <c r="G28" i="5"/>
  <c r="G25" i="5"/>
  <c r="G24" i="5"/>
  <c r="G23" i="5"/>
  <c r="G22" i="5"/>
  <c r="G21" i="5"/>
  <c r="G17" i="5"/>
  <c r="G16" i="5"/>
  <c r="G15" i="5"/>
  <c r="G12" i="5"/>
  <c r="E11" i="5"/>
  <c r="G11" i="5" s="1"/>
  <c r="G10" i="5"/>
  <c r="G8" i="5"/>
  <c r="G7" i="5"/>
  <c r="J45" i="4" l="1"/>
  <c r="L45" i="4" s="1"/>
  <c r="J44" i="4"/>
  <c r="L44" i="4" s="1"/>
  <c r="J42" i="4"/>
  <c r="L42" i="4" s="1"/>
  <c r="J41" i="4"/>
  <c r="L41" i="4" s="1"/>
  <c r="J40" i="4"/>
  <c r="L40" i="4" s="1"/>
  <c r="J39" i="4"/>
  <c r="L39" i="4" s="1"/>
  <c r="J38" i="4"/>
  <c r="L38" i="4" s="1"/>
  <c r="J37" i="4"/>
  <c r="L37" i="4" s="1"/>
  <c r="J36" i="4"/>
  <c r="L36" i="4" s="1"/>
  <c r="J35" i="4"/>
  <c r="L35" i="4" s="1"/>
  <c r="J34" i="4"/>
  <c r="L34" i="4" s="1"/>
  <c r="J33" i="4"/>
  <c r="L33" i="4" s="1"/>
  <c r="J32" i="4"/>
  <c r="L32" i="4" s="1"/>
  <c r="J31" i="4"/>
  <c r="L31" i="4" s="1"/>
  <c r="J29" i="4"/>
  <c r="L29" i="4" s="1"/>
  <c r="J28" i="4"/>
  <c r="L28" i="4" s="1"/>
  <c r="J26" i="4"/>
  <c r="L26" i="4" s="1"/>
  <c r="J24" i="4"/>
  <c r="L24" i="4" s="1"/>
  <c r="J23" i="4"/>
  <c r="L23" i="4" s="1"/>
  <c r="J20" i="4"/>
  <c r="L20" i="4" s="1"/>
  <c r="J18" i="4"/>
  <c r="L18" i="4" s="1"/>
  <c r="J15" i="4"/>
  <c r="L15" i="4" s="1"/>
  <c r="J14" i="4"/>
  <c r="L14" i="4" s="1"/>
  <c r="J13" i="4"/>
  <c r="L13" i="4" s="1"/>
  <c r="J11" i="4"/>
  <c r="L11" i="4" s="1"/>
  <c r="J10" i="4"/>
  <c r="L10" i="4" s="1"/>
  <c r="J9" i="4"/>
  <c r="L9" i="4" s="1"/>
  <c r="J8" i="4"/>
  <c r="L8" i="4" s="1"/>
  <c r="J6" i="4"/>
  <c r="L6" i="4" s="1"/>
  <c r="L5" i="4"/>
  <c r="J4" i="4"/>
  <c r="L4" i="4" s="1"/>
  <c r="J2" i="4"/>
  <c r="L2" i="4" s="1"/>
  <c r="J43" i="4"/>
  <c r="L43" i="4" s="1"/>
  <c r="J16" i="4"/>
  <c r="L16" i="4" s="1"/>
  <c r="J7" i="4"/>
  <c r="L7" i="4" s="1"/>
  <c r="J12" i="4"/>
  <c r="L12" i="4" s="1"/>
  <c r="J3" i="4"/>
  <c r="L3" i="4" s="1"/>
  <c r="J30" i="4"/>
  <c r="L30" i="4" s="1"/>
  <c r="J27" i="4"/>
  <c r="L27" i="4" s="1"/>
  <c r="J25" i="4"/>
  <c r="L25" i="4" s="1"/>
  <c r="L22" i="4"/>
  <c r="J21" i="4"/>
  <c r="L21" i="4" s="1"/>
  <c r="J19" i="4"/>
  <c r="L19" i="4" s="1"/>
  <c r="J17" i="4"/>
  <c r="L17" i="4" s="1"/>
</calcChain>
</file>

<file path=xl/sharedStrings.xml><?xml version="1.0" encoding="utf-8"?>
<sst xmlns="http://schemas.openxmlformats.org/spreadsheetml/2006/main" count="2290" uniqueCount="320">
  <si>
    <t xml:space="preserve">Unidade de Conservação </t>
  </si>
  <si>
    <t>NGI</t>
  </si>
  <si>
    <t>GR</t>
  </si>
  <si>
    <t>Incêndio (ha)</t>
  </si>
  <si>
    <t>Queima prescrita (ha)</t>
  </si>
  <si>
    <t>Queima controlada (ha)</t>
  </si>
  <si>
    <t>Aceiro (ha)</t>
  </si>
  <si>
    <t>Fogo natural (ha)</t>
  </si>
  <si>
    <t xml:space="preserve">Indígenas isolados (ha) </t>
  </si>
  <si>
    <t xml:space="preserve">Total Prevenção (ha) </t>
  </si>
  <si>
    <t xml:space="preserve">Total Combate (ha) </t>
  </si>
  <si>
    <t>Área TOTAL (ha)</t>
  </si>
  <si>
    <t>Área UC (ha)</t>
  </si>
  <si>
    <t>% de AAF na UC</t>
  </si>
  <si>
    <t>APA da Bacia do Rio Descoberto</t>
  </si>
  <si>
    <t>Núcleo de Gestão Integrada - ICMBio Descoberto-Brasília</t>
  </si>
  <si>
    <t>GR 3 - CENTRO-OESTE</t>
  </si>
  <si>
    <t>APA da Bacia do Rio São João/Mico-Leão-Dourado</t>
  </si>
  <si>
    <t>Núcleo de Gestão Integrada - ICMBio Mico-Leão-Dourado</t>
  </si>
  <si>
    <t>GR 4 - SUDESTE</t>
  </si>
  <si>
    <t>APA da Região Serrana de Petrópolis</t>
  </si>
  <si>
    <t>Núcleo de Gestão Integrada - ICMBio Serra Fluminense</t>
  </si>
  <si>
    <t>APA das Ilhas e Várzeas do Rio Paraná</t>
  </si>
  <si>
    <t>Núcleo de Gestão Integrada - ICMBio Rio Paraná</t>
  </si>
  <si>
    <t>GR 5 - SUL</t>
  </si>
  <si>
    <t>APA das Nascentes do Rio Vermelho</t>
  </si>
  <si>
    <t>Núcleo de Gestão Integrada - ICMBio Mambaí</t>
  </si>
  <si>
    <t>APA do Planalto Central</t>
  </si>
  <si>
    <t>-</t>
  </si>
  <si>
    <t>APA Meandros do Rio Araguaia</t>
  </si>
  <si>
    <t>Núcleo de Gestão Integrada - ICMBio Meandros do Rio Araguaia</t>
  </si>
  <si>
    <t>APA Morro da Pedreira</t>
  </si>
  <si>
    <t>Núcleo de Gestão Integrada - ICMBio Cipó-Pedreira</t>
  </si>
  <si>
    <t>ESEC de Maracá</t>
  </si>
  <si>
    <t>Núcleo de Gestão Integrada - ICMBio Roraima</t>
  </si>
  <si>
    <t>GR 1 - NORTE</t>
  </si>
  <si>
    <t>ESEC de Taiamã</t>
  </si>
  <si>
    <t>ESEC de Uruçuí-Una</t>
  </si>
  <si>
    <t>GR 2 - NORDESTE</t>
  </si>
  <si>
    <t>ESEC Niquiá</t>
  </si>
  <si>
    <t>ESEC Serra Geral do Tocantins</t>
  </si>
  <si>
    <t>FLONA de Anauá</t>
  </si>
  <si>
    <t>FLONA de Brasília</t>
  </si>
  <si>
    <t>FLONA de Ipanema</t>
  </si>
  <si>
    <t>Núcleo de Gestão Integrada - ICMBio Iperó</t>
  </si>
  <si>
    <t>FLONA de Roraima</t>
  </si>
  <si>
    <t>FLONA do Parima</t>
  </si>
  <si>
    <t>FLONA Mário Xavier</t>
  </si>
  <si>
    <t>PARNA da Chapada das Mesas</t>
  </si>
  <si>
    <t>PARNA da Chapada Diamantina</t>
  </si>
  <si>
    <t>PARNA da Chapada dos Guimaraes</t>
  </si>
  <si>
    <t>PARNA da Chapada dos Veadeiros</t>
  </si>
  <si>
    <t>PARNA da Lagoa do Peixe</t>
  </si>
  <si>
    <t>PARNA das Emas</t>
  </si>
  <si>
    <t>PARNA da Serra da Bocaina</t>
  </si>
  <si>
    <t>Núcleo de Gestão Integrada - ICMBio Paraty</t>
  </si>
  <si>
    <t>PARNA da Serra da Canastra</t>
  </si>
  <si>
    <t>PARNA da Serra do Cipó</t>
  </si>
  <si>
    <t>PARNA da Serra do Gandarela</t>
  </si>
  <si>
    <t>PARNA da Serra do Pardo</t>
  </si>
  <si>
    <t>Núcleo de Gestão Integrada - ICMBio Terra do Meio</t>
  </si>
  <si>
    <t>PARNA da Serra dos Orgãos</t>
  </si>
  <si>
    <t>PARNA das Nascentes do Rio Parnaíba</t>
  </si>
  <si>
    <t>PARNA das Sempre-Vivas</t>
  </si>
  <si>
    <t>PARNA da Tijuca</t>
  </si>
  <si>
    <t>PARNA de Brasília</t>
  </si>
  <si>
    <t>Núcleo de Gestão Integrada - ICMBio Brasília-Contagem</t>
  </si>
  <si>
    <t>PARNA de Ilha Grande</t>
  </si>
  <si>
    <t>PARNA de Itatiaia</t>
  </si>
  <si>
    <t>PARNA de Pacaás Novos</t>
  </si>
  <si>
    <t>PARNA do Araguaia</t>
  </si>
  <si>
    <t>PARNA do Pantanal Matogrossense</t>
  </si>
  <si>
    <t>PARNA dos Campos Amazônicos</t>
  </si>
  <si>
    <t>Núcleo de Gestão Integrada - ICMBio Humaitá</t>
  </si>
  <si>
    <t>PARNA dos Campos Gerais</t>
  </si>
  <si>
    <t>Núcleo de Gestão Integrada - ICMBio Campos Gerais</t>
  </si>
  <si>
    <t>PARNA do Viruá</t>
  </si>
  <si>
    <t>PARNA e Histórico do Monte Pascoal</t>
  </si>
  <si>
    <t>PARNA Grande Sertão Veredas</t>
  </si>
  <si>
    <t>PARNA Mapinguari</t>
  </si>
  <si>
    <t>Núcleo de Gestão Integrada - ICMBio Porto Velho</t>
  </si>
  <si>
    <t>REBIO da Contagem</t>
  </si>
  <si>
    <t>RESEX da Mata Grande</t>
  </si>
  <si>
    <t>Núcleo de Gestão Integrada - ICMBio Imperatriz</t>
  </si>
  <si>
    <t>RESEX de Canavieiras</t>
  </si>
  <si>
    <t>Núcleo de Gestão Integrada - ICMBio Ilhéus</t>
  </si>
  <si>
    <t>RESEX de Cassurubá</t>
  </si>
  <si>
    <t>Núcleo de Gestão Integrada - ICMBio Abrolhos</t>
  </si>
  <si>
    <t>RESEX de Recanto das Araras de Terra Ronca</t>
  </si>
  <si>
    <t>Núcleo de Gestão Integrada - ICMBio Mata Grande/Terra Ronca</t>
  </si>
  <si>
    <t>REVIS das Veredas do Oeste Baiano</t>
  </si>
  <si>
    <t>TOTAL</t>
  </si>
  <si>
    <t>APA Carste de Lagoa Santa</t>
  </si>
  <si>
    <t>APA Cavernas do Peruaçu</t>
  </si>
  <si>
    <t>Núcleo de Gestão Integrada - ICMBio Peruaçu</t>
  </si>
  <si>
    <t>APA da Bacia do Rio Paraíba do Sul</t>
  </si>
  <si>
    <t>Núcleo de Gestão Integrada - ICMBio Rio Paraíba do Sul</t>
  </si>
  <si>
    <t>APA da Bacia do Rio São Bartolomeu</t>
  </si>
  <si>
    <t>APA da Baleia Franca</t>
  </si>
  <si>
    <t>APA da Chapada do Araripe</t>
  </si>
  <si>
    <t>Núcleo de Gestão Integrada - ICMBio Araripe</t>
  </si>
  <si>
    <t>APA da Serra da Mantiqueira</t>
  </si>
  <si>
    <t>Núcleo de Gestão Integrada - ICMBio Mantiqueira</t>
  </si>
  <si>
    <t>APA de Cairuçu</t>
  </si>
  <si>
    <t>APA de Cananéia-Iguape-Peruíbe</t>
  </si>
  <si>
    <t>Núcleo de Gestão Integrada - ICMBio Iguape</t>
  </si>
  <si>
    <t>APA de Guapi-Mirim</t>
  </si>
  <si>
    <t>Núcleo de Gestão Integrada - ICMBio Guanabara</t>
  </si>
  <si>
    <t>APA do Boqueirão da Onça</t>
  </si>
  <si>
    <t>Núcleo de Gestão Integrada - ICMBio Juazeiro</t>
  </si>
  <si>
    <t>APA do Ibirapuitã</t>
  </si>
  <si>
    <t>APA do Tapajós</t>
  </si>
  <si>
    <t>UNA Itaituba</t>
  </si>
  <si>
    <t>APA Serra da Ibiapaba</t>
  </si>
  <si>
    <t>ARIE Seringal Nova Esperança</t>
  </si>
  <si>
    <t>Núcleo de Gestão Integrada - ICMBio Chico Mendes</t>
  </si>
  <si>
    <t>ARIE Serra da Abelha/Rio da Prata</t>
  </si>
  <si>
    <t>Núcleo de Gestão Integrada - ICMBio Ibirama</t>
  </si>
  <si>
    <t>ESEC da Serra das Araras</t>
  </si>
  <si>
    <t>ESEC da Terra do Meio</t>
  </si>
  <si>
    <t>ESEC de Aiuaba</t>
  </si>
  <si>
    <t>ESEC de Cuniã</t>
  </si>
  <si>
    <t>Núcleo de Gestão Integrada - ICMBio Cuniã-Jacundá</t>
  </si>
  <si>
    <t>ESEC do Castanhão</t>
  </si>
  <si>
    <t>Núcleo de Gestão Integrada - ICMBio Mossoró</t>
  </si>
  <si>
    <t>ESEC Raso da Catarina</t>
  </si>
  <si>
    <t>Núcleo de Gestão Integrada - ICMBio Paulo Afonso</t>
  </si>
  <si>
    <t>FLONA da Mata Grande</t>
  </si>
  <si>
    <t>FLONA de Altamira</t>
  </si>
  <si>
    <t>FLONA de Balata-Tufari</t>
  </si>
  <si>
    <t>FLONA de Caxiuanã</t>
  </si>
  <si>
    <t>Núcleo de Gestão Integrada - ICMBio Breves</t>
  </si>
  <si>
    <t>FLONA de Cristópolis</t>
  </si>
  <si>
    <t>FLONA de Itaituba II</t>
  </si>
  <si>
    <t>FLONA de Jacundá</t>
  </si>
  <si>
    <t>FLONA de Santa Rosa do Purus</t>
  </si>
  <si>
    <t>Núcleo de Gestão Integrada - ICMBio Alto Tarauacá-Santa Rosa</t>
  </si>
  <si>
    <t>FLONA de Saracá-Taquera</t>
  </si>
  <si>
    <t>Núcleo de Gestão Integrada - ICMBio Trombetas</t>
  </si>
  <si>
    <t>FLONA de Urupadi</t>
  </si>
  <si>
    <t>FLONA do Amazonas</t>
  </si>
  <si>
    <t>Núcleo de Gestão Integrada - ICMBio Pico da Neblina</t>
  </si>
  <si>
    <t>FLONA do Aripuanã</t>
  </si>
  <si>
    <t>FLONA do Bom Futuro</t>
  </si>
  <si>
    <t>FLONA do Crepori</t>
  </si>
  <si>
    <t>FLONA do Itacaiunas</t>
  </si>
  <si>
    <t>Núcleo de Gestão Integrada - ICMBio Carajás</t>
  </si>
  <si>
    <t>FLONA do Jamanxim</t>
  </si>
  <si>
    <t>FLONA do Jamari</t>
  </si>
  <si>
    <t>FLONA do Jatuarana</t>
  </si>
  <si>
    <t>FLONA do Purus</t>
  </si>
  <si>
    <t>Núcleo de Gestão Integrada - ICMBio Boca do Acre</t>
  </si>
  <si>
    <t>FLONA do Tapajós</t>
  </si>
  <si>
    <t>FLONA do Trairão</t>
  </si>
  <si>
    <t>PARNA Cavernas do Peruaçu</t>
  </si>
  <si>
    <t>PARNA da Amazônia</t>
  </si>
  <si>
    <t>PARNA das Araucárias</t>
  </si>
  <si>
    <t>Núcleo de Gestão Integrada - ICMBio Palmas</t>
  </si>
  <si>
    <t>PARNA da Serra das Confusões</t>
  </si>
  <si>
    <t>PARNA da Serra do Divisor</t>
  </si>
  <si>
    <t>Núcleo de Gestão Integrada - ICMBio Cruzeiro do Sul</t>
  </si>
  <si>
    <t>PARNA da Serra do Itajaí</t>
  </si>
  <si>
    <t>PARNA da Serra do Teixeira</t>
  </si>
  <si>
    <t>PARNA da Serra Geral</t>
  </si>
  <si>
    <t>Núcleo de Gestão Integrada - ICMBio Aparados da Serra</t>
  </si>
  <si>
    <t>PARNA de Anavilhanas</t>
  </si>
  <si>
    <t>Núcleo de Gestão Integrada - ICMBio Novo Airão</t>
  </si>
  <si>
    <t>PARNA de Aparados da Serra</t>
  </si>
  <si>
    <t>PARNA de Boa Nova</t>
  </si>
  <si>
    <t>Núcleo de Gestão Integrada - ICMBio Sudoeste Baiano</t>
  </si>
  <si>
    <t>PARNA de São Joaquim</t>
  </si>
  <si>
    <t>PARNA de Sete Cidades</t>
  </si>
  <si>
    <t>PARNA do Acari</t>
  </si>
  <si>
    <t>PARNA do Alto Cariri</t>
  </si>
  <si>
    <t>PARNA do Boqueirão da Onça</t>
  </si>
  <si>
    <t>PARNA do Cabo Orange</t>
  </si>
  <si>
    <t>PARNA do Jamanxim</t>
  </si>
  <si>
    <t>PARNA do Jaú</t>
  </si>
  <si>
    <t>PARNA do Juruena</t>
  </si>
  <si>
    <t>PARNA do Monte Roraima</t>
  </si>
  <si>
    <t>PARNA do Pico da Neblina</t>
  </si>
  <si>
    <t>PARNA do Rio Novo</t>
  </si>
  <si>
    <t>PARNA dos Campos Ferruginosos</t>
  </si>
  <si>
    <t>PARNA dos Lençois Maranhenses</t>
  </si>
  <si>
    <t>PARNA Serra de Itabaiana</t>
  </si>
  <si>
    <t>Núcleo de Gestão Integrada - ICMBio Itabaiana-Ibura</t>
  </si>
  <si>
    <t>REBIO da Mata Escura</t>
  </si>
  <si>
    <t>REBIO de Pedra Talhada</t>
  </si>
  <si>
    <t>REBIO de Poço das Antas</t>
  </si>
  <si>
    <t>REBIO do Guaporé</t>
  </si>
  <si>
    <t>Núcleo de Gestão Integrada - ICMBio Cautário-Guaporé</t>
  </si>
  <si>
    <t>REBIO do Gurupi</t>
  </si>
  <si>
    <t>REBIO do Jaru</t>
  </si>
  <si>
    <t>REBIO do Lago Piratuba</t>
  </si>
  <si>
    <t>REBIO do Manicoré</t>
  </si>
  <si>
    <t>REBIO do Rio Trombetas</t>
  </si>
  <si>
    <t>REBIO do Tinguá</t>
  </si>
  <si>
    <t>REBIO Nascentes da Serra do Cachimbo</t>
  </si>
  <si>
    <t>RESEX Acaú Goiana</t>
  </si>
  <si>
    <t>Núcleo de Gestão Integrada - ICMBio Cabedelo</t>
  </si>
  <si>
    <t>RESEX Arapixi</t>
  </si>
  <si>
    <t>RESEX Chapada Limpa</t>
  </si>
  <si>
    <t>RESEX do Alto Juruá</t>
  </si>
  <si>
    <t>RESEX do Cazumbá-Iracema</t>
  </si>
  <si>
    <t>Núcleo de Gestão Integrada - ICMBio Sena Madureira</t>
  </si>
  <si>
    <t>RESEX do Rio Ouro Preto</t>
  </si>
  <si>
    <t>Núcleo de Gestão Integrada - ICMBio Guajará-Mirim</t>
  </si>
  <si>
    <t>RESEX Marinha da Baia do Iguapé</t>
  </si>
  <si>
    <t>RESEX Rio Unini</t>
  </si>
  <si>
    <t>RESEX Rio Xingu</t>
  </si>
  <si>
    <t>RESEX Riozinho da Liberdade</t>
  </si>
  <si>
    <t>RESEX Tapajós-Arapiuns</t>
  </si>
  <si>
    <t>RESEX Verde para Sempre</t>
  </si>
  <si>
    <t>REVIS de Boa Nova</t>
  </si>
  <si>
    <t>REVIS de Una</t>
  </si>
  <si>
    <t>REVIS do Rio dos Frades</t>
  </si>
  <si>
    <t>REVIS dos Campos de Palmas</t>
  </si>
  <si>
    <t xml:space="preserve">Incêndio (ha) </t>
  </si>
  <si>
    <t xml:space="preserve">Queima prescrita (ha) </t>
  </si>
  <si>
    <t xml:space="preserve">Queima controlada (ha) </t>
  </si>
  <si>
    <t xml:space="preserve">Aceiro (ha) </t>
  </si>
  <si>
    <t xml:space="preserve">Fogo natural (ha) </t>
  </si>
  <si>
    <t xml:space="preserve">Queima indigena (ha) </t>
  </si>
  <si>
    <t xml:space="preserve">Raios (ha) </t>
  </si>
  <si>
    <t xml:space="preserve">Área total (ha) </t>
  </si>
  <si>
    <t xml:space="preserve">Área UC (ha) </t>
  </si>
  <si>
    <t>APA Delta do Parnaíba</t>
  </si>
  <si>
    <t>APA Serra da Tabatinga</t>
  </si>
  <si>
    <t>ESEC da Mata Preta</t>
  </si>
  <si>
    <t>ESEC do Taim</t>
  </si>
  <si>
    <t>FLONA de Humaitá</t>
  </si>
  <si>
    <t>FLONA de São Francisco de Paula</t>
  </si>
  <si>
    <t>FLONA de Silvania</t>
  </si>
  <si>
    <t>FLONA do Iquiri</t>
  </si>
  <si>
    <t>PARNA da Serra da Bodoquena</t>
  </si>
  <si>
    <t>PARNA da Serra da Capivara</t>
  </si>
  <si>
    <t>REBIO das Araucárias</t>
  </si>
  <si>
    <t>RESEX Chico Mendes</t>
  </si>
  <si>
    <t>RESEX do Rio Cajari</t>
  </si>
  <si>
    <t>RESEX Ituxi</t>
  </si>
  <si>
    <t>Unidades de Conservação</t>
  </si>
  <si>
    <t>Bioma</t>
  </si>
  <si>
    <t>Fogo Natural  (ha)</t>
  </si>
  <si>
    <t>Queima por Indígenas Isolados (ha)</t>
  </si>
  <si>
    <t>Incêndios (ha)</t>
  </si>
  <si>
    <t>Queima Controlada (ha)</t>
  </si>
  <si>
    <t>Queima Prescrita  (ha)</t>
  </si>
  <si>
    <t>Gestão de Raio (ha)</t>
  </si>
  <si>
    <t>Aceiro Negro (ha)</t>
  </si>
  <si>
    <t>Área Queimada (ha)</t>
  </si>
  <si>
    <t>% da UC</t>
  </si>
  <si>
    <t>Data Última Atualização</t>
  </si>
  <si>
    <t xml:space="preserve">Satélite </t>
  </si>
  <si>
    <t>Mata Atlântica</t>
  </si>
  <si>
    <t>Landsat / Sentinel</t>
  </si>
  <si>
    <t>Amazônia</t>
  </si>
  <si>
    <t>Modis</t>
  </si>
  <si>
    <t>ESEC de Uruçuí-Uma</t>
  </si>
  <si>
    <t>Cerrado</t>
  </si>
  <si>
    <t>Caatinga</t>
  </si>
  <si>
    <t>PARNA da Restinga de Jurubatiba</t>
  </si>
  <si>
    <t>PARNA dos Campos Ferriginosos</t>
  </si>
  <si>
    <t>MIF (ha)</t>
  </si>
  <si>
    <t>APA da Bacia do Rio Parnaíba do Sul</t>
  </si>
  <si>
    <t>Pantanal</t>
  </si>
  <si>
    <t>FLONA de Carajás</t>
  </si>
  <si>
    <t>PARNA da Serra dos Órgãos</t>
  </si>
  <si>
    <t>PARNA das Sempre Vivas</t>
  </si>
  <si>
    <t>RESEX do Lago do Capana Grande</t>
  </si>
  <si>
    <t>RVS das Veredas do Oeste Baiano</t>
  </si>
  <si>
    <t>Satélite</t>
  </si>
  <si>
    <t>FLONA do Araripe-Apodi</t>
  </si>
  <si>
    <t>Pampa</t>
  </si>
  <si>
    <t>Mata Atântica</t>
  </si>
  <si>
    <t>PARNA de Serra Geral</t>
  </si>
  <si>
    <t>PARNA Serra da Mocidade</t>
  </si>
  <si>
    <t>REBIO das Perobas</t>
  </si>
  <si>
    <t>ESEC de Niquiá</t>
  </si>
  <si>
    <t>FLONA de Macauã</t>
  </si>
  <si>
    <t xml:space="preserve">Landsat </t>
  </si>
  <si>
    <t xml:space="preserve">PARNA da Serra dos Orgãos </t>
  </si>
  <si>
    <t>REBIO das Nascentes da Serra do Cachimbo</t>
  </si>
  <si>
    <t>Marinho Costeiro</t>
  </si>
  <si>
    <t>APA Serra de Ibiapaba</t>
  </si>
  <si>
    <t>ESEC de Iquê</t>
  </si>
  <si>
    <t>MN dos Portões Capixabas</t>
  </si>
  <si>
    <t>PARNA da Tijuca*</t>
  </si>
  <si>
    <t>PARNA do Caparaó</t>
  </si>
  <si>
    <t>RESEX do Extremo Norte do Tocantins</t>
  </si>
  <si>
    <t>RESEX Ipaú-Anilzinho</t>
  </si>
  <si>
    <t>RESEX Marinha do Delta do Parnaíba</t>
  </si>
  <si>
    <t>ESEC de Caracaraí</t>
  </si>
  <si>
    <t>PARNA da Chapada dos Guimarães</t>
  </si>
  <si>
    <t>PARNA Serra da Cutia</t>
  </si>
  <si>
    <t>REBIO de Sooretama</t>
  </si>
  <si>
    <t>UC</t>
  </si>
  <si>
    <t>FLONA de Mulata</t>
  </si>
  <si>
    <t>PARNA do Descobrimento</t>
  </si>
  <si>
    <t>RDS Nascentes Geraizeiras</t>
  </si>
  <si>
    <t>Mata Atlântica e Cerrado</t>
  </si>
  <si>
    <t>RESEX Renascer</t>
  </si>
  <si>
    <t>PARNA da Serra de Itabaiana</t>
  </si>
  <si>
    <t>APA dos Meandros do Rio Araguaia</t>
  </si>
  <si>
    <t>PARNA do Pantanal Mato-Grossense</t>
  </si>
  <si>
    <t>PARNA  de Mapinguari</t>
  </si>
  <si>
    <t>REVIS das Veredas do Oeste Baiano*</t>
  </si>
  <si>
    <t>FLONA de Brasília*</t>
  </si>
  <si>
    <t>ESEC Serra Geral do Tocantins*comparativo</t>
  </si>
  <si>
    <t>PARNA das Nascentes do Rio Parnaíba*</t>
  </si>
  <si>
    <t>RESEX Lago do Cedro</t>
  </si>
  <si>
    <t>PARNA da Serra do Cipó*</t>
  </si>
  <si>
    <t>APA do Morro da Pedreira</t>
  </si>
  <si>
    <t>Cerrado/Caatinga</t>
  </si>
  <si>
    <t>TOTAL*</t>
  </si>
  <si>
    <t>RESEX do Ciriaco</t>
  </si>
  <si>
    <t>RESEX do Médio Juruá</t>
  </si>
  <si>
    <t>Núcleo de Gestão Integrada - ICMBio Lábrea</t>
  </si>
  <si>
    <t>RESEX do Lago do Cuniã</t>
  </si>
  <si>
    <t>FLONA do Tapirape-aquiri</t>
  </si>
  <si>
    <t>RESEX do Rio do Cautário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</si>
</sst>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name val="Arial"/>
      <family val="2"/>
    </font>
    <font>
      <b/>
      <sz val="12"/>
      <color rgb="FFFF0000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rgb="FFFF0000"/>
      <name val="Arial"/>
      <family val="2"/>
    </font>
    <font>
      <b/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165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15">
    <xf numFmtId="0" fontId="0" fillId="0" borderId="0" xfId="0"/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7" fillId="0" borderId="1" xfId="3" applyFont="1" applyBorder="1"/>
    <xf numFmtId="0" fontId="7" fillId="0" borderId="1" xfId="3" applyFont="1" applyBorder="1" applyAlignment="1">
      <alignment horizontal="center"/>
    </xf>
    <xf numFmtId="4" fontId="7" fillId="0" borderId="1" xfId="3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14" fontId="7" fillId="0" borderId="1" xfId="3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2" borderId="1" xfId="2" applyFont="1" applyFill="1" applyBorder="1" applyAlignment="1">
      <alignment horizontal="center" vertical="center" wrapText="1"/>
    </xf>
    <xf numFmtId="4" fontId="5" fillId="2" borderId="1" xfId="2" applyNumberFormat="1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4" fontId="5" fillId="0" borderId="0" xfId="2" applyNumberFormat="1" applyFont="1" applyAlignment="1">
      <alignment horizontal="center" vertical="center" wrapText="1"/>
    </xf>
    <xf numFmtId="0" fontId="7" fillId="0" borderId="0" xfId="3" applyFont="1"/>
    <xf numFmtId="0" fontId="7" fillId="0" borderId="0" xfId="3" applyFont="1" applyAlignment="1">
      <alignment horizontal="center"/>
    </xf>
    <xf numFmtId="4" fontId="7" fillId="0" borderId="0" xfId="3" applyNumberFormat="1" applyFont="1" applyAlignment="1">
      <alignment horizontal="center"/>
    </xf>
    <xf numFmtId="4" fontId="7" fillId="0" borderId="0" xfId="0" applyNumberFormat="1" applyFont="1" applyAlignment="1">
      <alignment horizontal="center"/>
    </xf>
    <xf numFmtId="14" fontId="7" fillId="0" borderId="0" xfId="3" applyNumberFormat="1" applyFont="1" applyAlignment="1">
      <alignment horizontal="center"/>
    </xf>
    <xf numFmtId="0" fontId="7" fillId="3" borderId="1" xfId="3" applyFont="1" applyFill="1" applyBorder="1" applyAlignment="1">
      <alignment horizontal="center"/>
    </xf>
    <xf numFmtId="4" fontId="7" fillId="3" borderId="1" xfId="3" applyNumberFormat="1" applyFont="1" applyFill="1" applyBorder="1" applyAlignment="1">
      <alignment horizontal="center"/>
    </xf>
    <xf numFmtId="4" fontId="7" fillId="3" borderId="1" xfId="0" applyNumberFormat="1" applyFont="1" applyFill="1" applyBorder="1" applyAlignment="1">
      <alignment horizontal="center"/>
    </xf>
    <xf numFmtId="14" fontId="7" fillId="3" borderId="1" xfId="3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4" fontId="7" fillId="0" borderId="1" xfId="4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 applyProtection="1">
      <alignment horizontal="center"/>
    </xf>
    <xf numFmtId="0" fontId="8" fillId="0" borderId="1" xfId="2" applyFont="1" applyBorder="1" applyAlignment="1">
      <alignment horizontal="center"/>
    </xf>
    <xf numFmtId="4" fontId="8" fillId="0" borderId="1" xfId="4" applyNumberFormat="1" applyFont="1" applyBorder="1" applyAlignment="1">
      <alignment horizontal="center"/>
    </xf>
    <xf numFmtId="4" fontId="8" fillId="0" borderId="1" xfId="4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8" fillId="0" borderId="1" xfId="2" applyNumberFormat="1" applyFont="1" applyBorder="1" applyAlignment="1">
      <alignment horizontal="center"/>
    </xf>
    <xf numFmtId="14" fontId="8" fillId="0" borderId="1" xfId="2" applyNumberFormat="1" applyFont="1" applyBorder="1" applyAlignment="1">
      <alignment horizontal="center"/>
    </xf>
    <xf numFmtId="165" fontId="8" fillId="0" borderId="1" xfId="4" applyFont="1" applyBorder="1" applyAlignment="1">
      <alignment horizontal="center"/>
    </xf>
    <xf numFmtId="39" fontId="8" fillId="0" borderId="1" xfId="1" applyNumberFormat="1" applyFont="1" applyBorder="1" applyAlignment="1" applyProtection="1">
      <alignment horizontal="center"/>
    </xf>
    <xf numFmtId="165" fontId="8" fillId="0" borderId="1" xfId="4" applyFont="1" applyBorder="1" applyAlignment="1">
      <alignment horizontal="center" vertical="center"/>
    </xf>
    <xf numFmtId="2" fontId="5" fillId="2" borderId="1" xfId="2" applyNumberFormat="1" applyFont="1" applyFill="1" applyBorder="1" applyAlignment="1">
      <alignment horizontal="center" vertical="center" wrapText="1"/>
    </xf>
    <xf numFmtId="4" fontId="7" fillId="0" borderId="1" xfId="4" applyNumberFormat="1" applyFont="1" applyBorder="1" applyAlignment="1">
      <alignment horizontal="center"/>
    </xf>
    <xf numFmtId="165" fontId="7" fillId="0" borderId="1" xfId="4" applyFont="1" applyBorder="1" applyAlignment="1">
      <alignment horizontal="center"/>
    </xf>
    <xf numFmtId="0" fontId="9" fillId="2" borderId="1" xfId="2" applyFont="1" applyFill="1" applyBorder="1" applyAlignment="1">
      <alignment horizontal="center" vertical="center" wrapText="1"/>
    </xf>
    <xf numFmtId="4" fontId="9" fillId="2" borderId="1" xfId="2" applyNumberFormat="1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43" fontId="7" fillId="0" borderId="0" xfId="1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43" fontId="8" fillId="0" borderId="1" xfId="1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3" fontId="8" fillId="0" borderId="0" xfId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4" fontId="8" fillId="0" borderId="0" xfId="0" applyNumberFormat="1" applyFont="1" applyAlignment="1">
      <alignment horizontal="center"/>
    </xf>
    <xf numFmtId="4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43" fontId="1" fillId="0" borderId="1" xfId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 vertical="center" wrapText="1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10" fillId="0" borderId="1" xfId="0" applyNumberFormat="1" applyFont="1" applyBorder="1" applyAlignment="1">
      <alignment horizontal="center"/>
    </xf>
    <xf numFmtId="4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0" fillId="3" borderId="0" xfId="0" applyFill="1"/>
    <xf numFmtId="4" fontId="12" fillId="2" borderId="1" xfId="0" applyNumberFormat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4" fontId="7" fillId="0" borderId="3" xfId="3" applyNumberFormat="1" applyFont="1" applyBorder="1" applyAlignment="1">
      <alignment horizontal="center"/>
    </xf>
    <xf numFmtId="0" fontId="14" fillId="2" borderId="1" xfId="3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4" fontId="14" fillId="2" borderId="1" xfId="0" applyNumberFormat="1" applyFont="1" applyFill="1" applyBorder="1" applyAlignment="1">
      <alignment horizontal="center"/>
    </xf>
    <xf numFmtId="4" fontId="16" fillId="2" borderId="1" xfId="0" applyNumberFormat="1" applyFont="1" applyFill="1" applyBorder="1" applyAlignment="1">
      <alignment horizontal="center"/>
    </xf>
    <xf numFmtId="0" fontId="8" fillId="3" borderId="1" xfId="2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1" xfId="0" applyFont="1" applyFill="1" applyBorder="1"/>
    <xf numFmtId="43" fontId="17" fillId="2" borderId="1" xfId="1" applyFont="1" applyFill="1" applyBorder="1" applyAlignment="1">
      <alignment horizontal="center"/>
    </xf>
    <xf numFmtId="43" fontId="7" fillId="0" borderId="1" xfId="1" applyFont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165" fontId="8" fillId="0" borderId="1" xfId="1" applyNumberFormat="1" applyFont="1" applyBorder="1" applyAlignment="1" applyProtection="1">
      <alignment horizontal="center" vertical="center"/>
    </xf>
    <xf numFmtId="43" fontId="18" fillId="2" borderId="1" xfId="1" applyFont="1" applyFill="1" applyBorder="1" applyAlignment="1">
      <alignment horizontal="center"/>
    </xf>
    <xf numFmtId="4" fontId="13" fillId="2" borderId="1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43" fontId="17" fillId="2" borderId="2" xfId="1" applyFont="1" applyFill="1" applyBorder="1" applyAlignment="1">
      <alignment horizontal="center" vertical="center"/>
    </xf>
    <xf numFmtId="43" fontId="17" fillId="2" borderId="4" xfId="1" applyFont="1" applyFill="1" applyBorder="1" applyAlignment="1">
      <alignment horizontal="center" vertical="center"/>
    </xf>
    <xf numFmtId="43" fontId="17" fillId="2" borderId="3" xfId="1" applyFont="1" applyFill="1" applyBorder="1" applyAlignment="1">
      <alignment horizontal="center" vertical="center"/>
    </xf>
    <xf numFmtId="43" fontId="17" fillId="2" borderId="2" xfId="1" applyFont="1" applyFill="1" applyBorder="1" applyAlignment="1">
      <alignment horizontal="center"/>
    </xf>
    <xf numFmtId="43" fontId="17" fillId="2" borderId="4" xfId="1" applyFont="1" applyFill="1" applyBorder="1" applyAlignment="1">
      <alignment horizontal="center"/>
    </xf>
    <xf numFmtId="43" fontId="17" fillId="2" borderId="3" xfId="1" applyFont="1" applyFill="1" applyBorder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43" fontId="18" fillId="2" borderId="2" xfId="1" applyFont="1" applyFill="1" applyBorder="1" applyAlignment="1">
      <alignment horizontal="center"/>
    </xf>
    <xf numFmtId="43" fontId="18" fillId="2" borderId="4" xfId="1" applyFont="1" applyFill="1" applyBorder="1" applyAlignment="1">
      <alignment horizontal="center"/>
    </xf>
    <xf numFmtId="43" fontId="18" fillId="2" borderId="3" xfId="1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4" fontId="13" fillId="2" borderId="3" xfId="0" applyNumberFormat="1" applyFont="1" applyFill="1" applyBorder="1" applyAlignment="1">
      <alignment horizontal="center"/>
    </xf>
  </cellXfs>
  <cellStyles count="23">
    <cellStyle name="Normal" xfId="0" builtinId="0"/>
    <cellStyle name="Normal 2" xfId="2" xr:uid="{68958833-7E11-4B44-B139-23FA1F40CA8E}"/>
    <cellStyle name="Normal 3" xfId="3" xr:uid="{651AE088-8453-4BDE-9FF5-D3412D8DDDD8}"/>
    <cellStyle name="Separador de milhares 2" xfId="4" xr:uid="{2B63007A-6D19-49FF-BCCF-075896E84F4C}"/>
    <cellStyle name="Vírgula" xfId="1" builtinId="3"/>
    <cellStyle name="Vírgula 2" xfId="5" xr:uid="{9A9A0871-6625-4986-97E0-FB02A9F758ED}"/>
    <cellStyle name="Vírgula 2 2" xfId="11" xr:uid="{8166314F-A2ED-487C-A2FB-1086BDF2F1FA}"/>
    <cellStyle name="Vírgula 2 3" xfId="17" xr:uid="{49606F64-9A49-41D0-BE88-F8285FE230D4}"/>
    <cellStyle name="Vírgula 3" xfId="6" xr:uid="{E4093A5A-3303-45D4-9C61-EA891EEB5E66}"/>
    <cellStyle name="Vírgula 3 2" xfId="12" xr:uid="{2A041D58-D5B8-4586-A747-0147295B9F0F}"/>
    <cellStyle name="Vírgula 3 3" xfId="18" xr:uid="{6E2723F4-F316-4144-B505-B553D6EE682A}"/>
    <cellStyle name="Vírgula 4" xfId="7" xr:uid="{7298551A-10C9-42D0-8DF4-B06D1EDC9848}"/>
    <cellStyle name="Vírgula 4 2" xfId="13" xr:uid="{C24EBCC3-81A7-4E17-AB26-00982286D2EE}"/>
    <cellStyle name="Vírgula 4 3" xfId="19" xr:uid="{3D17C7EC-7951-4F1F-9CA5-5C349441DE0D}"/>
    <cellStyle name="Vírgula 5" xfId="8" xr:uid="{33F94B08-1163-43FF-A245-4F73A54F1AEF}"/>
    <cellStyle name="Vírgula 5 2" xfId="14" xr:uid="{42B3A5B7-5DF4-4A9B-A32E-A441F8231D5E}"/>
    <cellStyle name="Vírgula 5 3" xfId="20" xr:uid="{826B525B-A28C-40F6-8A96-5CA1A7E042EA}"/>
    <cellStyle name="Vírgula 6" xfId="9" xr:uid="{421A4C9B-6E54-42C9-A9FE-B0F7B58CE3D2}"/>
    <cellStyle name="Vírgula 6 2" xfId="15" xr:uid="{7BB3D5B3-9108-421B-9282-4F8293219B80}"/>
    <cellStyle name="Vírgula 6 3" xfId="21" xr:uid="{2A0F40C2-F070-4D34-B920-58B8D62274BF}"/>
    <cellStyle name="Vírgula 7" xfId="10" xr:uid="{6E6CA50D-713F-4B3D-9BAB-27745005E4D8}"/>
    <cellStyle name="Vírgula 7 2" xfId="16" xr:uid="{9AAD2058-9392-433A-B709-AFA07F17C582}"/>
    <cellStyle name="Vírgula 7 3" xfId="22" xr:uid="{5497A8FC-E5FB-49C3-9277-47E8A07B7B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9E4E2-89BC-452A-BA83-88C577969C36}">
  <dimension ref="A1:N95"/>
  <sheetViews>
    <sheetView tabSelected="1" workbookViewId="0">
      <selection activeCell="Q17" sqref="Q17"/>
    </sheetView>
  </sheetViews>
  <sheetFormatPr defaultRowHeight="15" x14ac:dyDescent="0.25"/>
  <cols>
    <col min="1" max="1" width="41.140625" customWidth="1"/>
    <col min="2" max="2" width="35.140625" customWidth="1"/>
    <col min="3" max="3" width="29.85546875" customWidth="1"/>
    <col min="4" max="4" width="15" customWidth="1"/>
    <col min="5" max="5" width="21.7109375" customWidth="1"/>
    <col min="6" max="6" width="22.28515625" customWidth="1"/>
    <col min="7" max="7" width="13.5703125" customWidth="1"/>
    <col min="8" max="8" width="18" customWidth="1"/>
    <col min="9" max="10" width="22.28515625" customWidth="1"/>
    <col min="11" max="11" width="20.28515625" customWidth="1"/>
    <col min="12" max="12" width="16.42578125" customWidth="1"/>
    <col min="13" max="13" width="14" customWidth="1"/>
    <col min="14" max="14" width="17" customWidth="1"/>
  </cols>
  <sheetData>
    <row r="1" spans="1:14" x14ac:dyDescent="0.25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</row>
    <row r="2" spans="1:14" x14ac:dyDescent="0.25">
      <c r="A2" s="72" t="s">
        <v>93</v>
      </c>
      <c r="B2" s="72" t="s">
        <v>94</v>
      </c>
      <c r="C2" s="72" t="s">
        <v>19</v>
      </c>
      <c r="D2" s="72">
        <v>437.59134826245548</v>
      </c>
      <c r="E2" s="72">
        <v>0</v>
      </c>
      <c r="F2" s="72">
        <v>0</v>
      </c>
      <c r="G2" s="72">
        <v>0</v>
      </c>
      <c r="H2" s="72">
        <v>0</v>
      </c>
      <c r="I2" s="72">
        <v>0</v>
      </c>
      <c r="J2" s="72">
        <v>0</v>
      </c>
      <c r="K2" s="72">
        <v>437.59134826245548</v>
      </c>
      <c r="L2" s="72">
        <v>437.59134826245548</v>
      </c>
      <c r="M2" s="72">
        <v>115209.664</v>
      </c>
      <c r="N2" s="72">
        <v>0.38</v>
      </c>
    </row>
    <row r="3" spans="1:14" x14ac:dyDescent="0.25">
      <c r="A3" s="72" t="s">
        <v>14</v>
      </c>
      <c r="B3" s="72" t="s">
        <v>15</v>
      </c>
      <c r="C3" s="72" t="s">
        <v>16</v>
      </c>
      <c r="D3" s="72">
        <v>1452.7598743070321</v>
      </c>
      <c r="E3" s="72">
        <v>6.9931959054719659</v>
      </c>
      <c r="F3" s="72">
        <v>0</v>
      </c>
      <c r="G3" s="72">
        <v>0.180554485014081</v>
      </c>
      <c r="H3" s="72">
        <v>0</v>
      </c>
      <c r="I3" s="72">
        <v>0</v>
      </c>
      <c r="J3" s="72">
        <v>7.1737503904860471</v>
      </c>
      <c r="K3" s="72">
        <v>1452.7598743070321</v>
      </c>
      <c r="L3" s="72">
        <v>1459.9336246975181</v>
      </c>
      <c r="M3" s="72">
        <v>36159.769500000002</v>
      </c>
      <c r="N3" s="72">
        <v>4.04</v>
      </c>
    </row>
    <row r="4" spans="1:14" x14ac:dyDescent="0.25">
      <c r="A4" s="72" t="s">
        <v>95</v>
      </c>
      <c r="B4" s="72" t="s">
        <v>96</v>
      </c>
      <c r="C4" s="72" t="s">
        <v>19</v>
      </c>
      <c r="D4" s="72">
        <v>224.0601912553459</v>
      </c>
      <c r="E4" s="72">
        <v>0</v>
      </c>
      <c r="F4" s="72">
        <v>0</v>
      </c>
      <c r="G4" s="72">
        <v>0</v>
      </c>
      <c r="H4" s="72">
        <v>0</v>
      </c>
      <c r="I4" s="72">
        <v>0</v>
      </c>
      <c r="J4" s="72">
        <v>0</v>
      </c>
      <c r="K4" s="72">
        <v>224.0601912553459</v>
      </c>
      <c r="L4" s="72">
        <v>224.0601912553459</v>
      </c>
      <c r="M4" s="72">
        <v>292597.84399999998</v>
      </c>
      <c r="N4" s="72">
        <v>0.08</v>
      </c>
    </row>
    <row r="5" spans="1:14" x14ac:dyDescent="0.25">
      <c r="A5" s="72" t="s">
        <v>97</v>
      </c>
      <c r="B5" s="72" t="s">
        <v>28</v>
      </c>
      <c r="C5" s="72" t="s">
        <v>16</v>
      </c>
      <c r="D5" s="72">
        <v>2.6196914430228988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2">
        <v>2.6196914430228988</v>
      </c>
      <c r="L5" s="72">
        <v>2.6196914430228988</v>
      </c>
      <c r="M5" s="72">
        <v>82680.109400000001</v>
      </c>
      <c r="N5" s="72">
        <v>0</v>
      </c>
    </row>
    <row r="6" spans="1:14" x14ac:dyDescent="0.25">
      <c r="A6" s="72" t="s">
        <v>17</v>
      </c>
      <c r="B6" s="72" t="s">
        <v>18</v>
      </c>
      <c r="C6" s="72" t="s">
        <v>19</v>
      </c>
      <c r="D6" s="72">
        <v>42.05021246659458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42.05021246659458</v>
      </c>
      <c r="L6" s="72">
        <v>42.05021246659458</v>
      </c>
      <c r="M6" s="72">
        <v>147899.67199999999</v>
      </c>
      <c r="N6" s="72">
        <v>0.03</v>
      </c>
    </row>
    <row r="7" spans="1:14" x14ac:dyDescent="0.25">
      <c r="A7" s="72" t="s">
        <v>98</v>
      </c>
      <c r="B7" s="72" t="s">
        <v>28</v>
      </c>
      <c r="C7" s="72" t="s">
        <v>24</v>
      </c>
      <c r="D7" s="72">
        <v>258.55299042894842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258.55299042894842</v>
      </c>
      <c r="L7" s="72">
        <v>258.55299042894842</v>
      </c>
      <c r="M7" s="72">
        <v>154868.375</v>
      </c>
      <c r="N7" s="72">
        <v>0.17</v>
      </c>
    </row>
    <row r="8" spans="1:14" x14ac:dyDescent="0.25">
      <c r="A8" s="72" t="s">
        <v>20</v>
      </c>
      <c r="B8" s="72" t="s">
        <v>21</v>
      </c>
      <c r="C8" s="72" t="s">
        <v>19</v>
      </c>
      <c r="D8" s="72">
        <v>419.34895646138381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419.34895646138381</v>
      </c>
      <c r="L8" s="72">
        <v>419.34895646138381</v>
      </c>
      <c r="M8" s="72">
        <v>48942.531199999998</v>
      </c>
      <c r="N8" s="72">
        <v>0.86</v>
      </c>
    </row>
    <row r="9" spans="1:14" x14ac:dyDescent="0.25">
      <c r="A9" s="72" t="s">
        <v>101</v>
      </c>
      <c r="B9" s="72" t="s">
        <v>102</v>
      </c>
      <c r="C9" s="72" t="s">
        <v>19</v>
      </c>
      <c r="D9" s="72">
        <v>1080.416723088154</v>
      </c>
      <c r="E9" s="72">
        <v>0</v>
      </c>
      <c r="F9" s="72">
        <v>0</v>
      </c>
      <c r="G9" s="72">
        <v>0</v>
      </c>
      <c r="H9" s="72">
        <v>0</v>
      </c>
      <c r="I9" s="72">
        <v>0</v>
      </c>
      <c r="J9" s="72">
        <v>0</v>
      </c>
      <c r="K9" s="72">
        <v>1080.416723088154</v>
      </c>
      <c r="L9" s="72">
        <v>1080.416723088154</v>
      </c>
      <c r="M9" s="72">
        <v>419483.40600000002</v>
      </c>
      <c r="N9" s="72">
        <v>0.26</v>
      </c>
    </row>
    <row r="10" spans="1:14" x14ac:dyDescent="0.25">
      <c r="A10" s="72" t="s">
        <v>22</v>
      </c>
      <c r="B10" s="72" t="s">
        <v>23</v>
      </c>
      <c r="C10" s="72" t="s">
        <v>24</v>
      </c>
      <c r="D10" s="72">
        <v>107096.349416151</v>
      </c>
      <c r="E10" s="72">
        <v>247.21399211222189</v>
      </c>
      <c r="F10" s="72">
        <v>0</v>
      </c>
      <c r="G10" s="72">
        <v>0</v>
      </c>
      <c r="H10" s="72">
        <v>0</v>
      </c>
      <c r="I10" s="72">
        <v>0</v>
      </c>
      <c r="J10" s="72">
        <v>247.21399211222189</v>
      </c>
      <c r="K10" s="72">
        <v>107096.349416151</v>
      </c>
      <c r="L10" s="72">
        <v>107343.5634082633</v>
      </c>
      <c r="M10" s="72">
        <v>929043.5</v>
      </c>
      <c r="N10" s="72">
        <v>11.55</v>
      </c>
    </row>
    <row r="11" spans="1:14" x14ac:dyDescent="0.25">
      <c r="A11" s="72" t="s">
        <v>25</v>
      </c>
      <c r="B11" s="72" t="s">
        <v>26</v>
      </c>
      <c r="C11" s="72" t="s">
        <v>16</v>
      </c>
      <c r="D11" s="72">
        <v>637.57578809876441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637.57578809876441</v>
      </c>
      <c r="L11" s="72">
        <v>637.57578809876441</v>
      </c>
      <c r="M11" s="72">
        <v>173967.45300000001</v>
      </c>
      <c r="N11" s="72">
        <v>0.37</v>
      </c>
    </row>
    <row r="12" spans="1:14" x14ac:dyDescent="0.25">
      <c r="A12" s="72" t="s">
        <v>27</v>
      </c>
      <c r="B12" s="72" t="s">
        <v>28</v>
      </c>
      <c r="C12" s="72" t="s">
        <v>16</v>
      </c>
      <c r="D12" s="72">
        <v>12235.49873055273</v>
      </c>
      <c r="E12" s="72">
        <v>151.7312432852581</v>
      </c>
      <c r="F12" s="72">
        <v>0</v>
      </c>
      <c r="G12" s="72">
        <v>22.22677706348151</v>
      </c>
      <c r="H12" s="72">
        <v>0</v>
      </c>
      <c r="I12" s="72">
        <v>0</v>
      </c>
      <c r="J12" s="72">
        <v>173.95802034873961</v>
      </c>
      <c r="K12" s="72">
        <v>12235.49873055273</v>
      </c>
      <c r="L12" s="72">
        <v>12409.456750901471</v>
      </c>
      <c r="M12" s="72">
        <v>484511.59399999998</v>
      </c>
      <c r="N12" s="72">
        <v>2.56</v>
      </c>
    </row>
    <row r="13" spans="1:14" x14ac:dyDescent="0.25">
      <c r="A13" s="72" t="s">
        <v>111</v>
      </c>
      <c r="B13" s="72" t="s">
        <v>112</v>
      </c>
      <c r="C13" s="72" t="s">
        <v>35</v>
      </c>
      <c r="D13" s="72">
        <v>0.52974243948180233</v>
      </c>
      <c r="E13" s="72">
        <v>0</v>
      </c>
      <c r="F13" s="72">
        <v>0</v>
      </c>
      <c r="G13" s="72">
        <v>0</v>
      </c>
      <c r="H13" s="72">
        <v>0</v>
      </c>
      <c r="I13" s="72">
        <v>0</v>
      </c>
      <c r="J13" s="72">
        <v>0</v>
      </c>
      <c r="K13" s="72">
        <v>0.52974243948180233</v>
      </c>
      <c r="L13" s="72">
        <v>0.52974243948180233</v>
      </c>
      <c r="M13" s="72">
        <v>2040336.12</v>
      </c>
      <c r="N13" s="72">
        <v>0</v>
      </c>
    </row>
    <row r="14" spans="1:14" x14ac:dyDescent="0.25">
      <c r="A14" s="72" t="s">
        <v>29</v>
      </c>
      <c r="B14" s="72" t="s">
        <v>30</v>
      </c>
      <c r="C14" s="72" t="s">
        <v>16</v>
      </c>
      <c r="D14" s="72">
        <v>102144.38216273711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102144.38216273711</v>
      </c>
      <c r="L14" s="72">
        <v>102144.38216273711</v>
      </c>
      <c r="M14" s="72">
        <v>359190.65600000002</v>
      </c>
      <c r="N14" s="72">
        <v>28.44</v>
      </c>
    </row>
    <row r="15" spans="1:14" x14ac:dyDescent="0.25">
      <c r="A15" s="72" t="s">
        <v>31</v>
      </c>
      <c r="B15" s="72" t="s">
        <v>32</v>
      </c>
      <c r="C15" s="72" t="s">
        <v>19</v>
      </c>
      <c r="D15" s="72">
        <v>9818.1577671846208</v>
      </c>
      <c r="E15" s="72">
        <v>344.98266610903949</v>
      </c>
      <c r="F15" s="72">
        <v>0</v>
      </c>
      <c r="G15" s="72">
        <v>0</v>
      </c>
      <c r="H15" s="72">
        <v>0</v>
      </c>
      <c r="I15" s="72">
        <v>0</v>
      </c>
      <c r="J15" s="72">
        <v>344.98266610903949</v>
      </c>
      <c r="K15" s="72">
        <v>9818.1577671846208</v>
      </c>
      <c r="L15" s="72">
        <v>10163.14043329366</v>
      </c>
      <c r="M15" s="72">
        <v>100130.625</v>
      </c>
      <c r="N15" s="72">
        <v>10.15</v>
      </c>
    </row>
    <row r="16" spans="1:14" x14ac:dyDescent="0.25">
      <c r="A16" s="72" t="s">
        <v>227</v>
      </c>
      <c r="B16" s="72" t="s">
        <v>28</v>
      </c>
      <c r="C16" s="72" t="s">
        <v>38</v>
      </c>
      <c r="D16" s="72">
        <v>10.707651727855209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10.707651727855209</v>
      </c>
      <c r="L16" s="72">
        <v>10.707651727855209</v>
      </c>
      <c r="M16" s="72">
        <v>41779.175799999997</v>
      </c>
      <c r="N16" s="72">
        <v>0.03</v>
      </c>
    </row>
    <row r="17" spans="1:14" x14ac:dyDescent="0.25">
      <c r="A17" s="72" t="s">
        <v>118</v>
      </c>
      <c r="B17" s="72" t="s">
        <v>28</v>
      </c>
      <c r="C17" s="72" t="s">
        <v>16</v>
      </c>
      <c r="D17" s="72">
        <v>26661.321847502801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26661.321847502801</v>
      </c>
      <c r="L17" s="72">
        <v>26661.321847502801</v>
      </c>
      <c r="M17" s="72">
        <v>27159.419900000001</v>
      </c>
      <c r="N17" s="72">
        <v>98.17</v>
      </c>
    </row>
    <row r="18" spans="1:14" x14ac:dyDescent="0.25">
      <c r="A18" s="72" t="s">
        <v>119</v>
      </c>
      <c r="B18" s="72" t="s">
        <v>60</v>
      </c>
      <c r="C18" s="72" t="s">
        <v>35</v>
      </c>
      <c r="D18" s="72">
        <v>240.12866806285601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240.12866806285601</v>
      </c>
      <c r="L18" s="72">
        <v>240.12866806285601</v>
      </c>
      <c r="M18" s="72">
        <v>3373152.25</v>
      </c>
      <c r="N18" s="72">
        <v>0.01</v>
      </c>
    </row>
    <row r="19" spans="1:14" x14ac:dyDescent="0.25">
      <c r="A19" s="72" t="s">
        <v>33</v>
      </c>
      <c r="B19" s="72" t="s">
        <v>34</v>
      </c>
      <c r="C19" s="72" t="s">
        <v>35</v>
      </c>
      <c r="D19" s="72">
        <v>211.98458386733719</v>
      </c>
      <c r="E19" s="72">
        <v>0</v>
      </c>
      <c r="F19" s="72">
        <v>0</v>
      </c>
      <c r="G19" s="72">
        <v>0</v>
      </c>
      <c r="H19" s="72">
        <v>0</v>
      </c>
      <c r="I19" s="72">
        <v>0</v>
      </c>
      <c r="J19" s="72">
        <v>0</v>
      </c>
      <c r="K19" s="72">
        <v>211.98458386733719</v>
      </c>
      <c r="L19" s="72">
        <v>211.98458386733719</v>
      </c>
      <c r="M19" s="72">
        <v>154220.59400000001</v>
      </c>
      <c r="N19" s="72">
        <v>0.14000000000000001</v>
      </c>
    </row>
    <row r="20" spans="1:14" x14ac:dyDescent="0.25">
      <c r="A20" s="72" t="s">
        <v>36</v>
      </c>
      <c r="B20" s="72" t="s">
        <v>28</v>
      </c>
      <c r="C20" s="72" t="s">
        <v>16</v>
      </c>
      <c r="D20" s="72">
        <v>5.4173233687661586</v>
      </c>
      <c r="E20" s="72">
        <v>0</v>
      </c>
      <c r="F20" s="72">
        <v>0</v>
      </c>
      <c r="G20" s="72">
        <v>0</v>
      </c>
      <c r="H20" s="72">
        <v>4200.7876274978053</v>
      </c>
      <c r="I20" s="72">
        <v>0</v>
      </c>
      <c r="J20" s="72">
        <v>0</v>
      </c>
      <c r="K20" s="72">
        <v>4206.2049508665714</v>
      </c>
      <c r="L20" s="72">
        <v>4206.2049508665714</v>
      </c>
      <c r="M20" s="72">
        <v>11554.9004</v>
      </c>
      <c r="N20" s="72">
        <v>36.4</v>
      </c>
    </row>
    <row r="21" spans="1:14" x14ac:dyDescent="0.25">
      <c r="A21" s="72" t="s">
        <v>37</v>
      </c>
      <c r="B21" s="72" t="s">
        <v>28</v>
      </c>
      <c r="C21" s="72" t="s">
        <v>38</v>
      </c>
      <c r="D21" s="72">
        <v>39201.291159157867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39201.291159157867</v>
      </c>
      <c r="L21" s="72">
        <v>39201.291159157867</v>
      </c>
      <c r="M21" s="72">
        <v>129297.375</v>
      </c>
      <c r="N21" s="72">
        <v>30.32</v>
      </c>
    </row>
    <row r="22" spans="1:14" x14ac:dyDescent="0.25">
      <c r="A22" s="72" t="s">
        <v>39</v>
      </c>
      <c r="B22" s="72" t="s">
        <v>34</v>
      </c>
      <c r="C22" s="72" t="s">
        <v>35</v>
      </c>
      <c r="D22" s="72">
        <v>1295.5036093531321</v>
      </c>
      <c r="E22" s="72">
        <v>0</v>
      </c>
      <c r="F22" s="72">
        <v>0</v>
      </c>
      <c r="G22" s="72">
        <v>0</v>
      </c>
      <c r="H22" s="72">
        <v>0</v>
      </c>
      <c r="I22" s="72">
        <v>0</v>
      </c>
      <c r="J22" s="72">
        <v>0</v>
      </c>
      <c r="K22" s="72">
        <v>1295.5036093531321</v>
      </c>
      <c r="L22" s="72">
        <v>1295.5036093531321</v>
      </c>
      <c r="M22" s="72">
        <v>306402.84399999998</v>
      </c>
      <c r="N22" s="72">
        <v>0.42</v>
      </c>
    </row>
    <row r="23" spans="1:14" x14ac:dyDescent="0.25">
      <c r="A23" s="72" t="s">
        <v>40</v>
      </c>
      <c r="B23" s="72" t="s">
        <v>28</v>
      </c>
      <c r="C23" s="72" t="s">
        <v>38</v>
      </c>
      <c r="D23" s="72">
        <v>167832.54707096249</v>
      </c>
      <c r="E23" s="72">
        <v>59948.826734704897</v>
      </c>
      <c r="F23" s="72">
        <v>14686.79715463942</v>
      </c>
      <c r="G23" s="72">
        <v>0</v>
      </c>
      <c r="H23" s="72">
        <v>0</v>
      </c>
      <c r="I23" s="72">
        <v>0</v>
      </c>
      <c r="J23" s="72">
        <v>74635.623889344279</v>
      </c>
      <c r="K23" s="72">
        <v>167832.54707096249</v>
      </c>
      <c r="L23" s="72">
        <v>242468.17096030671</v>
      </c>
      <c r="M23" s="72">
        <v>707084.875</v>
      </c>
      <c r="N23" s="72">
        <v>34.29</v>
      </c>
    </row>
    <row r="24" spans="1:14" s="75" customFormat="1" x14ac:dyDescent="0.25">
      <c r="A24" s="72" t="s">
        <v>41</v>
      </c>
      <c r="B24" s="72" t="s">
        <v>34</v>
      </c>
      <c r="C24" s="72" t="s">
        <v>35</v>
      </c>
      <c r="D24" s="72">
        <v>7655.3272879747583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7655.3272879747583</v>
      </c>
      <c r="L24" s="72">
        <v>7655.3272879747583</v>
      </c>
      <c r="M24" s="72">
        <v>259092.109</v>
      </c>
      <c r="N24" s="72">
        <v>2.95</v>
      </c>
    </row>
    <row r="25" spans="1:14" x14ac:dyDescent="0.25">
      <c r="A25" s="72" t="s">
        <v>42</v>
      </c>
      <c r="B25" s="72" t="s">
        <v>15</v>
      </c>
      <c r="C25" s="72" t="s">
        <v>16</v>
      </c>
      <c r="D25" s="72">
        <v>2992.095999634304</v>
      </c>
      <c r="E25" s="72">
        <v>285.96539618853927</v>
      </c>
      <c r="F25" s="72">
        <v>0</v>
      </c>
      <c r="G25" s="72">
        <v>0</v>
      </c>
      <c r="H25" s="72">
        <v>0</v>
      </c>
      <c r="I25" s="72">
        <v>0</v>
      </c>
      <c r="J25" s="72">
        <v>285.96539618853927</v>
      </c>
      <c r="K25" s="72">
        <v>2992.095999634304</v>
      </c>
      <c r="L25" s="72">
        <v>3278.0613958228441</v>
      </c>
      <c r="M25" s="72">
        <v>5622.7543900000001</v>
      </c>
      <c r="N25" s="72">
        <v>58.3</v>
      </c>
    </row>
    <row r="26" spans="1:14" s="75" customFormat="1" x14ac:dyDescent="0.25">
      <c r="A26" s="72" t="s">
        <v>265</v>
      </c>
      <c r="B26" s="72" t="s">
        <v>146</v>
      </c>
      <c r="C26" s="72" t="s">
        <v>35</v>
      </c>
      <c r="D26" s="72">
        <v>4158.8963330142278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4158.8963330142278</v>
      </c>
      <c r="L26" s="72">
        <v>4158.8963330142278</v>
      </c>
      <c r="M26" s="72">
        <v>331372.56199999998</v>
      </c>
      <c r="N26" s="72">
        <v>1.26</v>
      </c>
    </row>
    <row r="27" spans="1:14" x14ac:dyDescent="0.25">
      <c r="A27" s="72" t="s">
        <v>43</v>
      </c>
      <c r="B27" s="72" t="s">
        <v>44</v>
      </c>
      <c r="C27" s="72" t="s">
        <v>19</v>
      </c>
      <c r="D27" s="72">
        <v>122.5170265062321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122.5170265062321</v>
      </c>
      <c r="L27" s="72">
        <v>122.5170265062321</v>
      </c>
      <c r="M27" s="72">
        <v>5384.7929700000004</v>
      </c>
      <c r="N27" s="72">
        <v>2.2799999999999998</v>
      </c>
    </row>
    <row r="28" spans="1:14" x14ac:dyDescent="0.25">
      <c r="A28" s="72" t="s">
        <v>134</v>
      </c>
      <c r="B28" s="72" t="s">
        <v>122</v>
      </c>
      <c r="C28" s="72" t="s">
        <v>35</v>
      </c>
      <c r="D28" s="72">
        <v>200.5166556765497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200.5166556765497</v>
      </c>
      <c r="L28" s="72">
        <v>200.5166556765497</v>
      </c>
      <c r="M28" s="72">
        <v>220820.56200000001</v>
      </c>
      <c r="N28" s="72">
        <v>0.09</v>
      </c>
    </row>
    <row r="29" spans="1:14" x14ac:dyDescent="0.25">
      <c r="A29" s="72" t="s">
        <v>45</v>
      </c>
      <c r="B29" s="72" t="s">
        <v>34</v>
      </c>
      <c r="C29" s="72" t="s">
        <v>35</v>
      </c>
      <c r="D29" s="72">
        <v>57834.484848404529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57834.484848404529</v>
      </c>
      <c r="L29" s="72">
        <v>57834.484848404529</v>
      </c>
      <c r="M29" s="72">
        <v>169568.891</v>
      </c>
      <c r="N29" s="72">
        <v>34.11</v>
      </c>
    </row>
    <row r="30" spans="1:14" x14ac:dyDescent="0.25">
      <c r="A30" s="72" t="s">
        <v>143</v>
      </c>
      <c r="B30" s="72" t="s">
        <v>80</v>
      </c>
      <c r="C30" s="72" t="s">
        <v>35</v>
      </c>
      <c r="D30" s="72">
        <v>1739.4581696193609</v>
      </c>
      <c r="E30" s="72">
        <v>0</v>
      </c>
      <c r="F30" s="72">
        <v>0</v>
      </c>
      <c r="G30" s="72">
        <v>0</v>
      </c>
      <c r="H30" s="72">
        <v>0</v>
      </c>
      <c r="I30" s="72">
        <v>0</v>
      </c>
      <c r="J30" s="72">
        <v>0</v>
      </c>
      <c r="K30" s="72">
        <v>1739.4581696193609</v>
      </c>
      <c r="L30" s="72">
        <v>1739.4581696193609</v>
      </c>
      <c r="M30" s="72">
        <v>98349.992199999993</v>
      </c>
      <c r="N30" s="72">
        <v>1.77</v>
      </c>
    </row>
    <row r="31" spans="1:14" x14ac:dyDescent="0.25">
      <c r="A31" s="72" t="s">
        <v>145</v>
      </c>
      <c r="B31" s="72" t="s">
        <v>146</v>
      </c>
      <c r="C31" s="72" t="s">
        <v>35</v>
      </c>
      <c r="D31" s="72">
        <v>7878.624454031431</v>
      </c>
      <c r="E31" s="72">
        <v>0</v>
      </c>
      <c r="F31" s="72">
        <v>0</v>
      </c>
      <c r="G31" s="72">
        <v>0</v>
      </c>
      <c r="H31" s="72">
        <v>0</v>
      </c>
      <c r="I31" s="72">
        <v>0</v>
      </c>
      <c r="J31" s="72">
        <v>0</v>
      </c>
      <c r="K31" s="72">
        <v>7878.624454031431</v>
      </c>
      <c r="L31" s="72">
        <v>7878.624454031431</v>
      </c>
      <c r="M31" s="72">
        <v>54264.800799999997</v>
      </c>
      <c r="N31" s="72">
        <v>14.52</v>
      </c>
    </row>
    <row r="32" spans="1:14" x14ac:dyDescent="0.25">
      <c r="A32" s="72" t="s">
        <v>147</v>
      </c>
      <c r="B32" s="72" t="s">
        <v>112</v>
      </c>
      <c r="C32" s="72" t="s">
        <v>35</v>
      </c>
      <c r="D32" s="72">
        <v>6248.9543855767961</v>
      </c>
      <c r="E32" s="72">
        <v>0</v>
      </c>
      <c r="F32" s="72">
        <v>0</v>
      </c>
      <c r="G32" s="72">
        <v>0</v>
      </c>
      <c r="H32" s="72">
        <v>0</v>
      </c>
      <c r="I32" s="72">
        <v>0</v>
      </c>
      <c r="J32" s="72">
        <v>0</v>
      </c>
      <c r="K32" s="72">
        <v>6248.9543855767961</v>
      </c>
      <c r="L32" s="72">
        <v>6248.9543855767961</v>
      </c>
      <c r="M32" s="72">
        <v>1301564.8799999999</v>
      </c>
      <c r="N32" s="72">
        <v>0.48</v>
      </c>
    </row>
    <row r="33" spans="1:14" x14ac:dyDescent="0.25">
      <c r="A33" s="72" t="s">
        <v>46</v>
      </c>
      <c r="B33" s="72" t="s">
        <v>28</v>
      </c>
      <c r="C33" s="72" t="s">
        <v>35</v>
      </c>
      <c r="D33" s="72">
        <v>233.77659377433679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233.77659377433679</v>
      </c>
      <c r="L33" s="72">
        <v>233.77659377433679</v>
      </c>
      <c r="M33" s="72">
        <v>109483.891</v>
      </c>
      <c r="N33" s="72">
        <v>0.21</v>
      </c>
    </row>
    <row r="34" spans="1:14" x14ac:dyDescent="0.25">
      <c r="A34" s="72" t="s">
        <v>318</v>
      </c>
      <c r="B34" s="72" t="s">
        <v>146</v>
      </c>
      <c r="C34" s="72" t="s">
        <v>35</v>
      </c>
      <c r="D34" s="72">
        <v>16.903245366662372</v>
      </c>
      <c r="E34" s="72">
        <v>0</v>
      </c>
      <c r="F34" s="72">
        <v>0</v>
      </c>
      <c r="G34" s="72">
        <v>0</v>
      </c>
      <c r="H34" s="72">
        <v>0</v>
      </c>
      <c r="I34" s="72">
        <v>0</v>
      </c>
      <c r="J34" s="72">
        <v>0</v>
      </c>
      <c r="K34" s="72">
        <v>16.903245366662372</v>
      </c>
      <c r="L34" s="72">
        <v>16.903245366662372</v>
      </c>
      <c r="M34" s="72">
        <v>196181.75</v>
      </c>
      <c r="N34" s="72">
        <v>0.01</v>
      </c>
    </row>
    <row r="35" spans="1:14" x14ac:dyDescent="0.25">
      <c r="A35" s="72" t="s">
        <v>47</v>
      </c>
      <c r="B35" s="72" t="s">
        <v>28</v>
      </c>
      <c r="C35" s="72" t="s">
        <v>19</v>
      </c>
      <c r="D35" s="72">
        <v>66.33653443214483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66.33653443214483</v>
      </c>
      <c r="L35" s="72">
        <v>66.33653443214483</v>
      </c>
      <c r="M35" s="72">
        <v>495.986694</v>
      </c>
      <c r="N35" s="72">
        <v>13.37</v>
      </c>
    </row>
    <row r="36" spans="1:14" x14ac:dyDescent="0.25">
      <c r="A36" s="72" t="s">
        <v>48</v>
      </c>
      <c r="B36" s="72" t="s">
        <v>28</v>
      </c>
      <c r="C36" s="72" t="s">
        <v>38</v>
      </c>
      <c r="D36" s="72">
        <v>15608.44560933064</v>
      </c>
      <c r="E36" s="72">
        <v>3590.1253225717828</v>
      </c>
      <c r="F36" s="72">
        <v>4688.5035648197872</v>
      </c>
      <c r="G36" s="72">
        <v>0</v>
      </c>
      <c r="H36" s="72">
        <v>0</v>
      </c>
      <c r="I36" s="72">
        <v>0</v>
      </c>
      <c r="J36" s="72">
        <v>8278.6288873915655</v>
      </c>
      <c r="K36" s="72">
        <v>15608.44560933064</v>
      </c>
      <c r="L36" s="72">
        <v>23887.074496722209</v>
      </c>
      <c r="M36" s="72">
        <v>159952.56200000001</v>
      </c>
      <c r="N36" s="72">
        <v>14.93</v>
      </c>
    </row>
    <row r="37" spans="1:14" x14ac:dyDescent="0.25">
      <c r="A37" s="72" t="s">
        <v>49</v>
      </c>
      <c r="B37" s="72" t="s">
        <v>28</v>
      </c>
      <c r="C37" s="72" t="s">
        <v>38</v>
      </c>
      <c r="D37" s="72">
        <v>1907.715749217856</v>
      </c>
      <c r="E37" s="72">
        <v>0</v>
      </c>
      <c r="F37" s="72">
        <v>0</v>
      </c>
      <c r="G37" s="72">
        <v>0</v>
      </c>
      <c r="H37" s="72">
        <v>96.617802028952724</v>
      </c>
      <c r="I37" s="72">
        <v>0</v>
      </c>
      <c r="J37" s="72">
        <v>0</v>
      </c>
      <c r="K37" s="72">
        <v>2004.3335512468079</v>
      </c>
      <c r="L37" s="72">
        <v>2004.3335512468079</v>
      </c>
      <c r="M37" s="72">
        <v>151818.625</v>
      </c>
      <c r="N37" s="72">
        <v>1.32</v>
      </c>
    </row>
    <row r="38" spans="1:14" x14ac:dyDescent="0.25">
      <c r="A38" s="72" t="s">
        <v>50</v>
      </c>
      <c r="B38" s="72" t="s">
        <v>28</v>
      </c>
      <c r="C38" s="72" t="s">
        <v>16</v>
      </c>
      <c r="D38" s="72">
        <v>14329.059828557351</v>
      </c>
      <c r="E38" s="72">
        <v>1677.750862566967</v>
      </c>
      <c r="F38" s="72">
        <v>0</v>
      </c>
      <c r="G38" s="72">
        <v>0</v>
      </c>
      <c r="H38" s="72">
        <v>0</v>
      </c>
      <c r="I38" s="72">
        <v>0</v>
      </c>
      <c r="J38" s="72">
        <v>1677.750862566967</v>
      </c>
      <c r="K38" s="72">
        <v>14329.059828557351</v>
      </c>
      <c r="L38" s="72">
        <v>16006.810691124319</v>
      </c>
      <c r="M38" s="72">
        <v>32646.502</v>
      </c>
      <c r="N38" s="72">
        <v>49.03</v>
      </c>
    </row>
    <row r="39" spans="1:14" x14ac:dyDescent="0.25">
      <c r="A39" s="72" t="s">
        <v>51</v>
      </c>
      <c r="B39" s="72" t="s">
        <v>28</v>
      </c>
      <c r="C39" s="72" t="s">
        <v>16</v>
      </c>
      <c r="D39" s="72">
        <v>12728.55847024942</v>
      </c>
      <c r="E39" s="72">
        <v>8329.5755015593222</v>
      </c>
      <c r="F39" s="72">
        <v>590.67781728821683</v>
      </c>
      <c r="G39" s="72">
        <v>236.85698968212159</v>
      </c>
      <c r="H39" s="72">
        <v>0</v>
      </c>
      <c r="I39" s="72">
        <v>0</v>
      </c>
      <c r="J39" s="72">
        <v>9157.11030852966</v>
      </c>
      <c r="K39" s="72">
        <v>12728.55847024942</v>
      </c>
      <c r="L39" s="72">
        <v>21885.668778779069</v>
      </c>
      <c r="M39" s="72">
        <v>240584.859</v>
      </c>
      <c r="N39" s="72">
        <v>9.1</v>
      </c>
    </row>
    <row r="40" spans="1:14" x14ac:dyDescent="0.25">
      <c r="A40" s="72" t="s">
        <v>52</v>
      </c>
      <c r="B40" s="72" t="s">
        <v>28</v>
      </c>
      <c r="C40" s="72" t="s">
        <v>24</v>
      </c>
      <c r="D40" s="72">
        <v>0</v>
      </c>
      <c r="E40" s="72">
        <v>1.5824332572862509</v>
      </c>
      <c r="F40" s="72">
        <v>0</v>
      </c>
      <c r="G40" s="72">
        <v>0</v>
      </c>
      <c r="H40" s="72">
        <v>0</v>
      </c>
      <c r="I40" s="72">
        <v>0</v>
      </c>
      <c r="J40" s="72">
        <v>1.5824332572862509</v>
      </c>
      <c r="K40" s="72">
        <v>0</v>
      </c>
      <c r="L40" s="72">
        <v>1.5824332572862509</v>
      </c>
      <c r="M40" s="72">
        <v>36724.234400000001</v>
      </c>
      <c r="N40" s="72">
        <v>0</v>
      </c>
    </row>
    <row r="41" spans="1:14" x14ac:dyDescent="0.25">
      <c r="A41" s="72" t="s">
        <v>53</v>
      </c>
      <c r="B41" s="72" t="s">
        <v>28</v>
      </c>
      <c r="C41" s="72" t="s">
        <v>16</v>
      </c>
      <c r="D41" s="72">
        <v>501.94518504146828</v>
      </c>
      <c r="E41" s="72">
        <v>20762.451647331709</v>
      </c>
      <c r="F41" s="72">
        <v>0</v>
      </c>
      <c r="G41" s="72">
        <v>0</v>
      </c>
      <c r="H41" s="72">
        <v>0</v>
      </c>
      <c r="I41" s="72">
        <v>0</v>
      </c>
      <c r="J41" s="72">
        <v>20762.451647331709</v>
      </c>
      <c r="K41" s="72">
        <v>501.94518504146828</v>
      </c>
      <c r="L41" s="72">
        <v>21264.396832373179</v>
      </c>
      <c r="M41" s="72">
        <v>132786.81200000001</v>
      </c>
      <c r="N41" s="72">
        <v>16.010000000000002</v>
      </c>
    </row>
    <row r="42" spans="1:14" x14ac:dyDescent="0.25">
      <c r="A42" s="72" t="s">
        <v>54</v>
      </c>
      <c r="B42" s="72" t="s">
        <v>55</v>
      </c>
      <c r="C42" s="72" t="s">
        <v>19</v>
      </c>
      <c r="D42" s="72">
        <v>1191.1941052577199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1191.1941052577199</v>
      </c>
      <c r="L42" s="72">
        <v>1191.1941052577199</v>
      </c>
      <c r="M42" s="72">
        <v>106565.648</v>
      </c>
      <c r="N42" s="72">
        <v>1.1200000000000001</v>
      </c>
    </row>
    <row r="43" spans="1:14" x14ac:dyDescent="0.25">
      <c r="A43" s="72" t="s">
        <v>56</v>
      </c>
      <c r="B43" s="72" t="s">
        <v>28</v>
      </c>
      <c r="C43" s="72" t="s">
        <v>19</v>
      </c>
      <c r="D43" s="72">
        <v>42186.347453430673</v>
      </c>
      <c r="E43" s="72">
        <v>24409.179293856021</v>
      </c>
      <c r="F43" s="72">
        <v>6309.0724353112346</v>
      </c>
      <c r="G43" s="72">
        <v>73.456279179179674</v>
      </c>
      <c r="H43" s="72">
        <v>44.053521091586347</v>
      </c>
      <c r="I43" s="72">
        <v>0</v>
      </c>
      <c r="J43" s="72">
        <v>30791.708008346432</v>
      </c>
      <c r="K43" s="72">
        <v>42230.40097452225</v>
      </c>
      <c r="L43" s="72">
        <v>73022.10898286874</v>
      </c>
      <c r="M43" s="72">
        <v>197970.70300000001</v>
      </c>
      <c r="N43" s="72">
        <v>36.89</v>
      </c>
    </row>
    <row r="44" spans="1:14" x14ac:dyDescent="0.25">
      <c r="A44" s="72" t="s">
        <v>158</v>
      </c>
      <c r="B44" s="72" t="s">
        <v>28</v>
      </c>
      <c r="C44" s="72" t="s">
        <v>38</v>
      </c>
      <c r="D44" s="72">
        <v>12213.326909731421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12213.326909731421</v>
      </c>
      <c r="L44" s="72">
        <v>12213.326909731421</v>
      </c>
      <c r="M44" s="72">
        <v>823845.18799999997</v>
      </c>
      <c r="N44" s="72">
        <v>1.48</v>
      </c>
    </row>
    <row r="45" spans="1:14" x14ac:dyDescent="0.25">
      <c r="A45" s="72" t="s">
        <v>57</v>
      </c>
      <c r="B45" s="72" t="s">
        <v>32</v>
      </c>
      <c r="C45" s="72" t="s">
        <v>19</v>
      </c>
      <c r="D45" s="72">
        <v>952.79082473412655</v>
      </c>
      <c r="E45" s="72">
        <v>754.17051450285624</v>
      </c>
      <c r="F45" s="72">
        <v>0</v>
      </c>
      <c r="G45" s="72">
        <v>0</v>
      </c>
      <c r="H45" s="72">
        <v>0</v>
      </c>
      <c r="I45" s="72">
        <v>0</v>
      </c>
      <c r="J45" s="72">
        <v>754.17051450285624</v>
      </c>
      <c r="K45" s="72">
        <v>952.79082473412655</v>
      </c>
      <c r="L45" s="72">
        <v>1706.9613392369829</v>
      </c>
      <c r="M45" s="72">
        <v>31639.277300000002</v>
      </c>
      <c r="N45" s="72">
        <v>5.4</v>
      </c>
    </row>
    <row r="46" spans="1:14" x14ac:dyDescent="0.25">
      <c r="A46" s="72" t="s">
        <v>159</v>
      </c>
      <c r="B46" s="72" t="s">
        <v>160</v>
      </c>
      <c r="C46" s="72" t="s">
        <v>35</v>
      </c>
      <c r="D46" s="72">
        <v>107.4979695897251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107.4979695897251</v>
      </c>
      <c r="L46" s="72">
        <v>107.4979695897251</v>
      </c>
      <c r="M46" s="72">
        <v>837556.68799999997</v>
      </c>
      <c r="N46" s="72">
        <v>0.01</v>
      </c>
    </row>
    <row r="47" spans="1:14" x14ac:dyDescent="0.25">
      <c r="A47" s="72" t="s">
        <v>58</v>
      </c>
      <c r="B47" s="72" t="s">
        <v>28</v>
      </c>
      <c r="C47" s="72" t="s">
        <v>19</v>
      </c>
      <c r="D47" s="72">
        <v>2772.9322731166981</v>
      </c>
      <c r="E47" s="72">
        <v>540.77806979905597</v>
      </c>
      <c r="F47" s="72">
        <v>0</v>
      </c>
      <c r="G47" s="72">
        <v>0</v>
      </c>
      <c r="H47" s="72">
        <v>0</v>
      </c>
      <c r="I47" s="72">
        <v>0</v>
      </c>
      <c r="J47" s="72">
        <v>540.77806979905597</v>
      </c>
      <c r="K47" s="72">
        <v>2772.9322731166981</v>
      </c>
      <c r="L47" s="72">
        <v>3313.7103429157542</v>
      </c>
      <c r="M47" s="72">
        <v>31270.605500000001</v>
      </c>
      <c r="N47" s="72">
        <v>10.6</v>
      </c>
    </row>
    <row r="48" spans="1:14" x14ac:dyDescent="0.25">
      <c r="A48" s="72" t="s">
        <v>59</v>
      </c>
      <c r="B48" s="72" t="s">
        <v>60</v>
      </c>
      <c r="C48" s="72" t="s">
        <v>35</v>
      </c>
      <c r="D48" s="72">
        <v>6.6782877080410721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6.6782877080410721</v>
      </c>
      <c r="L48" s="72">
        <v>6.6782877080410721</v>
      </c>
      <c r="M48" s="72">
        <v>445410.5</v>
      </c>
      <c r="N48" s="72">
        <v>0</v>
      </c>
    </row>
    <row r="49" spans="1:14" x14ac:dyDescent="0.25">
      <c r="A49" s="72" t="s">
        <v>61</v>
      </c>
      <c r="B49" s="72" t="s">
        <v>21</v>
      </c>
      <c r="C49" s="72" t="s">
        <v>19</v>
      </c>
      <c r="D49" s="72">
        <v>508.13848261550072</v>
      </c>
      <c r="E49" s="72">
        <v>0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2">
        <v>508.13848261550072</v>
      </c>
      <c r="L49" s="72">
        <v>508.13848261550072</v>
      </c>
      <c r="M49" s="72">
        <v>19850.166000000001</v>
      </c>
      <c r="N49" s="72">
        <v>2.56</v>
      </c>
    </row>
    <row r="50" spans="1:14" x14ac:dyDescent="0.25">
      <c r="A50" s="72" t="s">
        <v>163</v>
      </c>
      <c r="B50" s="72" t="s">
        <v>164</v>
      </c>
      <c r="C50" s="72" t="s">
        <v>24</v>
      </c>
      <c r="D50" s="72">
        <v>149.03521347089409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149.03521347089409</v>
      </c>
      <c r="L50" s="72">
        <v>149.03521347089409</v>
      </c>
      <c r="M50" s="72">
        <v>17233.414100000002</v>
      </c>
      <c r="N50" s="72">
        <v>0.86</v>
      </c>
    </row>
    <row r="51" spans="1:14" x14ac:dyDescent="0.25">
      <c r="A51" s="72" t="s">
        <v>62</v>
      </c>
      <c r="B51" s="72" t="s">
        <v>28</v>
      </c>
      <c r="C51" s="72" t="s">
        <v>38</v>
      </c>
      <c r="D51" s="72">
        <v>9612.052392687372</v>
      </c>
      <c r="E51" s="72">
        <v>0</v>
      </c>
      <c r="F51" s="72">
        <v>187.28344903256149</v>
      </c>
      <c r="G51" s="72">
        <v>0</v>
      </c>
      <c r="H51" s="72">
        <v>0</v>
      </c>
      <c r="I51" s="72">
        <v>0</v>
      </c>
      <c r="J51" s="72">
        <v>187.28344903256149</v>
      </c>
      <c r="K51" s="72">
        <v>9612.052392687372</v>
      </c>
      <c r="L51" s="72">
        <v>9799.3358417199343</v>
      </c>
      <c r="M51" s="72">
        <v>749769.75</v>
      </c>
      <c r="N51" s="72">
        <v>1.31</v>
      </c>
    </row>
    <row r="52" spans="1:14" x14ac:dyDescent="0.25">
      <c r="A52" s="72" t="s">
        <v>63</v>
      </c>
      <c r="B52" s="72" t="s">
        <v>28</v>
      </c>
      <c r="C52" s="72" t="s">
        <v>19</v>
      </c>
      <c r="D52" s="72">
        <v>5129.6647886543251</v>
      </c>
      <c r="E52" s="72">
        <v>0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5129.6647886543251</v>
      </c>
      <c r="L52" s="72">
        <v>5129.6647886543251</v>
      </c>
      <c r="M52" s="72">
        <v>124155.094</v>
      </c>
      <c r="N52" s="72">
        <v>4.13</v>
      </c>
    </row>
    <row r="53" spans="1:14" x14ac:dyDescent="0.25">
      <c r="A53" s="72" t="s">
        <v>64</v>
      </c>
      <c r="B53" s="72" t="s">
        <v>28</v>
      </c>
      <c r="C53" s="72" t="s">
        <v>19</v>
      </c>
      <c r="D53" s="72">
        <v>14.23285429945588</v>
      </c>
      <c r="E53" s="72">
        <v>0</v>
      </c>
      <c r="F53" s="72">
        <v>0</v>
      </c>
      <c r="G53" s="72">
        <v>0</v>
      </c>
      <c r="H53" s="72">
        <v>0</v>
      </c>
      <c r="I53" s="72">
        <v>0</v>
      </c>
      <c r="J53" s="72">
        <v>0</v>
      </c>
      <c r="K53" s="72">
        <v>14.23285429945588</v>
      </c>
      <c r="L53" s="72">
        <v>14.23285429945588</v>
      </c>
      <c r="M53" s="72">
        <v>3958.4836399999999</v>
      </c>
      <c r="N53" s="72">
        <v>0.36</v>
      </c>
    </row>
    <row r="54" spans="1:14" x14ac:dyDescent="0.25">
      <c r="A54" s="72" t="s">
        <v>167</v>
      </c>
      <c r="B54" s="72" t="s">
        <v>164</v>
      </c>
      <c r="C54" s="72" t="s">
        <v>24</v>
      </c>
      <c r="D54" s="72">
        <v>371.76560449445248</v>
      </c>
      <c r="E54" s="72">
        <v>0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371.76560449445248</v>
      </c>
      <c r="L54" s="72">
        <v>371.76560449445248</v>
      </c>
      <c r="M54" s="72">
        <v>12973.8184</v>
      </c>
      <c r="N54" s="72">
        <v>2.87</v>
      </c>
    </row>
    <row r="55" spans="1:14" x14ac:dyDescent="0.25">
      <c r="A55" s="72" t="s">
        <v>65</v>
      </c>
      <c r="B55" s="72" t="s">
        <v>66</v>
      </c>
      <c r="C55" s="72" t="s">
        <v>16</v>
      </c>
      <c r="D55" s="72">
        <v>2365.4582576589678</v>
      </c>
      <c r="E55" s="72">
        <v>1298.1767593779971</v>
      </c>
      <c r="F55" s="72">
        <v>0</v>
      </c>
      <c r="G55" s="72">
        <v>182.38672390320019</v>
      </c>
      <c r="H55" s="72">
        <v>0</v>
      </c>
      <c r="I55" s="72">
        <v>0</v>
      </c>
      <c r="J55" s="72">
        <v>1480.563483281197</v>
      </c>
      <c r="K55" s="72">
        <v>2365.4582576589678</v>
      </c>
      <c r="L55" s="72">
        <v>3846.0217409401648</v>
      </c>
      <c r="M55" s="72">
        <v>42355.242200000001</v>
      </c>
      <c r="N55" s="72">
        <v>9.08</v>
      </c>
    </row>
    <row r="56" spans="1:14" x14ac:dyDescent="0.25">
      <c r="A56" s="72" t="s">
        <v>67</v>
      </c>
      <c r="B56" s="72" t="s">
        <v>23</v>
      </c>
      <c r="C56" s="72" t="s">
        <v>24</v>
      </c>
      <c r="D56" s="72">
        <v>52136.887805541803</v>
      </c>
      <c r="E56" s="72">
        <v>3549.9355200332188</v>
      </c>
      <c r="F56" s="72">
        <v>0</v>
      </c>
      <c r="G56" s="72">
        <v>0</v>
      </c>
      <c r="H56" s="72">
        <v>0</v>
      </c>
      <c r="I56" s="72">
        <v>0</v>
      </c>
      <c r="J56" s="72">
        <v>3549.9355200332188</v>
      </c>
      <c r="K56" s="72">
        <v>52136.887805541803</v>
      </c>
      <c r="L56" s="72">
        <v>55686.823325575009</v>
      </c>
      <c r="M56" s="72">
        <v>76137.648400000005</v>
      </c>
      <c r="N56" s="72">
        <v>73.14</v>
      </c>
    </row>
    <row r="57" spans="1:14" x14ac:dyDescent="0.25">
      <c r="A57" s="72" t="s">
        <v>68</v>
      </c>
      <c r="B57" s="72" t="s">
        <v>28</v>
      </c>
      <c r="C57" s="72" t="s">
        <v>19</v>
      </c>
      <c r="D57" s="72">
        <v>312.53367420955823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312.53367420955823</v>
      </c>
      <c r="L57" s="72">
        <v>312.53367420955823</v>
      </c>
      <c r="M57" s="72">
        <v>28085.847699999998</v>
      </c>
      <c r="N57" s="72">
        <v>1.1100000000000001</v>
      </c>
    </row>
    <row r="58" spans="1:14" x14ac:dyDescent="0.25">
      <c r="A58" s="72" t="s">
        <v>69</v>
      </c>
      <c r="B58" s="72" t="s">
        <v>28</v>
      </c>
      <c r="C58" s="72" t="s">
        <v>35</v>
      </c>
      <c r="D58" s="72">
        <v>54994.123831021992</v>
      </c>
      <c r="E58" s="72">
        <v>0</v>
      </c>
      <c r="F58" s="72">
        <v>0</v>
      </c>
      <c r="G58" s="72">
        <v>0</v>
      </c>
      <c r="H58" s="72">
        <v>0</v>
      </c>
      <c r="I58" s="72">
        <v>17223.698108021392</v>
      </c>
      <c r="J58" s="72">
        <v>17223.698108021392</v>
      </c>
      <c r="K58" s="72">
        <v>54994.123831021992</v>
      </c>
      <c r="L58" s="72">
        <v>72217.821939043381</v>
      </c>
      <c r="M58" s="72">
        <v>706112.18799999997</v>
      </c>
      <c r="N58" s="72">
        <v>10.23</v>
      </c>
    </row>
    <row r="59" spans="1:14" x14ac:dyDescent="0.25">
      <c r="A59" s="72" t="s">
        <v>170</v>
      </c>
      <c r="B59" s="72" t="s">
        <v>28</v>
      </c>
      <c r="C59" s="72" t="s">
        <v>24</v>
      </c>
      <c r="D59" s="72">
        <v>456.42040459024162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456.42040459024162</v>
      </c>
      <c r="L59" s="72">
        <v>456.42040459024162</v>
      </c>
      <c r="M59" s="72">
        <v>49672.019500000002</v>
      </c>
      <c r="N59" s="72">
        <v>0.92</v>
      </c>
    </row>
    <row r="60" spans="1:14" x14ac:dyDescent="0.25">
      <c r="A60" s="72" t="s">
        <v>70</v>
      </c>
      <c r="B60" s="72" t="s">
        <v>28</v>
      </c>
      <c r="C60" s="72" t="s">
        <v>16</v>
      </c>
      <c r="D60" s="72">
        <v>414636.57321927219</v>
      </c>
      <c r="E60" s="72">
        <v>18030.712131106771</v>
      </c>
      <c r="F60" s="72">
        <v>32900.26612883823</v>
      </c>
      <c r="G60" s="72">
        <v>0</v>
      </c>
      <c r="H60" s="72">
        <v>0</v>
      </c>
      <c r="I60" s="72">
        <v>0</v>
      </c>
      <c r="J60" s="72">
        <v>50930.978259944997</v>
      </c>
      <c r="K60" s="72">
        <v>414636.57321927219</v>
      </c>
      <c r="L60" s="72">
        <v>465567.55147921719</v>
      </c>
      <c r="M60" s="72">
        <v>555501.375</v>
      </c>
      <c r="N60" s="72">
        <v>83.81</v>
      </c>
    </row>
    <row r="61" spans="1:14" x14ac:dyDescent="0.25">
      <c r="A61" s="72" t="s">
        <v>287</v>
      </c>
      <c r="B61" s="72" t="s">
        <v>28</v>
      </c>
      <c r="C61" s="72" t="s">
        <v>19</v>
      </c>
      <c r="D61" s="72">
        <v>17.10856136667822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  <c r="K61" s="72">
        <v>17.10856136667822</v>
      </c>
      <c r="L61" s="72">
        <v>17.10856136667822</v>
      </c>
      <c r="M61" s="72">
        <v>31763.0664</v>
      </c>
      <c r="N61" s="72">
        <v>0.05</v>
      </c>
    </row>
    <row r="62" spans="1:14" x14ac:dyDescent="0.25">
      <c r="A62" s="72" t="s">
        <v>71</v>
      </c>
      <c r="B62" s="72" t="s">
        <v>28</v>
      </c>
      <c r="C62" s="72" t="s">
        <v>16</v>
      </c>
      <c r="D62" s="72">
        <v>46065.060867087537</v>
      </c>
      <c r="E62" s="72">
        <v>0</v>
      </c>
      <c r="F62" s="72">
        <v>0</v>
      </c>
      <c r="G62" s="72">
        <v>0</v>
      </c>
      <c r="H62" s="72">
        <v>0</v>
      </c>
      <c r="I62" s="72">
        <v>0</v>
      </c>
      <c r="J62" s="72">
        <v>0</v>
      </c>
      <c r="K62" s="72">
        <v>46065.060867087537</v>
      </c>
      <c r="L62" s="72">
        <v>46065.060867087537</v>
      </c>
      <c r="M62" s="72">
        <v>135921.75</v>
      </c>
      <c r="N62" s="72">
        <v>33.89</v>
      </c>
    </row>
    <row r="63" spans="1:14" x14ac:dyDescent="0.25">
      <c r="A63" s="72" t="s">
        <v>181</v>
      </c>
      <c r="B63" s="72" t="s">
        <v>112</v>
      </c>
      <c r="C63" s="72" t="s">
        <v>35</v>
      </c>
      <c r="D63" s="72">
        <v>195.71798921077419</v>
      </c>
      <c r="E63" s="72">
        <v>0</v>
      </c>
      <c r="F63" s="72">
        <v>0</v>
      </c>
      <c r="G63" s="72">
        <v>0</v>
      </c>
      <c r="H63" s="72">
        <v>0</v>
      </c>
      <c r="I63" s="72">
        <v>0</v>
      </c>
      <c r="J63" s="72">
        <v>0</v>
      </c>
      <c r="K63" s="72">
        <v>195.71798921077419</v>
      </c>
      <c r="L63" s="72">
        <v>195.71798921077419</v>
      </c>
      <c r="M63" s="72">
        <v>538114.31200000003</v>
      </c>
      <c r="N63" s="72">
        <v>0.04</v>
      </c>
    </row>
    <row r="64" spans="1:14" x14ac:dyDescent="0.25">
      <c r="A64" s="72" t="s">
        <v>72</v>
      </c>
      <c r="B64" s="72" t="s">
        <v>73</v>
      </c>
      <c r="C64" s="72" t="s">
        <v>35</v>
      </c>
      <c r="D64" s="72">
        <v>34350.751647821337</v>
      </c>
      <c r="E64" s="72">
        <v>18643.972281622831</v>
      </c>
      <c r="F64" s="72">
        <v>0</v>
      </c>
      <c r="G64" s="72">
        <v>0</v>
      </c>
      <c r="H64" s="72">
        <v>0</v>
      </c>
      <c r="I64" s="72">
        <v>0</v>
      </c>
      <c r="J64" s="72">
        <v>18643.972281622831</v>
      </c>
      <c r="K64" s="72">
        <v>34350.751647821337</v>
      </c>
      <c r="L64" s="72">
        <v>52994.723929444153</v>
      </c>
      <c r="M64" s="72">
        <v>961313.68799999997</v>
      </c>
      <c r="N64" s="72">
        <v>5.51</v>
      </c>
    </row>
    <row r="65" spans="1:14" x14ac:dyDescent="0.25">
      <c r="A65" s="72" t="s">
        <v>182</v>
      </c>
      <c r="B65" s="72" t="s">
        <v>146</v>
      </c>
      <c r="C65" s="72" t="s">
        <v>35</v>
      </c>
      <c r="D65" s="72">
        <v>4348.3343216024332</v>
      </c>
      <c r="E65" s="72">
        <v>0</v>
      </c>
      <c r="F65" s="72">
        <v>0</v>
      </c>
      <c r="G65" s="72">
        <v>0</v>
      </c>
      <c r="H65" s="72">
        <v>0</v>
      </c>
      <c r="I65" s="72">
        <v>0</v>
      </c>
      <c r="J65" s="72">
        <v>0</v>
      </c>
      <c r="K65" s="72">
        <v>4348.3343216024332</v>
      </c>
      <c r="L65" s="72">
        <v>4348.3343216024332</v>
      </c>
      <c r="M65" s="72">
        <v>78869.335900000005</v>
      </c>
      <c r="N65" s="72">
        <v>5.51</v>
      </c>
    </row>
    <row r="66" spans="1:14" x14ac:dyDescent="0.25">
      <c r="A66" s="72" t="s">
        <v>74</v>
      </c>
      <c r="B66" s="72" t="s">
        <v>75</v>
      </c>
      <c r="C66" s="72" t="s">
        <v>24</v>
      </c>
      <c r="D66" s="72">
        <v>93.598532671537995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93.598532671537995</v>
      </c>
      <c r="L66" s="72">
        <v>93.598532671537995</v>
      </c>
      <c r="M66" s="72">
        <v>21298.925800000001</v>
      </c>
      <c r="N66" s="72">
        <v>0.44</v>
      </c>
    </row>
    <row r="67" spans="1:14" x14ac:dyDescent="0.25">
      <c r="A67" s="72" t="s">
        <v>76</v>
      </c>
      <c r="B67" s="72" t="s">
        <v>34</v>
      </c>
      <c r="C67" s="72" t="s">
        <v>35</v>
      </c>
      <c r="D67" s="72">
        <v>1999.613101811173</v>
      </c>
      <c r="E67" s="72">
        <v>0</v>
      </c>
      <c r="F67" s="72">
        <v>0</v>
      </c>
      <c r="G67" s="72">
        <v>0</v>
      </c>
      <c r="H67" s="72">
        <v>0</v>
      </c>
      <c r="I67" s="72">
        <v>0</v>
      </c>
      <c r="J67" s="72">
        <v>0</v>
      </c>
      <c r="K67" s="72">
        <v>1999.613101811173</v>
      </c>
      <c r="L67" s="72">
        <v>1999.613101811173</v>
      </c>
      <c r="M67" s="72">
        <v>280982.31199999998</v>
      </c>
      <c r="N67" s="72">
        <v>0.71</v>
      </c>
    </row>
    <row r="68" spans="1:14" x14ac:dyDescent="0.25">
      <c r="A68" s="72" t="s">
        <v>77</v>
      </c>
      <c r="B68" s="72" t="s">
        <v>28</v>
      </c>
      <c r="C68" s="72" t="s">
        <v>38</v>
      </c>
      <c r="D68" s="72">
        <v>27.401796321536601</v>
      </c>
      <c r="E68" s="72">
        <v>0</v>
      </c>
      <c r="F68" s="72">
        <v>0</v>
      </c>
      <c r="G68" s="72">
        <v>0</v>
      </c>
      <c r="H68" s="72">
        <v>0</v>
      </c>
      <c r="I68" s="72">
        <v>0</v>
      </c>
      <c r="J68" s="72">
        <v>0</v>
      </c>
      <c r="K68" s="72">
        <v>27.401796321536601</v>
      </c>
      <c r="L68" s="72">
        <v>27.401796321536601</v>
      </c>
      <c r="M68" s="72">
        <v>22239.6875</v>
      </c>
      <c r="N68" s="72">
        <v>0.12</v>
      </c>
    </row>
    <row r="69" spans="1:14" x14ac:dyDescent="0.25">
      <c r="A69" s="72" t="s">
        <v>78</v>
      </c>
      <c r="B69" s="72" t="s">
        <v>28</v>
      </c>
      <c r="C69" s="72" t="s">
        <v>16</v>
      </c>
      <c r="D69" s="72">
        <v>2322.6346809226438</v>
      </c>
      <c r="E69" s="72">
        <v>1244.2944439010851</v>
      </c>
      <c r="F69" s="72">
        <v>0</v>
      </c>
      <c r="G69" s="72">
        <v>0</v>
      </c>
      <c r="H69" s="72">
        <v>0</v>
      </c>
      <c r="I69" s="72">
        <v>0</v>
      </c>
      <c r="J69" s="72">
        <v>1244.2944439010851</v>
      </c>
      <c r="K69" s="72">
        <v>2322.6346809226438</v>
      </c>
      <c r="L69" s="72">
        <v>3566.9291248237291</v>
      </c>
      <c r="M69" s="72">
        <v>230853.28099999999</v>
      </c>
      <c r="N69" s="72">
        <v>1.55</v>
      </c>
    </row>
    <row r="70" spans="1:14" x14ac:dyDescent="0.25">
      <c r="A70" s="72" t="s">
        <v>79</v>
      </c>
      <c r="B70" s="72" t="s">
        <v>80</v>
      </c>
      <c r="C70" s="72" t="s">
        <v>35</v>
      </c>
      <c r="D70" s="72">
        <v>437.87402731815251</v>
      </c>
      <c r="E70" s="72">
        <v>5742.4961954114697</v>
      </c>
      <c r="F70" s="72">
        <v>0</v>
      </c>
      <c r="G70" s="72">
        <v>0</v>
      </c>
      <c r="H70" s="72">
        <v>0</v>
      </c>
      <c r="I70" s="72">
        <v>0</v>
      </c>
      <c r="J70" s="72">
        <v>5742.4961954114697</v>
      </c>
      <c r="K70" s="72">
        <v>437.87402731815251</v>
      </c>
      <c r="L70" s="72">
        <v>6180.3702227296217</v>
      </c>
      <c r="M70" s="72">
        <v>1776923.88</v>
      </c>
      <c r="N70" s="72">
        <v>0.35</v>
      </c>
    </row>
    <row r="71" spans="1:14" x14ac:dyDescent="0.25">
      <c r="A71" s="72" t="s">
        <v>293</v>
      </c>
      <c r="B71" s="72" t="s">
        <v>206</v>
      </c>
      <c r="C71" s="72" t="s">
        <v>35</v>
      </c>
      <c r="D71" s="72">
        <v>19700.953767227031</v>
      </c>
      <c r="E71" s="72">
        <v>0</v>
      </c>
      <c r="F71" s="72">
        <v>0</v>
      </c>
      <c r="G71" s="72">
        <v>0</v>
      </c>
      <c r="H71" s="72">
        <v>0</v>
      </c>
      <c r="I71" s="72">
        <v>0</v>
      </c>
      <c r="J71" s="72">
        <v>0</v>
      </c>
      <c r="K71" s="72">
        <v>19700.953767227031</v>
      </c>
      <c r="L71" s="72">
        <v>19700.953767227031</v>
      </c>
      <c r="M71" s="72">
        <v>283500.25</v>
      </c>
      <c r="N71" s="72">
        <v>6.95</v>
      </c>
    </row>
    <row r="72" spans="1:14" x14ac:dyDescent="0.25">
      <c r="A72" s="72" t="s">
        <v>81</v>
      </c>
      <c r="B72" s="72" t="s">
        <v>66</v>
      </c>
      <c r="C72" s="72" t="s">
        <v>16</v>
      </c>
      <c r="D72" s="72">
        <v>1113.40452650677</v>
      </c>
      <c r="E72" s="72">
        <v>603.28841196127155</v>
      </c>
      <c r="F72" s="72">
        <v>0</v>
      </c>
      <c r="G72" s="72">
        <v>0</v>
      </c>
      <c r="H72" s="72">
        <v>0</v>
      </c>
      <c r="I72" s="72">
        <v>0</v>
      </c>
      <c r="J72" s="72">
        <v>603.28841196127155</v>
      </c>
      <c r="K72" s="72">
        <v>1113.40452650677</v>
      </c>
      <c r="L72" s="72">
        <v>1716.6929384680409</v>
      </c>
      <c r="M72" s="72">
        <v>3411.6916500000002</v>
      </c>
      <c r="N72" s="72">
        <v>50.32</v>
      </c>
    </row>
    <row r="73" spans="1:14" x14ac:dyDescent="0.25">
      <c r="A73" s="72" t="s">
        <v>189</v>
      </c>
      <c r="B73" s="72" t="s">
        <v>190</v>
      </c>
      <c r="C73" s="72" t="s">
        <v>35</v>
      </c>
      <c r="D73" s="72">
        <v>20601.35316082518</v>
      </c>
      <c r="E73" s="72">
        <v>900.11129845142398</v>
      </c>
      <c r="F73" s="72">
        <v>0</v>
      </c>
      <c r="G73" s="72">
        <v>0</v>
      </c>
      <c r="H73" s="72">
        <v>0</v>
      </c>
      <c r="I73" s="72">
        <v>26738.152460539772</v>
      </c>
      <c r="J73" s="72">
        <v>27638.263758991201</v>
      </c>
      <c r="K73" s="72">
        <v>20601.35316082518</v>
      </c>
      <c r="L73" s="72">
        <v>48239.616919816362</v>
      </c>
      <c r="M73" s="72">
        <v>615796.25</v>
      </c>
      <c r="N73" s="72">
        <v>7.83</v>
      </c>
    </row>
    <row r="74" spans="1:14" x14ac:dyDescent="0.25">
      <c r="A74" s="72" t="s">
        <v>191</v>
      </c>
      <c r="B74" s="72" t="s">
        <v>28</v>
      </c>
      <c r="C74" s="72" t="s">
        <v>35</v>
      </c>
      <c r="D74" s="72">
        <v>1359.545741560775</v>
      </c>
      <c r="E74" s="72">
        <v>0</v>
      </c>
      <c r="F74" s="72">
        <v>0</v>
      </c>
      <c r="G74" s="72">
        <v>0</v>
      </c>
      <c r="H74" s="72">
        <v>0</v>
      </c>
      <c r="I74" s="72">
        <v>0</v>
      </c>
      <c r="J74" s="72">
        <v>0</v>
      </c>
      <c r="K74" s="72">
        <v>1359.545741560775</v>
      </c>
      <c r="L74" s="72">
        <v>1359.545741560775</v>
      </c>
      <c r="M74" s="72">
        <v>271465.09399999998</v>
      </c>
      <c r="N74" s="72">
        <v>0.5</v>
      </c>
    </row>
    <row r="75" spans="1:14" x14ac:dyDescent="0.25">
      <c r="A75" s="72" t="s">
        <v>192</v>
      </c>
      <c r="B75" s="72" t="s">
        <v>28</v>
      </c>
      <c r="C75" s="72" t="s">
        <v>35</v>
      </c>
      <c r="D75" s="72">
        <v>267.22796993086638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267.22796993086638</v>
      </c>
      <c r="L75" s="72">
        <v>267.22796993086638</v>
      </c>
      <c r="M75" s="72">
        <v>346861.28100000002</v>
      </c>
      <c r="N75" s="72">
        <v>0.08</v>
      </c>
    </row>
    <row r="76" spans="1:14" x14ac:dyDescent="0.25">
      <c r="A76" s="72" t="s">
        <v>197</v>
      </c>
      <c r="B76" s="72" t="s">
        <v>112</v>
      </c>
      <c r="C76" s="72" t="s">
        <v>35</v>
      </c>
      <c r="D76" s="72">
        <v>61018.287637495283</v>
      </c>
      <c r="E76" s="72">
        <v>0</v>
      </c>
      <c r="F76" s="72">
        <v>0</v>
      </c>
      <c r="G76" s="72">
        <v>0</v>
      </c>
      <c r="H76" s="72">
        <v>0</v>
      </c>
      <c r="I76" s="72">
        <v>0</v>
      </c>
      <c r="J76" s="72">
        <v>0</v>
      </c>
      <c r="K76" s="72">
        <v>61018.287637495283</v>
      </c>
      <c r="L76" s="72">
        <v>61018.287637495283</v>
      </c>
      <c r="M76" s="72">
        <v>342195.75</v>
      </c>
      <c r="N76" s="72">
        <v>17.829999999999998</v>
      </c>
    </row>
    <row r="77" spans="1:14" x14ac:dyDescent="0.25">
      <c r="A77" s="72" t="s">
        <v>200</v>
      </c>
      <c r="B77" s="72" t="s">
        <v>151</v>
      </c>
      <c r="C77" s="72" t="s">
        <v>35</v>
      </c>
      <c r="D77" s="72">
        <v>220.3403664839953</v>
      </c>
      <c r="E77" s="72">
        <v>0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220.3403664839953</v>
      </c>
      <c r="L77" s="72">
        <v>220.3403664839953</v>
      </c>
      <c r="M77" s="72">
        <v>133706</v>
      </c>
      <c r="N77" s="72">
        <v>0.16</v>
      </c>
    </row>
    <row r="78" spans="1:14" x14ac:dyDescent="0.25">
      <c r="A78" s="72" t="s">
        <v>82</v>
      </c>
      <c r="B78" s="72" t="s">
        <v>83</v>
      </c>
      <c r="C78" s="72" t="s">
        <v>38</v>
      </c>
      <c r="D78" s="72">
        <v>62.276492323338218</v>
      </c>
      <c r="E78" s="72">
        <v>0</v>
      </c>
      <c r="F78" s="72">
        <v>0</v>
      </c>
      <c r="G78" s="72">
        <v>0</v>
      </c>
      <c r="H78" s="72">
        <v>0</v>
      </c>
      <c r="I78" s="72">
        <v>0</v>
      </c>
      <c r="J78" s="72">
        <v>0</v>
      </c>
      <c r="K78" s="72">
        <v>62.276492323338218</v>
      </c>
      <c r="L78" s="72">
        <v>62.276492323338218</v>
      </c>
      <c r="M78" s="72">
        <v>11431.5967</v>
      </c>
      <c r="N78" s="72">
        <v>0.54</v>
      </c>
    </row>
    <row r="79" spans="1:14" x14ac:dyDescent="0.25">
      <c r="A79" s="72" t="s">
        <v>84</v>
      </c>
      <c r="B79" s="72" t="s">
        <v>85</v>
      </c>
      <c r="C79" s="72" t="s">
        <v>38</v>
      </c>
      <c r="D79" s="72">
        <v>261.6754969870895</v>
      </c>
      <c r="E79" s="72">
        <v>0</v>
      </c>
      <c r="F79" s="72">
        <v>0</v>
      </c>
      <c r="G79" s="72">
        <v>0</v>
      </c>
      <c r="H79" s="72">
        <v>0</v>
      </c>
      <c r="I79" s="72">
        <v>0</v>
      </c>
      <c r="J79" s="72">
        <v>0</v>
      </c>
      <c r="K79" s="72">
        <v>261.6754969870895</v>
      </c>
      <c r="L79" s="72">
        <v>261.6754969870895</v>
      </c>
      <c r="M79" s="72">
        <v>100687.375</v>
      </c>
      <c r="N79" s="72">
        <v>0.26</v>
      </c>
    </row>
    <row r="80" spans="1:14" x14ac:dyDescent="0.25">
      <c r="A80" s="72" t="s">
        <v>86</v>
      </c>
      <c r="B80" s="72" t="s">
        <v>87</v>
      </c>
      <c r="C80" s="72" t="s">
        <v>38</v>
      </c>
      <c r="D80" s="72">
        <v>275.64013697781257</v>
      </c>
      <c r="E80" s="72">
        <v>0</v>
      </c>
      <c r="F80" s="72">
        <v>0</v>
      </c>
      <c r="G80" s="72">
        <v>0</v>
      </c>
      <c r="H80" s="72">
        <v>0</v>
      </c>
      <c r="I80" s="72">
        <v>0</v>
      </c>
      <c r="J80" s="72">
        <v>0</v>
      </c>
      <c r="K80" s="72">
        <v>275.64013697781257</v>
      </c>
      <c r="L80" s="72">
        <v>275.64013697781257</v>
      </c>
      <c r="M80" s="72">
        <v>100575.45299999999</v>
      </c>
      <c r="N80" s="72">
        <v>0.27</v>
      </c>
    </row>
    <row r="81" spans="1:14" x14ac:dyDescent="0.25">
      <c r="A81" s="72" t="s">
        <v>88</v>
      </c>
      <c r="B81" s="72" t="s">
        <v>89</v>
      </c>
      <c r="C81" s="72" t="s">
        <v>16</v>
      </c>
      <c r="D81" s="72">
        <v>499.93582999056918</v>
      </c>
      <c r="E81" s="72">
        <v>0</v>
      </c>
      <c r="F81" s="72">
        <v>0</v>
      </c>
      <c r="G81" s="72">
        <v>0</v>
      </c>
      <c r="H81" s="72">
        <v>0</v>
      </c>
      <c r="I81" s="72">
        <v>0</v>
      </c>
      <c r="J81" s="72">
        <v>0</v>
      </c>
      <c r="K81" s="72">
        <v>499.93582999056918</v>
      </c>
      <c r="L81" s="72">
        <v>499.93582999056918</v>
      </c>
      <c r="M81" s="72">
        <v>12349.242200000001</v>
      </c>
      <c r="N81" s="72">
        <v>4.05</v>
      </c>
    </row>
    <row r="82" spans="1:14" x14ac:dyDescent="0.25">
      <c r="A82" s="72" t="s">
        <v>203</v>
      </c>
      <c r="B82" s="72" t="s">
        <v>204</v>
      </c>
      <c r="C82" s="72" t="s">
        <v>35</v>
      </c>
      <c r="D82" s="72">
        <v>26.181979017136619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26.181979017136619</v>
      </c>
      <c r="L82" s="72">
        <v>26.181979017136619</v>
      </c>
      <c r="M82" s="72">
        <v>756926.56200000003</v>
      </c>
      <c r="N82" s="72">
        <v>0</v>
      </c>
    </row>
    <row r="83" spans="1:14" x14ac:dyDescent="0.25">
      <c r="A83" s="72" t="s">
        <v>314</v>
      </c>
      <c r="B83" s="72" t="s">
        <v>83</v>
      </c>
      <c r="C83" s="72" t="s">
        <v>38</v>
      </c>
      <c r="D83" s="72">
        <v>21.309168312318249</v>
      </c>
      <c r="E83" s="72">
        <v>0</v>
      </c>
      <c r="F83" s="72">
        <v>0</v>
      </c>
      <c r="G83" s="72">
        <v>0</v>
      </c>
      <c r="H83" s="72">
        <v>0</v>
      </c>
      <c r="I83" s="72">
        <v>0</v>
      </c>
      <c r="J83" s="72">
        <v>0</v>
      </c>
      <c r="K83" s="72">
        <v>21.309168312318249</v>
      </c>
      <c r="L83" s="72">
        <v>21.309168312318249</v>
      </c>
      <c r="M83" s="72">
        <v>8106.5781200000001</v>
      </c>
      <c r="N83" s="72">
        <v>0.26</v>
      </c>
    </row>
    <row r="84" spans="1:14" x14ac:dyDescent="0.25">
      <c r="A84" s="72" t="s">
        <v>288</v>
      </c>
      <c r="B84" s="72" t="s">
        <v>83</v>
      </c>
      <c r="C84" s="72" t="s">
        <v>38</v>
      </c>
      <c r="D84" s="72">
        <v>490.7708573110051</v>
      </c>
      <c r="E84" s="72">
        <v>0</v>
      </c>
      <c r="F84" s="72">
        <v>0</v>
      </c>
      <c r="G84" s="72">
        <v>0</v>
      </c>
      <c r="H84" s="72">
        <v>0</v>
      </c>
      <c r="I84" s="72">
        <v>0</v>
      </c>
      <c r="J84" s="72">
        <v>0</v>
      </c>
      <c r="K84" s="72">
        <v>490.7708573110051</v>
      </c>
      <c r="L84" s="72">
        <v>490.7708573110051</v>
      </c>
      <c r="M84" s="72">
        <v>9070.1816400000007</v>
      </c>
      <c r="N84" s="72">
        <v>5.41</v>
      </c>
    </row>
    <row r="85" spans="1:14" x14ac:dyDescent="0.25">
      <c r="A85" s="72" t="s">
        <v>317</v>
      </c>
      <c r="B85" s="72" t="s">
        <v>122</v>
      </c>
      <c r="C85" s="72" t="s">
        <v>35</v>
      </c>
      <c r="D85" s="72">
        <v>861.29350453199004</v>
      </c>
      <c r="E85" s="72">
        <v>0</v>
      </c>
      <c r="F85" s="72">
        <v>0</v>
      </c>
      <c r="G85" s="72">
        <v>0</v>
      </c>
      <c r="H85" s="72">
        <v>0</v>
      </c>
      <c r="I85" s="72">
        <v>0</v>
      </c>
      <c r="J85" s="72">
        <v>0</v>
      </c>
      <c r="K85" s="72">
        <v>861.29350453199004</v>
      </c>
      <c r="L85" s="72">
        <v>861.29350453199004</v>
      </c>
      <c r="M85" s="72">
        <v>76410.039099999995</v>
      </c>
      <c r="N85" s="72">
        <v>1.1299999999999999</v>
      </c>
    </row>
    <row r="86" spans="1:14" x14ac:dyDescent="0.25">
      <c r="A86" s="72" t="s">
        <v>315</v>
      </c>
      <c r="B86" s="72" t="s">
        <v>28</v>
      </c>
      <c r="C86" s="72" t="s">
        <v>35</v>
      </c>
      <c r="D86" s="72">
        <v>77.994486864161473</v>
      </c>
      <c r="E86" s="72">
        <v>0</v>
      </c>
      <c r="F86" s="72">
        <v>0</v>
      </c>
      <c r="G86" s="72">
        <v>0</v>
      </c>
      <c r="H86" s="72">
        <v>0</v>
      </c>
      <c r="I86" s="72">
        <v>0</v>
      </c>
      <c r="J86" s="72">
        <v>0</v>
      </c>
      <c r="K86" s="72">
        <v>77.994486864161473</v>
      </c>
      <c r="L86" s="72">
        <v>77.994486864161473</v>
      </c>
      <c r="M86" s="72">
        <v>286954.93800000002</v>
      </c>
      <c r="N86" s="72">
        <v>0.03</v>
      </c>
    </row>
    <row r="87" spans="1:14" x14ac:dyDescent="0.25">
      <c r="A87" s="72" t="s">
        <v>319</v>
      </c>
      <c r="B87" s="72" t="s">
        <v>190</v>
      </c>
      <c r="C87" s="72" t="s">
        <v>35</v>
      </c>
      <c r="D87" s="72">
        <v>14042.084427660309</v>
      </c>
      <c r="E87" s="72">
        <v>0</v>
      </c>
      <c r="F87" s="72">
        <v>0</v>
      </c>
      <c r="G87" s="72">
        <v>0</v>
      </c>
      <c r="H87" s="72">
        <v>0</v>
      </c>
      <c r="I87" s="72">
        <v>0</v>
      </c>
      <c r="J87" s="72">
        <v>0</v>
      </c>
      <c r="K87" s="72">
        <v>14042.084427660309</v>
      </c>
      <c r="L87" s="72">
        <v>14042.084427660309</v>
      </c>
      <c r="M87" s="72">
        <v>75060.914099999995</v>
      </c>
      <c r="N87" s="72">
        <v>18.71</v>
      </c>
    </row>
    <row r="88" spans="1:14" x14ac:dyDescent="0.25">
      <c r="A88" s="72" t="s">
        <v>205</v>
      </c>
      <c r="B88" s="72" t="s">
        <v>206</v>
      </c>
      <c r="C88" s="72" t="s">
        <v>35</v>
      </c>
      <c r="D88" s="72">
        <v>6.9271324201241136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6.9271324201241136</v>
      </c>
      <c r="L88" s="72">
        <v>6.9271324201241136</v>
      </c>
      <c r="M88" s="72">
        <v>204630.53099999999</v>
      </c>
      <c r="N88" s="72">
        <v>0</v>
      </c>
    </row>
    <row r="89" spans="1:14" x14ac:dyDescent="0.25">
      <c r="A89" s="72" t="s">
        <v>239</v>
      </c>
      <c r="B89" s="72" t="s">
        <v>316</v>
      </c>
      <c r="C89" s="72" t="s">
        <v>35</v>
      </c>
      <c r="D89" s="72">
        <v>23.56402855062559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23.56402855062559</v>
      </c>
      <c r="L89" s="72">
        <v>23.56402855062559</v>
      </c>
      <c r="M89" s="72">
        <v>774771.75</v>
      </c>
      <c r="N89" s="72">
        <v>0</v>
      </c>
    </row>
    <row r="90" spans="1:14" x14ac:dyDescent="0.25">
      <c r="A90" s="72" t="s">
        <v>309</v>
      </c>
      <c r="B90" s="72" t="s">
        <v>30</v>
      </c>
      <c r="C90" s="72" t="s">
        <v>16</v>
      </c>
      <c r="D90" s="72">
        <v>436.19077617389257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436.19077617389257</v>
      </c>
      <c r="L90" s="72">
        <v>436.19077617389257</v>
      </c>
      <c r="M90" s="72">
        <v>17177.775399999999</v>
      </c>
      <c r="N90" s="72">
        <v>2.54</v>
      </c>
    </row>
    <row r="91" spans="1:14" x14ac:dyDescent="0.25">
      <c r="A91" s="72" t="s">
        <v>209</v>
      </c>
      <c r="B91" s="72" t="s">
        <v>60</v>
      </c>
      <c r="C91" s="72" t="s">
        <v>35</v>
      </c>
      <c r="D91" s="72">
        <v>29.37742270845547</v>
      </c>
      <c r="E91" s="72">
        <v>0</v>
      </c>
      <c r="F91" s="72">
        <v>0</v>
      </c>
      <c r="G91" s="72">
        <v>0</v>
      </c>
      <c r="H91" s="72">
        <v>0</v>
      </c>
      <c r="I91" s="72">
        <v>0</v>
      </c>
      <c r="J91" s="72">
        <v>0</v>
      </c>
      <c r="K91" s="72">
        <v>29.37742270845547</v>
      </c>
      <c r="L91" s="72">
        <v>29.37742270845547</v>
      </c>
      <c r="M91" s="72">
        <v>302941.15600000002</v>
      </c>
      <c r="N91" s="72">
        <v>0.01</v>
      </c>
    </row>
    <row r="92" spans="1:14" x14ac:dyDescent="0.25">
      <c r="A92" s="72" t="s">
        <v>211</v>
      </c>
      <c r="B92" s="72" t="s">
        <v>28</v>
      </c>
      <c r="C92" s="72" t="s">
        <v>35</v>
      </c>
      <c r="D92" s="72">
        <v>68.935653357002408</v>
      </c>
      <c r="E92" s="72">
        <v>0</v>
      </c>
      <c r="F92" s="72">
        <v>0</v>
      </c>
      <c r="G92" s="72">
        <v>0</v>
      </c>
      <c r="H92" s="72">
        <v>0</v>
      </c>
      <c r="I92" s="72">
        <v>0</v>
      </c>
      <c r="J92" s="72">
        <v>0</v>
      </c>
      <c r="K92" s="72">
        <v>68.935653357002408</v>
      </c>
      <c r="L92" s="72">
        <v>68.935653357002408</v>
      </c>
      <c r="M92" s="72">
        <v>677317.5</v>
      </c>
      <c r="N92" s="72">
        <v>0.01</v>
      </c>
    </row>
    <row r="93" spans="1:14" x14ac:dyDescent="0.25">
      <c r="A93" s="72" t="s">
        <v>90</v>
      </c>
      <c r="B93" s="72" t="s">
        <v>26</v>
      </c>
      <c r="C93" s="72" t="s">
        <v>16</v>
      </c>
      <c r="D93" s="72">
        <v>17845.34174683665</v>
      </c>
      <c r="E93" s="72">
        <v>3328.5204516781032</v>
      </c>
      <c r="F93" s="72">
        <v>24.697443396423012</v>
      </c>
      <c r="G93" s="72">
        <v>0</v>
      </c>
      <c r="H93" s="72">
        <v>0</v>
      </c>
      <c r="I93" s="72">
        <v>0</v>
      </c>
      <c r="J93" s="72">
        <v>3353.217895074526</v>
      </c>
      <c r="K93" s="72">
        <v>17845.34174683665</v>
      </c>
      <c r="L93" s="72">
        <v>21198.559641911179</v>
      </c>
      <c r="M93" s="72">
        <v>128049.789</v>
      </c>
      <c r="N93" s="72">
        <v>16.55</v>
      </c>
    </row>
    <row r="94" spans="1:14" x14ac:dyDescent="0.25">
      <c r="A94" s="72" t="s">
        <v>216</v>
      </c>
      <c r="B94" s="72" t="s">
        <v>157</v>
      </c>
      <c r="C94" s="72" t="s">
        <v>24</v>
      </c>
      <c r="D94" s="72">
        <v>516.58595210685928</v>
      </c>
      <c r="E94" s="72">
        <v>0</v>
      </c>
      <c r="F94" s="72">
        <v>0</v>
      </c>
      <c r="G94" s="72">
        <v>0</v>
      </c>
      <c r="H94" s="72">
        <v>0</v>
      </c>
      <c r="I94" s="72">
        <v>0</v>
      </c>
      <c r="J94" s="72">
        <v>0</v>
      </c>
      <c r="K94" s="72">
        <v>516.58595210685928</v>
      </c>
      <c r="L94" s="72">
        <v>516.58595210685928</v>
      </c>
      <c r="M94" s="72">
        <v>16594.169900000001</v>
      </c>
      <c r="N94" s="72">
        <v>3.11</v>
      </c>
    </row>
    <row r="95" spans="1:14" ht="15.75" x14ac:dyDescent="0.25">
      <c r="A95" s="113" t="s">
        <v>91</v>
      </c>
      <c r="B95" s="114"/>
      <c r="C95" s="77"/>
      <c r="D95" s="77">
        <f>SUM(D2:D94)</f>
        <v>1435335.360025666</v>
      </c>
      <c r="E95" s="77">
        <f>SUM(E2:E94)</f>
        <v>174392.83436729456</v>
      </c>
      <c r="F95" s="77">
        <f>SUM(F2:F94)</f>
        <v>59387.297993325876</v>
      </c>
      <c r="G95" s="77">
        <f>SUM(G2:G94)</f>
        <v>515.10732431299698</v>
      </c>
      <c r="H95" s="77">
        <f>SUM(H2:H94)</f>
        <v>4341.4589506183438</v>
      </c>
      <c r="I95" s="77">
        <f>SUM(I2:I94)</f>
        <v>43961.85056856116</v>
      </c>
      <c r="J95" s="77">
        <f>SUM(J2:J94)</f>
        <v>278257.09025349451</v>
      </c>
      <c r="K95" s="77">
        <f>SUM(K2:K94)</f>
        <v>1439676.8189762842</v>
      </c>
      <c r="L95" s="77">
        <f>SUM(L2:L94)</f>
        <v>1717933.9092297789</v>
      </c>
      <c r="M95" s="77"/>
      <c r="N95" s="77"/>
    </row>
  </sheetData>
  <mergeCells count="1">
    <mergeCell ref="A95:B9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EBAD-D8CC-40C7-BB2E-E5059E2EF82B}">
  <dimension ref="A1:F52"/>
  <sheetViews>
    <sheetView topLeftCell="A27" workbookViewId="0">
      <selection activeCell="H48" sqref="H48"/>
    </sheetView>
  </sheetViews>
  <sheetFormatPr defaultRowHeight="15" x14ac:dyDescent="0.25"/>
  <cols>
    <col min="1" max="1" width="41.7109375" customWidth="1"/>
    <col min="2" max="2" width="15.5703125" customWidth="1"/>
    <col min="3" max="3" width="13.85546875" customWidth="1"/>
    <col min="4" max="4" width="17.7109375" customWidth="1"/>
    <col min="5" max="5" width="18.28515625" style="31" customWidth="1"/>
    <col min="6" max="6" width="28.140625" style="31" customWidth="1"/>
  </cols>
  <sheetData>
    <row r="1" spans="1:6" ht="47.25" x14ac:dyDescent="0.25">
      <c r="A1" s="9" t="s">
        <v>295</v>
      </c>
      <c r="B1" s="9" t="s">
        <v>241</v>
      </c>
      <c r="C1" s="10" t="s">
        <v>249</v>
      </c>
      <c r="D1" s="10" t="s">
        <v>12</v>
      </c>
      <c r="E1" s="10" t="s">
        <v>250</v>
      </c>
      <c r="F1" s="9" t="s">
        <v>251</v>
      </c>
    </row>
    <row r="2" spans="1:6" ht="15.75" x14ac:dyDescent="0.25">
      <c r="A2" s="8" t="s">
        <v>31</v>
      </c>
      <c r="B2" s="8" t="s">
        <v>258</v>
      </c>
      <c r="C2" s="6">
        <v>6668.9712650000001</v>
      </c>
      <c r="D2" s="6">
        <v>100131.3</v>
      </c>
      <c r="E2" s="6">
        <f t="shared" ref="E2:E51" si="0">100*C2/D2</f>
        <v>6.6602263877528802</v>
      </c>
      <c r="F2" s="24">
        <v>42312</v>
      </c>
    </row>
    <row r="3" spans="1:6" ht="15.75" x14ac:dyDescent="0.25">
      <c r="A3" s="8" t="s">
        <v>119</v>
      </c>
      <c r="B3" s="8" t="s">
        <v>255</v>
      </c>
      <c r="C3" s="6">
        <v>2599.194246</v>
      </c>
      <c r="D3" s="6">
        <v>3373066.1041279999</v>
      </c>
      <c r="E3" s="6">
        <f t="shared" si="0"/>
        <v>7.7057317163724548E-2</v>
      </c>
      <c r="F3" s="24">
        <v>42249</v>
      </c>
    </row>
    <row r="4" spans="1:6" ht="15.75" x14ac:dyDescent="0.25">
      <c r="A4" s="8" t="s">
        <v>291</v>
      </c>
      <c r="B4" s="8" t="s">
        <v>255</v>
      </c>
      <c r="C4" s="6">
        <v>3975.5063839999998</v>
      </c>
      <c r="D4" s="6">
        <v>86794.979822399997</v>
      </c>
      <c r="E4" s="6">
        <f t="shared" si="0"/>
        <v>4.5803413885626636</v>
      </c>
      <c r="F4" s="24">
        <v>42054</v>
      </c>
    </row>
    <row r="5" spans="1:6" ht="15.75" x14ac:dyDescent="0.25">
      <c r="A5" s="8" t="s">
        <v>37</v>
      </c>
      <c r="B5" s="8" t="s">
        <v>258</v>
      </c>
      <c r="C5" s="6">
        <v>59146.660148000003</v>
      </c>
      <c r="D5" s="25">
        <v>137148</v>
      </c>
      <c r="E5" s="6">
        <f t="shared" si="0"/>
        <v>43.12615579374107</v>
      </c>
      <c r="F5" s="24">
        <v>42296</v>
      </c>
    </row>
    <row r="6" spans="1:6" ht="15.75" x14ac:dyDescent="0.25">
      <c r="A6" s="8" t="s">
        <v>125</v>
      </c>
      <c r="B6" s="8" t="s">
        <v>259</v>
      </c>
      <c r="C6" s="6">
        <v>1758.15473</v>
      </c>
      <c r="D6" s="6">
        <v>104844.4</v>
      </c>
      <c r="E6" s="6">
        <f t="shared" si="0"/>
        <v>1.676918109121708</v>
      </c>
      <c r="F6" s="24">
        <v>42328</v>
      </c>
    </row>
    <row r="7" spans="1:6" ht="15.75" x14ac:dyDescent="0.25">
      <c r="A7" s="28" t="s">
        <v>40</v>
      </c>
      <c r="B7" s="8" t="s">
        <v>258</v>
      </c>
      <c r="C7" s="6">
        <v>233367.830117</v>
      </c>
      <c r="D7" s="6">
        <v>707087.55661070347</v>
      </c>
      <c r="E7" s="6">
        <f t="shared" si="0"/>
        <v>33.004092341209706</v>
      </c>
      <c r="F7" s="24">
        <v>42312</v>
      </c>
    </row>
    <row r="8" spans="1:6" ht="15.75" x14ac:dyDescent="0.25">
      <c r="A8" s="8" t="s">
        <v>128</v>
      </c>
      <c r="B8" s="8" t="s">
        <v>255</v>
      </c>
      <c r="C8" s="6">
        <v>3223.061526</v>
      </c>
      <c r="D8" s="6">
        <v>723185.98259899998</v>
      </c>
      <c r="E8" s="6">
        <f t="shared" si="0"/>
        <v>0.44567533159546291</v>
      </c>
      <c r="F8" s="24">
        <v>42247</v>
      </c>
    </row>
    <row r="9" spans="1:6" ht="15.75" x14ac:dyDescent="0.25">
      <c r="A9" s="8" t="s">
        <v>42</v>
      </c>
      <c r="B9" s="8" t="s">
        <v>258</v>
      </c>
      <c r="C9" s="6">
        <v>760.49587899999995</v>
      </c>
      <c r="D9" s="6">
        <v>9336.2463790000002</v>
      </c>
      <c r="E9" s="6">
        <f t="shared" si="0"/>
        <v>8.1456277836731239</v>
      </c>
      <c r="F9" s="24">
        <v>42290</v>
      </c>
    </row>
    <row r="10" spans="1:6" ht="15.75" x14ac:dyDescent="0.25">
      <c r="A10" s="8" t="s">
        <v>296</v>
      </c>
      <c r="B10" s="8" t="s">
        <v>255</v>
      </c>
      <c r="C10" s="6">
        <v>584.05527700000005</v>
      </c>
      <c r="D10" s="6">
        <v>216604.18</v>
      </c>
      <c r="E10" s="6">
        <f t="shared" si="0"/>
        <v>0.26964173867743463</v>
      </c>
      <c r="F10" s="24">
        <v>42334</v>
      </c>
    </row>
    <row r="11" spans="1:6" ht="15.75" x14ac:dyDescent="0.25">
      <c r="A11" s="8" t="s">
        <v>45</v>
      </c>
      <c r="B11" s="8" t="s">
        <v>255</v>
      </c>
      <c r="C11" s="6">
        <v>696.86828600000001</v>
      </c>
      <c r="D11" s="6">
        <v>167252.18</v>
      </c>
      <c r="E11" s="6">
        <f t="shared" si="0"/>
        <v>0.41665722144847384</v>
      </c>
      <c r="F11" s="24">
        <v>42097</v>
      </c>
    </row>
    <row r="12" spans="1:6" ht="15.75" x14ac:dyDescent="0.25">
      <c r="A12" s="8" t="s">
        <v>143</v>
      </c>
      <c r="B12" s="8" t="s">
        <v>255</v>
      </c>
      <c r="C12" s="6">
        <v>3956.609539</v>
      </c>
      <c r="D12" s="6">
        <v>97385.252435102404</v>
      </c>
      <c r="E12" s="6">
        <f t="shared" si="0"/>
        <v>4.0628426174041978</v>
      </c>
      <c r="F12" s="24">
        <v>42264</v>
      </c>
    </row>
    <row r="13" spans="1:6" ht="15.75" x14ac:dyDescent="0.25">
      <c r="A13" s="8" t="s">
        <v>233</v>
      </c>
      <c r="B13" s="8" t="s">
        <v>255</v>
      </c>
      <c r="C13" s="6">
        <v>410.32492999999999</v>
      </c>
      <c r="D13" s="6">
        <v>1472609.1</v>
      </c>
      <c r="E13" s="6">
        <f t="shared" si="0"/>
        <v>2.7863805133351408E-2</v>
      </c>
      <c r="F13" s="24">
        <v>42264</v>
      </c>
    </row>
    <row r="14" spans="1:6" ht="15.75" x14ac:dyDescent="0.25">
      <c r="A14" s="8" t="s">
        <v>147</v>
      </c>
      <c r="B14" s="8" t="s">
        <v>255</v>
      </c>
      <c r="C14" s="6">
        <v>30275.230726000002</v>
      </c>
      <c r="D14" s="6">
        <v>1301643.530544</v>
      </c>
      <c r="E14" s="6">
        <f t="shared" si="0"/>
        <v>2.3259233434938196</v>
      </c>
      <c r="F14" s="24">
        <v>42281</v>
      </c>
    </row>
    <row r="15" spans="1:6" ht="15.75" x14ac:dyDescent="0.25">
      <c r="A15" s="8" t="s">
        <v>48</v>
      </c>
      <c r="B15" s="8" t="s">
        <v>258</v>
      </c>
      <c r="C15" s="26">
        <v>19498.655966999999</v>
      </c>
      <c r="D15" s="27">
        <v>159951</v>
      </c>
      <c r="E15" s="6">
        <f t="shared" si="0"/>
        <v>12.190393287319241</v>
      </c>
      <c r="F15" s="24">
        <v>42226</v>
      </c>
    </row>
    <row r="16" spans="1:6" ht="15.75" x14ac:dyDescent="0.25">
      <c r="A16" s="28" t="s">
        <v>49</v>
      </c>
      <c r="B16" s="28" t="s">
        <v>259</v>
      </c>
      <c r="C16" s="6">
        <v>34094.216482000003</v>
      </c>
      <c r="D16" s="29">
        <v>152143.87700790601</v>
      </c>
      <c r="E16" s="30">
        <f t="shared" si="0"/>
        <v>22.409193950163587</v>
      </c>
      <c r="F16" s="24">
        <v>42363</v>
      </c>
    </row>
    <row r="17" spans="1:6" ht="15.75" x14ac:dyDescent="0.25">
      <c r="A17" s="8" t="s">
        <v>292</v>
      </c>
      <c r="B17" s="8" t="s">
        <v>258</v>
      </c>
      <c r="C17" s="6">
        <v>6643.0128560000003</v>
      </c>
      <c r="D17" s="6">
        <v>32646.83</v>
      </c>
      <c r="E17" s="6">
        <f t="shared" si="0"/>
        <v>20.348109926752461</v>
      </c>
      <c r="F17" s="24">
        <v>42268</v>
      </c>
    </row>
    <row r="18" spans="1:6" ht="15.75" x14ac:dyDescent="0.25">
      <c r="A18" s="8" t="s">
        <v>51</v>
      </c>
      <c r="B18" s="8" t="s">
        <v>258</v>
      </c>
      <c r="C18" s="6">
        <v>14581.171843</v>
      </c>
      <c r="D18" s="6">
        <v>64796.12</v>
      </c>
      <c r="E18" s="6">
        <f t="shared" si="0"/>
        <v>22.503155810872627</v>
      </c>
      <c r="F18" s="24">
        <v>42322</v>
      </c>
    </row>
    <row r="19" spans="1:6" ht="15.75" x14ac:dyDescent="0.25">
      <c r="A19" s="8" t="s">
        <v>56</v>
      </c>
      <c r="B19" s="8" t="s">
        <v>258</v>
      </c>
      <c r="C19" s="6">
        <v>38117.154952250603</v>
      </c>
      <c r="D19" s="6">
        <v>197809</v>
      </c>
      <c r="E19" s="6">
        <f t="shared" si="0"/>
        <v>19.269676785308356</v>
      </c>
      <c r="F19" s="24">
        <v>42307</v>
      </c>
    </row>
    <row r="20" spans="1:6" ht="15.75" x14ac:dyDescent="0.25">
      <c r="A20" s="8" t="s">
        <v>158</v>
      </c>
      <c r="B20" s="8" t="s">
        <v>259</v>
      </c>
      <c r="C20" s="6">
        <v>73486.601360999994</v>
      </c>
      <c r="D20" s="6">
        <v>823854.53907699999</v>
      </c>
      <c r="E20" s="6">
        <f t="shared" si="0"/>
        <v>8.9198514877796544</v>
      </c>
      <c r="F20" s="24">
        <v>42338</v>
      </c>
    </row>
    <row r="21" spans="1:6" ht="15.75" x14ac:dyDescent="0.25">
      <c r="A21" s="8" t="s">
        <v>57</v>
      </c>
      <c r="B21" s="8" t="s">
        <v>258</v>
      </c>
      <c r="C21" s="6">
        <v>7547.8128559999996</v>
      </c>
      <c r="D21" s="6">
        <v>31639.53</v>
      </c>
      <c r="E21" s="6">
        <f t="shared" si="0"/>
        <v>23.855641521855727</v>
      </c>
      <c r="F21" s="24">
        <v>42299</v>
      </c>
    </row>
    <row r="22" spans="1:6" ht="15.75" x14ac:dyDescent="0.25">
      <c r="A22" s="8" t="s">
        <v>58</v>
      </c>
      <c r="B22" s="8" t="s">
        <v>253</v>
      </c>
      <c r="C22" s="6">
        <v>470.67234300000001</v>
      </c>
      <c r="D22" s="6">
        <v>31270.83</v>
      </c>
      <c r="E22" s="6">
        <f t="shared" si="0"/>
        <v>1.5051482259984785</v>
      </c>
      <c r="F22" s="24">
        <v>42296</v>
      </c>
    </row>
    <row r="23" spans="1:6" ht="15.75" x14ac:dyDescent="0.25">
      <c r="A23" s="8" t="s">
        <v>53</v>
      </c>
      <c r="B23" s="8" t="s">
        <v>258</v>
      </c>
      <c r="C23" s="6">
        <v>37394.50722</v>
      </c>
      <c r="D23" s="6">
        <v>132642</v>
      </c>
      <c r="E23" s="6">
        <f t="shared" si="0"/>
        <v>28.192056226534582</v>
      </c>
      <c r="F23" s="24">
        <v>42299</v>
      </c>
    </row>
    <row r="24" spans="1:6" ht="15.75" x14ac:dyDescent="0.25">
      <c r="A24" s="28" t="s">
        <v>62</v>
      </c>
      <c r="B24" s="8" t="s">
        <v>258</v>
      </c>
      <c r="C24" s="6">
        <v>226328.21680600001</v>
      </c>
      <c r="D24" s="6">
        <v>724329.31695290515</v>
      </c>
      <c r="E24" s="6">
        <f t="shared" si="0"/>
        <v>31.246590674820851</v>
      </c>
      <c r="F24" s="24">
        <v>42312</v>
      </c>
    </row>
    <row r="25" spans="1:6" ht="15.75" x14ac:dyDescent="0.25">
      <c r="A25" s="28" t="s">
        <v>63</v>
      </c>
      <c r="B25" s="8" t="s">
        <v>258</v>
      </c>
      <c r="C25" s="6">
        <v>3991.198832</v>
      </c>
      <c r="D25" s="6">
        <v>124155.899319</v>
      </c>
      <c r="E25" s="6">
        <f t="shared" si="0"/>
        <v>3.2146670870187259</v>
      </c>
      <c r="F25" s="24">
        <v>42299</v>
      </c>
    </row>
    <row r="26" spans="1:6" ht="15.75" x14ac:dyDescent="0.25">
      <c r="A26" s="8" t="s">
        <v>65</v>
      </c>
      <c r="B26" s="8" t="s">
        <v>258</v>
      </c>
      <c r="C26" s="6">
        <v>241.346949</v>
      </c>
      <c r="D26" s="6">
        <v>42355.54</v>
      </c>
      <c r="E26" s="6">
        <f t="shared" si="0"/>
        <v>0.56981199861930687</v>
      </c>
      <c r="F26" s="24">
        <v>42294</v>
      </c>
    </row>
    <row r="27" spans="1:6" ht="15.75" x14ac:dyDescent="0.25">
      <c r="A27" s="8" t="s">
        <v>67</v>
      </c>
      <c r="B27" s="8" t="s">
        <v>253</v>
      </c>
      <c r="C27" s="6">
        <v>9662.5371080000004</v>
      </c>
      <c r="D27" s="6">
        <v>76079.215816900003</v>
      </c>
      <c r="E27" s="6">
        <f t="shared" si="0"/>
        <v>12.700626582764531</v>
      </c>
      <c r="F27" s="24">
        <v>42043</v>
      </c>
    </row>
    <row r="28" spans="1:6" ht="15.75" x14ac:dyDescent="0.25">
      <c r="A28" s="8" t="s">
        <v>69</v>
      </c>
      <c r="B28" s="8" t="s">
        <v>255</v>
      </c>
      <c r="C28" s="6">
        <v>9300.6950870000001</v>
      </c>
      <c r="D28" s="6">
        <v>708669.90425999998</v>
      </c>
      <c r="E28" s="6">
        <f t="shared" si="0"/>
        <v>1.312415700326921</v>
      </c>
      <c r="F28" s="24">
        <v>42270</v>
      </c>
    </row>
    <row r="29" spans="1:6" ht="15.75" x14ac:dyDescent="0.25">
      <c r="A29" s="8" t="s">
        <v>70</v>
      </c>
      <c r="B29" s="8" t="s">
        <v>258</v>
      </c>
      <c r="C29" s="6">
        <v>239066.563146</v>
      </c>
      <c r="D29" s="6">
        <v>555517</v>
      </c>
      <c r="E29" s="6">
        <f t="shared" si="0"/>
        <v>43.034967993058714</v>
      </c>
      <c r="F29" s="24">
        <v>42306</v>
      </c>
    </row>
    <row r="30" spans="1:6" ht="15.75" x14ac:dyDescent="0.25">
      <c r="A30" s="8" t="s">
        <v>175</v>
      </c>
      <c r="B30" s="8" t="s">
        <v>255</v>
      </c>
      <c r="C30" s="6">
        <v>2254.6677399999999</v>
      </c>
      <c r="D30" s="6">
        <v>657327.77</v>
      </c>
      <c r="E30" s="6">
        <f t="shared" si="0"/>
        <v>0.34300509470336232</v>
      </c>
      <c r="F30" s="24">
        <v>42329</v>
      </c>
    </row>
    <row r="31" spans="1:6" ht="15.75" x14ac:dyDescent="0.25">
      <c r="A31" s="8" t="s">
        <v>297</v>
      </c>
      <c r="B31" s="8" t="s">
        <v>253</v>
      </c>
      <c r="C31" s="6">
        <v>192.04</v>
      </c>
      <c r="D31" s="6">
        <v>22694.26</v>
      </c>
      <c r="E31" s="6">
        <f t="shared" si="0"/>
        <v>0.84620516377268973</v>
      </c>
      <c r="F31" s="24">
        <v>42032</v>
      </c>
    </row>
    <row r="32" spans="1:6" ht="15.75" x14ac:dyDescent="0.25">
      <c r="A32" s="8" t="s">
        <v>176</v>
      </c>
      <c r="B32" s="8" t="s">
        <v>255</v>
      </c>
      <c r="C32" s="6">
        <v>1378.1333299999999</v>
      </c>
      <c r="D32" s="6">
        <v>859805.21106100001</v>
      </c>
      <c r="E32" s="6">
        <f t="shared" si="0"/>
        <v>0.16028436583902331</v>
      </c>
      <c r="F32" s="24">
        <v>42259</v>
      </c>
    </row>
    <row r="33" spans="1:6" ht="15.75" x14ac:dyDescent="0.25">
      <c r="A33" s="8" t="s">
        <v>181</v>
      </c>
      <c r="B33" s="8" t="s">
        <v>255</v>
      </c>
      <c r="C33" s="6">
        <v>490.32968299999999</v>
      </c>
      <c r="D33" s="6">
        <v>538151.95185800001</v>
      </c>
      <c r="E33" s="6">
        <f t="shared" si="0"/>
        <v>9.1113612299854915E-2</v>
      </c>
      <c r="F33" s="24">
        <v>42229</v>
      </c>
    </row>
    <row r="34" spans="1:6" ht="15.75" x14ac:dyDescent="0.25">
      <c r="A34" s="8" t="s">
        <v>72</v>
      </c>
      <c r="B34" s="8" t="s">
        <v>255</v>
      </c>
      <c r="C34" s="6">
        <v>4954.9785849999998</v>
      </c>
      <c r="D34" s="6">
        <v>961326.37736782653</v>
      </c>
      <c r="E34" s="6">
        <f t="shared" si="0"/>
        <v>0.5154314602879253</v>
      </c>
      <c r="F34" s="24">
        <v>42236</v>
      </c>
    </row>
    <row r="35" spans="1:6" ht="15.75" x14ac:dyDescent="0.25">
      <c r="A35" s="8" t="s">
        <v>77</v>
      </c>
      <c r="B35" s="8" t="s">
        <v>253</v>
      </c>
      <c r="C35" s="6">
        <v>1127.956195</v>
      </c>
      <c r="D35" s="6">
        <v>22332.2</v>
      </c>
      <c r="E35" s="6">
        <f t="shared" si="0"/>
        <v>5.0508064364460283</v>
      </c>
      <c r="F35" s="24">
        <v>42365</v>
      </c>
    </row>
    <row r="36" spans="1:6" ht="15.75" x14ac:dyDescent="0.25">
      <c r="A36" s="8" t="s">
        <v>78</v>
      </c>
      <c r="B36" s="8" t="s">
        <v>258</v>
      </c>
      <c r="C36" s="6">
        <v>8653.8267169999999</v>
      </c>
      <c r="D36" s="6">
        <v>230853.42</v>
      </c>
      <c r="E36" s="6">
        <f t="shared" si="0"/>
        <v>3.7486240043573966</v>
      </c>
      <c r="F36" s="24">
        <v>42285</v>
      </c>
    </row>
    <row r="37" spans="1:6" ht="15.75" x14ac:dyDescent="0.25">
      <c r="A37" s="8" t="s">
        <v>79</v>
      </c>
      <c r="B37" s="8" t="s">
        <v>255</v>
      </c>
      <c r="C37" s="6">
        <v>14038.998109</v>
      </c>
      <c r="D37" s="6">
        <v>1776928.65</v>
      </c>
      <c r="E37" s="6">
        <f t="shared" si="0"/>
        <v>0.79007100870369784</v>
      </c>
      <c r="F37" s="24">
        <v>42273</v>
      </c>
    </row>
    <row r="38" spans="1:6" ht="15.75" x14ac:dyDescent="0.25">
      <c r="A38" s="8" t="s">
        <v>298</v>
      </c>
      <c r="B38" s="8" t="s">
        <v>299</v>
      </c>
      <c r="C38" s="6">
        <v>258.95545199999998</v>
      </c>
      <c r="D38" s="6">
        <v>38177.26</v>
      </c>
      <c r="E38" s="6">
        <f t="shared" si="0"/>
        <v>0.67829763581776159</v>
      </c>
      <c r="F38" s="24">
        <v>42312</v>
      </c>
    </row>
    <row r="39" spans="1:6" ht="15.75" x14ac:dyDescent="0.25">
      <c r="A39" s="8" t="s">
        <v>186</v>
      </c>
      <c r="B39" s="8" t="s">
        <v>253</v>
      </c>
      <c r="C39" s="6">
        <v>434.88607400000001</v>
      </c>
      <c r="D39" s="6">
        <v>50892.39</v>
      </c>
      <c r="E39" s="6">
        <f t="shared" si="0"/>
        <v>0.85452083111050592</v>
      </c>
      <c r="F39" s="24">
        <v>42316</v>
      </c>
    </row>
    <row r="40" spans="1:6" ht="15.75" x14ac:dyDescent="0.25">
      <c r="A40" s="8" t="s">
        <v>188</v>
      </c>
      <c r="B40" s="8" t="s">
        <v>253</v>
      </c>
      <c r="C40" s="6">
        <v>502.85612900000001</v>
      </c>
      <c r="D40" s="6">
        <v>5052.53</v>
      </c>
      <c r="E40" s="6">
        <f t="shared" si="0"/>
        <v>9.9525609744029229</v>
      </c>
      <c r="F40" s="24">
        <v>42271</v>
      </c>
    </row>
    <row r="41" spans="1:6" ht="15.75" x14ac:dyDescent="0.25">
      <c r="A41" s="8" t="s">
        <v>189</v>
      </c>
      <c r="B41" s="8" t="s">
        <v>255</v>
      </c>
      <c r="C41" s="6">
        <v>8121.5643</v>
      </c>
      <c r="D41" s="6">
        <v>615776.32999999996</v>
      </c>
      <c r="E41" s="6">
        <f t="shared" si="0"/>
        <v>1.3189146617571352</v>
      </c>
      <c r="F41" s="24">
        <v>42309</v>
      </c>
    </row>
    <row r="42" spans="1:6" ht="15.75" x14ac:dyDescent="0.25">
      <c r="A42" s="8" t="s">
        <v>191</v>
      </c>
      <c r="B42" s="8" t="s">
        <v>255</v>
      </c>
      <c r="C42" s="6">
        <v>21184.747921999999</v>
      </c>
      <c r="D42" s="6">
        <v>271201.42</v>
      </c>
      <c r="E42" s="6">
        <f t="shared" si="0"/>
        <v>7.811444321346106</v>
      </c>
      <c r="F42" s="24">
        <v>42367</v>
      </c>
    </row>
    <row r="43" spans="1:6" ht="15.75" x14ac:dyDescent="0.25">
      <c r="A43" s="8" t="s">
        <v>193</v>
      </c>
      <c r="B43" s="8" t="s">
        <v>255</v>
      </c>
      <c r="C43" s="6">
        <v>3643.7114110000002</v>
      </c>
      <c r="D43" s="6">
        <v>392474.84</v>
      </c>
      <c r="E43" s="6">
        <f t="shared" si="0"/>
        <v>0.92839362925786528</v>
      </c>
      <c r="F43" s="24">
        <v>42345</v>
      </c>
    </row>
    <row r="44" spans="1:6" ht="15.75" x14ac:dyDescent="0.25">
      <c r="A44" s="8" t="s">
        <v>197</v>
      </c>
      <c r="B44" s="8" t="s">
        <v>255</v>
      </c>
      <c r="C44" s="6">
        <v>2021.4028249999999</v>
      </c>
      <c r="D44" s="6">
        <v>342195.77290400001</v>
      </c>
      <c r="E44" s="6">
        <f t="shared" si="0"/>
        <v>0.59071531125169296</v>
      </c>
      <c r="F44" s="24">
        <v>42238</v>
      </c>
    </row>
    <row r="45" spans="1:6" ht="15.75" x14ac:dyDescent="0.25">
      <c r="A45" s="8" t="s">
        <v>201</v>
      </c>
      <c r="B45" s="8" t="s">
        <v>258</v>
      </c>
      <c r="C45" s="6">
        <v>1911.3179680000001</v>
      </c>
      <c r="D45" s="6">
        <v>11973.23</v>
      </c>
      <c r="E45" s="6">
        <f t="shared" si="0"/>
        <v>15.963261108322484</v>
      </c>
      <c r="F45" s="24">
        <v>42305</v>
      </c>
    </row>
    <row r="46" spans="1:6" ht="15.75" x14ac:dyDescent="0.25">
      <c r="A46" s="8" t="s">
        <v>84</v>
      </c>
      <c r="B46" s="8" t="s">
        <v>253</v>
      </c>
      <c r="C46" s="6">
        <v>848.73173299999996</v>
      </c>
      <c r="D46" s="6">
        <v>100727.69</v>
      </c>
      <c r="E46" s="6">
        <f t="shared" si="0"/>
        <v>0.84260021549188702</v>
      </c>
      <c r="F46" s="24">
        <v>42305</v>
      </c>
    </row>
    <row r="47" spans="1:6" ht="15.75" x14ac:dyDescent="0.25">
      <c r="A47" s="8" t="s">
        <v>88</v>
      </c>
      <c r="B47" s="8" t="s">
        <v>258</v>
      </c>
      <c r="C47" s="6">
        <v>6630.7997919999998</v>
      </c>
      <c r="D47" s="6">
        <v>12349.329852000001</v>
      </c>
      <c r="E47" s="6">
        <f t="shared" si="0"/>
        <v>53.693600150506363</v>
      </c>
      <c r="F47" s="24">
        <v>42297</v>
      </c>
    </row>
    <row r="48" spans="1:6" ht="15.75" x14ac:dyDescent="0.25">
      <c r="A48" s="8" t="s">
        <v>238</v>
      </c>
      <c r="B48" s="8" t="s">
        <v>255</v>
      </c>
      <c r="C48" s="6">
        <v>27080.097459000001</v>
      </c>
      <c r="D48" s="6">
        <v>532404.15</v>
      </c>
      <c r="E48" s="6">
        <f t="shared" si="0"/>
        <v>5.0863798599240821</v>
      </c>
      <c r="F48" s="24">
        <v>42341</v>
      </c>
    </row>
    <row r="49" spans="1:6" ht="15.75" x14ac:dyDescent="0.25">
      <c r="A49" s="8" t="s">
        <v>300</v>
      </c>
      <c r="B49" s="8" t="s">
        <v>255</v>
      </c>
      <c r="C49" s="6">
        <v>372.52112</v>
      </c>
      <c r="D49" s="6">
        <v>209667.37</v>
      </c>
      <c r="E49" s="6">
        <f t="shared" si="0"/>
        <v>0.17767243419898862</v>
      </c>
      <c r="F49" s="24">
        <v>42336</v>
      </c>
    </row>
    <row r="50" spans="1:6" ht="15.75" x14ac:dyDescent="0.25">
      <c r="A50" s="8" t="s">
        <v>212</v>
      </c>
      <c r="B50" s="8" t="s">
        <v>255</v>
      </c>
      <c r="C50" s="6">
        <v>698.95636999999999</v>
      </c>
      <c r="D50" s="6">
        <v>1289320.1200000001</v>
      </c>
      <c r="E50" s="6">
        <f t="shared" si="0"/>
        <v>5.4211235763543343E-2</v>
      </c>
      <c r="F50" s="24">
        <v>42336</v>
      </c>
    </row>
    <row r="51" spans="1:6" ht="15.75" x14ac:dyDescent="0.25">
      <c r="A51" s="8" t="s">
        <v>90</v>
      </c>
      <c r="B51" s="8" t="s">
        <v>258</v>
      </c>
      <c r="C51" s="6">
        <v>11236.396599</v>
      </c>
      <c r="D51" s="6">
        <v>128048.99</v>
      </c>
      <c r="E51" s="6">
        <f t="shared" si="0"/>
        <v>8.7750763196179822</v>
      </c>
      <c r="F51" s="24">
        <v>42288</v>
      </c>
    </row>
    <row r="52" spans="1:6" ht="15.75" x14ac:dyDescent="0.25">
      <c r="A52" s="97" t="s">
        <v>91</v>
      </c>
      <c r="B52" s="99"/>
      <c r="C52" s="82">
        <f>SUM(C2:C51)</f>
        <v>1185885.2023742509</v>
      </c>
      <c r="D52" s="97"/>
      <c r="E52" s="98"/>
      <c r="F52" s="99"/>
    </row>
  </sheetData>
  <mergeCells count="2">
    <mergeCell ref="A52:B52"/>
    <mergeCell ref="D52:F52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B10C3-F4C4-4878-BE41-FEC582C54F92}">
  <dimension ref="A1:F34"/>
  <sheetViews>
    <sheetView workbookViewId="0">
      <selection activeCell="J30" sqref="J30"/>
    </sheetView>
  </sheetViews>
  <sheetFormatPr defaultRowHeight="15" x14ac:dyDescent="0.25"/>
  <cols>
    <col min="1" max="1" width="48.140625" customWidth="1"/>
    <col min="2" max="2" width="22.85546875" customWidth="1"/>
    <col min="3" max="3" width="19.42578125" customWidth="1"/>
    <col min="4" max="4" width="20.42578125" customWidth="1"/>
    <col min="5" max="5" width="16.5703125" customWidth="1"/>
    <col min="6" max="6" width="23.7109375" customWidth="1"/>
  </cols>
  <sheetData>
    <row r="1" spans="1:6" ht="31.5" x14ac:dyDescent="0.25">
      <c r="A1" s="9" t="s">
        <v>295</v>
      </c>
      <c r="B1" s="9" t="s">
        <v>241</v>
      </c>
      <c r="C1" s="10" t="s">
        <v>249</v>
      </c>
      <c r="D1" s="10" t="s">
        <v>12</v>
      </c>
      <c r="E1" s="10" t="s">
        <v>250</v>
      </c>
      <c r="F1" s="9" t="s">
        <v>251</v>
      </c>
    </row>
    <row r="2" spans="1:6" ht="15.75" x14ac:dyDescent="0.25">
      <c r="A2" s="8" t="s">
        <v>119</v>
      </c>
      <c r="B2" s="8" t="s">
        <v>255</v>
      </c>
      <c r="C2" s="6">
        <v>766.64077799999995</v>
      </c>
      <c r="D2" s="6">
        <v>3373066.1041279999</v>
      </c>
      <c r="E2" s="6">
        <f t="shared" ref="E2:E33" si="0">100*C2/D2</f>
        <v>2.2728305770876402E-2</v>
      </c>
      <c r="F2" s="24">
        <v>41872</v>
      </c>
    </row>
    <row r="3" spans="1:6" ht="15.75" x14ac:dyDescent="0.25">
      <c r="A3" s="8" t="s">
        <v>291</v>
      </c>
      <c r="B3" s="8" t="s">
        <v>255</v>
      </c>
      <c r="C3" s="6">
        <v>291.727259</v>
      </c>
      <c r="D3" s="6">
        <v>86794.979822399997</v>
      </c>
      <c r="E3" s="6">
        <f t="shared" si="0"/>
        <v>0.33611075156297371</v>
      </c>
      <c r="F3" s="24">
        <v>41688</v>
      </c>
    </row>
    <row r="4" spans="1:6" ht="15.75" x14ac:dyDescent="0.25">
      <c r="A4" s="8" t="s">
        <v>37</v>
      </c>
      <c r="B4" s="8" t="s">
        <v>258</v>
      </c>
      <c r="C4" s="6">
        <v>34874.467203</v>
      </c>
      <c r="D4" s="25">
        <v>137148</v>
      </c>
      <c r="E4" s="6">
        <f t="shared" si="0"/>
        <v>25.428345439233532</v>
      </c>
      <c r="F4" s="24">
        <v>41924</v>
      </c>
    </row>
    <row r="5" spans="1:6" ht="15.75" x14ac:dyDescent="0.25">
      <c r="A5" s="28" t="s">
        <v>40</v>
      </c>
      <c r="B5" s="8" t="s">
        <v>258</v>
      </c>
      <c r="C5" s="6">
        <v>286303.72531499999</v>
      </c>
      <c r="D5" s="6">
        <v>707087.55661070347</v>
      </c>
      <c r="E5" s="6">
        <f t="shared" si="0"/>
        <v>40.49056197330713</v>
      </c>
      <c r="F5" s="24">
        <v>41958</v>
      </c>
    </row>
    <row r="6" spans="1:6" ht="15.75" x14ac:dyDescent="0.25">
      <c r="A6" s="8" t="s">
        <v>128</v>
      </c>
      <c r="B6" s="8" t="s">
        <v>255</v>
      </c>
      <c r="C6" s="6">
        <v>3284.528088</v>
      </c>
      <c r="D6" s="6">
        <v>723185.98259899998</v>
      </c>
      <c r="E6" s="6">
        <f t="shared" si="0"/>
        <v>0.45417474439922056</v>
      </c>
      <c r="F6" s="24">
        <v>41870</v>
      </c>
    </row>
    <row r="7" spans="1:6" ht="15.75" x14ac:dyDescent="0.25">
      <c r="A7" s="8" t="s">
        <v>42</v>
      </c>
      <c r="B7" s="8" t="s">
        <v>258</v>
      </c>
      <c r="C7" s="6">
        <v>984.61214299999995</v>
      </c>
      <c r="D7" s="6">
        <v>9336.2463790000002</v>
      </c>
      <c r="E7" s="6">
        <f t="shared" si="0"/>
        <v>10.546124245549967</v>
      </c>
      <c r="F7" s="24">
        <v>41916</v>
      </c>
    </row>
    <row r="8" spans="1:6" ht="15.75" x14ac:dyDescent="0.25">
      <c r="A8" s="8" t="s">
        <v>143</v>
      </c>
      <c r="B8" s="8" t="s">
        <v>255</v>
      </c>
      <c r="C8" s="6">
        <v>805.83215099999995</v>
      </c>
      <c r="D8" s="6">
        <v>97385.252435102404</v>
      </c>
      <c r="E8" s="6">
        <f t="shared" si="0"/>
        <v>0.82746835978785094</v>
      </c>
      <c r="F8" s="24">
        <v>41882</v>
      </c>
    </row>
    <row r="9" spans="1:6" ht="15.75" x14ac:dyDescent="0.25">
      <c r="A9" s="8" t="s">
        <v>147</v>
      </c>
      <c r="B9" s="8" t="s">
        <v>255</v>
      </c>
      <c r="C9" s="6">
        <v>16660.325091999999</v>
      </c>
      <c r="D9" s="6">
        <v>1301643.530544</v>
      </c>
      <c r="E9" s="6">
        <f t="shared" si="0"/>
        <v>1.2799452923210932</v>
      </c>
      <c r="F9" s="24">
        <v>41881</v>
      </c>
    </row>
    <row r="10" spans="1:6" ht="15.75" x14ac:dyDescent="0.25">
      <c r="A10" s="8" t="s">
        <v>48</v>
      </c>
      <c r="B10" s="8" t="s">
        <v>258</v>
      </c>
      <c r="C10" s="26">
        <v>20980.846833</v>
      </c>
      <c r="D10" s="27">
        <v>159951</v>
      </c>
      <c r="E10" s="6">
        <f t="shared" si="0"/>
        <v>13.117046366074611</v>
      </c>
      <c r="F10" s="24">
        <v>41894</v>
      </c>
    </row>
    <row r="11" spans="1:6" ht="15.75" x14ac:dyDescent="0.25">
      <c r="A11" s="8" t="s">
        <v>51</v>
      </c>
      <c r="B11" s="8" t="s">
        <v>258</v>
      </c>
      <c r="C11" s="6">
        <v>8554.807186</v>
      </c>
      <c r="D11" s="6">
        <v>64796.12</v>
      </c>
      <c r="E11" s="6">
        <f t="shared" si="0"/>
        <v>13.202653470609043</v>
      </c>
      <c r="F11" s="24">
        <v>41922</v>
      </c>
    </row>
    <row r="12" spans="1:6" ht="15.75" x14ac:dyDescent="0.25">
      <c r="A12" s="8" t="s">
        <v>56</v>
      </c>
      <c r="B12" s="8" t="s">
        <v>258</v>
      </c>
      <c r="C12" s="6">
        <v>92584.592157000006</v>
      </c>
      <c r="D12" s="6">
        <v>197809</v>
      </c>
      <c r="E12" s="6">
        <f t="shared" si="0"/>
        <v>46.805045350312675</v>
      </c>
      <c r="F12" s="24">
        <v>41932</v>
      </c>
    </row>
    <row r="13" spans="1:6" ht="15.75" x14ac:dyDescent="0.25">
      <c r="A13" s="8" t="s">
        <v>57</v>
      </c>
      <c r="B13" s="8" t="s">
        <v>258</v>
      </c>
      <c r="C13" s="6">
        <v>7505.6826069999997</v>
      </c>
      <c r="D13" s="6">
        <v>31639.53</v>
      </c>
      <c r="E13" s="6">
        <f t="shared" si="0"/>
        <v>23.722484521735943</v>
      </c>
      <c r="F13" s="24">
        <v>41929</v>
      </c>
    </row>
    <row r="14" spans="1:6" ht="15.75" x14ac:dyDescent="0.25">
      <c r="A14" s="8" t="s">
        <v>53</v>
      </c>
      <c r="B14" s="8" t="s">
        <v>258</v>
      </c>
      <c r="C14" s="6">
        <v>2298.8278610000002</v>
      </c>
      <c r="D14" s="6">
        <v>132642</v>
      </c>
      <c r="E14" s="6">
        <f t="shared" si="0"/>
        <v>1.7331070558345021</v>
      </c>
      <c r="F14" s="24">
        <v>41798</v>
      </c>
    </row>
    <row r="15" spans="1:6" ht="15.75" x14ac:dyDescent="0.25">
      <c r="A15" s="28" t="s">
        <v>62</v>
      </c>
      <c r="B15" s="8" t="s">
        <v>258</v>
      </c>
      <c r="C15" s="6">
        <v>149041.63814299999</v>
      </c>
      <c r="D15" s="6">
        <v>724329.31695290515</v>
      </c>
      <c r="E15" s="6">
        <f t="shared" si="0"/>
        <v>20.576502242099703</v>
      </c>
      <c r="F15" s="24">
        <v>41944</v>
      </c>
    </row>
    <row r="16" spans="1:6" ht="15.75" x14ac:dyDescent="0.25">
      <c r="A16" s="8" t="s">
        <v>267</v>
      </c>
      <c r="B16" s="8" t="s">
        <v>258</v>
      </c>
      <c r="C16" s="6">
        <v>2216.2131599999998</v>
      </c>
      <c r="D16" s="6">
        <v>124155.899</v>
      </c>
      <c r="E16" s="6">
        <f t="shared" si="0"/>
        <v>1.7850244554227743</v>
      </c>
      <c r="F16" s="24">
        <v>41931</v>
      </c>
    </row>
    <row r="17" spans="1:6" ht="15.75" x14ac:dyDescent="0.25">
      <c r="A17" s="8" t="s">
        <v>65</v>
      </c>
      <c r="B17" s="8" t="s">
        <v>258</v>
      </c>
      <c r="C17" s="6">
        <v>2393.8818500000002</v>
      </c>
      <c r="D17" s="6">
        <v>42355.54</v>
      </c>
      <c r="E17" s="6">
        <f t="shared" si="0"/>
        <v>5.6518742294396445</v>
      </c>
      <c r="F17" s="24">
        <v>41929</v>
      </c>
    </row>
    <row r="18" spans="1:6" ht="15.75" x14ac:dyDescent="0.25">
      <c r="A18" s="8" t="s">
        <v>67</v>
      </c>
      <c r="B18" s="8" t="s">
        <v>253</v>
      </c>
      <c r="C18" s="6">
        <v>10720.462911000001</v>
      </c>
      <c r="D18" s="6">
        <v>76079.215816900003</v>
      </c>
      <c r="E18" s="6">
        <f t="shared" si="0"/>
        <v>14.091184820833274</v>
      </c>
      <c r="F18" s="24">
        <v>41721</v>
      </c>
    </row>
    <row r="19" spans="1:6" ht="15.75" x14ac:dyDescent="0.25">
      <c r="A19" s="8" t="s">
        <v>70</v>
      </c>
      <c r="B19" s="8" t="s">
        <v>258</v>
      </c>
      <c r="C19" s="6">
        <v>216326.73240899999</v>
      </c>
      <c r="D19" s="6">
        <v>555517</v>
      </c>
      <c r="E19" s="6">
        <f t="shared" si="0"/>
        <v>38.941514374717606</v>
      </c>
      <c r="F19" s="24">
        <v>41933</v>
      </c>
    </row>
    <row r="20" spans="1:6" ht="15.75" x14ac:dyDescent="0.25">
      <c r="A20" s="8" t="s">
        <v>297</v>
      </c>
      <c r="B20" s="8" t="s">
        <v>253</v>
      </c>
      <c r="C20" s="6">
        <v>309.24489999999997</v>
      </c>
      <c r="D20" s="6">
        <v>22694.25</v>
      </c>
      <c r="E20" s="6">
        <f t="shared" si="0"/>
        <v>1.3626575013494606</v>
      </c>
      <c r="F20" s="24">
        <v>41931</v>
      </c>
    </row>
    <row r="21" spans="1:6" ht="15.75" x14ac:dyDescent="0.25">
      <c r="A21" s="8" t="s">
        <v>181</v>
      </c>
      <c r="B21" s="8" t="s">
        <v>255</v>
      </c>
      <c r="C21" s="6">
        <v>628.75267399999996</v>
      </c>
      <c r="D21" s="6">
        <v>538151.95185800001</v>
      </c>
      <c r="E21" s="6">
        <f t="shared" si="0"/>
        <v>0.11683552792648913</v>
      </c>
      <c r="F21" s="24">
        <v>41868</v>
      </c>
    </row>
    <row r="22" spans="1:6" ht="15.75" x14ac:dyDescent="0.25">
      <c r="A22" s="8" t="s">
        <v>72</v>
      </c>
      <c r="B22" s="8" t="s">
        <v>255</v>
      </c>
      <c r="C22" s="6">
        <v>71153.872912999999</v>
      </c>
      <c r="D22" s="6">
        <v>961326.37736782653</v>
      </c>
      <c r="E22" s="6">
        <f t="shared" si="0"/>
        <v>7.401635343432881</v>
      </c>
      <c r="F22" s="24">
        <v>41882</v>
      </c>
    </row>
    <row r="23" spans="1:6" ht="15.75" x14ac:dyDescent="0.25">
      <c r="A23" s="8" t="s">
        <v>77</v>
      </c>
      <c r="B23" s="8" t="s">
        <v>253</v>
      </c>
      <c r="C23" s="6">
        <v>386.17389800000001</v>
      </c>
      <c r="D23" s="6">
        <v>22332.2</v>
      </c>
      <c r="E23" s="6">
        <f t="shared" si="0"/>
        <v>1.7292246084129643</v>
      </c>
      <c r="F23" s="24">
        <v>41931</v>
      </c>
    </row>
    <row r="24" spans="1:6" ht="15.75" x14ac:dyDescent="0.25">
      <c r="A24" s="8" t="s">
        <v>78</v>
      </c>
      <c r="B24" s="8" t="s">
        <v>258</v>
      </c>
      <c r="C24" s="6">
        <v>605.89488400000005</v>
      </c>
      <c r="D24" s="6">
        <v>230853.42</v>
      </c>
      <c r="E24" s="6">
        <f t="shared" si="0"/>
        <v>0.26245869955056328</v>
      </c>
      <c r="F24" s="24">
        <v>41908</v>
      </c>
    </row>
    <row r="25" spans="1:6" ht="15.75" x14ac:dyDescent="0.25">
      <c r="A25" s="8" t="s">
        <v>81</v>
      </c>
      <c r="B25" s="8" t="s">
        <v>258</v>
      </c>
      <c r="C25" s="6">
        <v>901.44502699999998</v>
      </c>
      <c r="D25" s="6">
        <v>3426.19</v>
      </c>
      <c r="E25" s="6">
        <f t="shared" si="0"/>
        <v>26.310421401031466</v>
      </c>
      <c r="F25" s="24">
        <v>41924</v>
      </c>
    </row>
    <row r="26" spans="1:6" ht="15.75" x14ac:dyDescent="0.25">
      <c r="A26" s="8" t="s">
        <v>186</v>
      </c>
      <c r="B26" s="8" t="s">
        <v>253</v>
      </c>
      <c r="C26" s="6">
        <v>1487.591625</v>
      </c>
      <c r="D26" s="6">
        <v>50873.05</v>
      </c>
      <c r="E26" s="6">
        <f t="shared" si="0"/>
        <v>2.924125101600946</v>
      </c>
      <c r="F26" s="24">
        <v>41929</v>
      </c>
    </row>
    <row r="27" spans="1:6" ht="15.75" x14ac:dyDescent="0.25">
      <c r="A27" s="8" t="s">
        <v>188</v>
      </c>
      <c r="B27" s="8" t="s">
        <v>253</v>
      </c>
      <c r="C27" s="6">
        <v>834.199074</v>
      </c>
      <c r="D27" s="6">
        <v>5052.53352</v>
      </c>
      <c r="E27" s="6">
        <f t="shared" si="0"/>
        <v>16.510510433981246</v>
      </c>
      <c r="F27" s="24">
        <v>41679</v>
      </c>
    </row>
    <row r="28" spans="1:6" ht="15.75" x14ac:dyDescent="0.25">
      <c r="A28" s="8" t="s">
        <v>189</v>
      </c>
      <c r="B28" s="8" t="s">
        <v>255</v>
      </c>
      <c r="C28" s="6">
        <v>983.933761</v>
      </c>
      <c r="D28" s="6">
        <v>615776.16076812521</v>
      </c>
      <c r="E28" s="6">
        <f t="shared" si="0"/>
        <v>0.1597875695240672</v>
      </c>
      <c r="F28" s="24">
        <v>41873</v>
      </c>
    </row>
    <row r="29" spans="1:6" ht="15.75" x14ac:dyDescent="0.25">
      <c r="A29" s="8" t="s">
        <v>191</v>
      </c>
      <c r="B29" s="8" t="s">
        <v>255</v>
      </c>
      <c r="C29" s="6">
        <v>416.20241099999998</v>
      </c>
      <c r="D29" s="6">
        <v>271197.51</v>
      </c>
      <c r="E29" s="6">
        <f t="shared" si="0"/>
        <v>0.15346837476494529</v>
      </c>
      <c r="F29" s="24">
        <v>41967</v>
      </c>
    </row>
    <row r="30" spans="1:6" ht="15.75" x14ac:dyDescent="0.25">
      <c r="A30" s="8" t="s">
        <v>192</v>
      </c>
      <c r="B30" s="8" t="s">
        <v>255</v>
      </c>
      <c r="C30" s="6">
        <v>521.51327500000002</v>
      </c>
      <c r="D30" s="6">
        <v>346864.19816700002</v>
      </c>
      <c r="E30" s="6">
        <f t="shared" si="0"/>
        <v>0.15035085135794674</v>
      </c>
      <c r="F30" s="24">
        <v>41870</v>
      </c>
    </row>
    <row r="31" spans="1:6" ht="15.75" x14ac:dyDescent="0.25">
      <c r="A31" s="8" t="s">
        <v>193</v>
      </c>
      <c r="B31" s="8" t="s">
        <v>255</v>
      </c>
      <c r="C31" s="6">
        <v>5028.3416509999997</v>
      </c>
      <c r="D31" s="6">
        <v>392474.84</v>
      </c>
      <c r="E31" s="6">
        <f t="shared" si="0"/>
        <v>1.2811882797378806</v>
      </c>
      <c r="F31" s="24">
        <v>42000</v>
      </c>
    </row>
    <row r="32" spans="1:6" ht="15.75" x14ac:dyDescent="0.25">
      <c r="A32" s="8" t="s">
        <v>197</v>
      </c>
      <c r="B32" s="8" t="s">
        <v>255</v>
      </c>
      <c r="C32" s="6">
        <v>888.96576400000004</v>
      </c>
      <c r="D32" s="6">
        <v>342195.77290400001</v>
      </c>
      <c r="E32" s="6">
        <f t="shared" si="0"/>
        <v>0.25978280107200258</v>
      </c>
      <c r="F32" s="24">
        <v>41870</v>
      </c>
    </row>
    <row r="33" spans="1:6" ht="15.75" x14ac:dyDescent="0.25">
      <c r="A33" s="8" t="s">
        <v>90</v>
      </c>
      <c r="B33" s="8" t="s">
        <v>258</v>
      </c>
      <c r="C33" s="6">
        <v>49071.501969999998</v>
      </c>
      <c r="D33" s="6">
        <v>128048.99</v>
      </c>
      <c r="E33" s="6">
        <f t="shared" si="0"/>
        <v>38.322443597563712</v>
      </c>
      <c r="F33" s="24">
        <v>41930</v>
      </c>
    </row>
    <row r="34" spans="1:6" ht="15.75" x14ac:dyDescent="0.25">
      <c r="A34" s="97" t="s">
        <v>91</v>
      </c>
      <c r="B34" s="99"/>
      <c r="C34" s="82">
        <f>SUM(C2:C33)</f>
        <v>989813.17697300017</v>
      </c>
      <c r="D34" s="85"/>
      <c r="E34" s="85"/>
      <c r="F34" s="85"/>
    </row>
  </sheetData>
  <mergeCells count="1">
    <mergeCell ref="A34:B3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4595-237D-4BA9-BB03-CCE599158BB3}">
  <dimension ref="A1:F30"/>
  <sheetViews>
    <sheetView workbookViewId="0">
      <selection activeCell="G25" sqref="G25"/>
    </sheetView>
  </sheetViews>
  <sheetFormatPr defaultRowHeight="15" x14ac:dyDescent="0.25"/>
  <cols>
    <col min="1" max="1" width="56.140625" customWidth="1"/>
    <col min="2" max="2" width="20.140625" customWidth="1"/>
    <col min="3" max="3" width="25.140625" customWidth="1"/>
    <col min="4" max="4" width="17.7109375" customWidth="1"/>
    <col min="5" max="5" width="19.5703125" customWidth="1"/>
    <col min="6" max="6" width="21.85546875" customWidth="1"/>
  </cols>
  <sheetData>
    <row r="1" spans="1:6" ht="31.5" x14ac:dyDescent="0.25">
      <c r="A1" s="9" t="s">
        <v>295</v>
      </c>
      <c r="B1" s="9" t="s">
        <v>241</v>
      </c>
      <c r="C1" s="9" t="s">
        <v>249</v>
      </c>
      <c r="D1" s="9" t="s">
        <v>12</v>
      </c>
      <c r="E1" s="37" t="s">
        <v>250</v>
      </c>
      <c r="F1" s="9" t="s">
        <v>251</v>
      </c>
    </row>
    <row r="2" spans="1:6" ht="15.75" x14ac:dyDescent="0.25">
      <c r="A2" s="8" t="s">
        <v>121</v>
      </c>
      <c r="B2" s="8" t="s">
        <v>255</v>
      </c>
      <c r="C2" s="6">
        <v>4451.2480779999996</v>
      </c>
      <c r="D2" s="6">
        <v>189879.45</v>
      </c>
      <c r="E2" s="36">
        <f t="shared" ref="E2:E29" si="0">100*C2/D2</f>
        <v>2.3442495109397039</v>
      </c>
      <c r="F2" s="24">
        <v>41502</v>
      </c>
    </row>
    <row r="3" spans="1:6" ht="15.75" x14ac:dyDescent="0.25">
      <c r="A3" s="8" t="s">
        <v>37</v>
      </c>
      <c r="B3" s="8" t="s">
        <v>258</v>
      </c>
      <c r="C3" s="6">
        <v>12267.561797</v>
      </c>
      <c r="D3" s="25">
        <v>137148</v>
      </c>
      <c r="E3" s="36">
        <f t="shared" si="0"/>
        <v>8.9447617150815173</v>
      </c>
      <c r="F3" s="24">
        <v>41568</v>
      </c>
    </row>
    <row r="4" spans="1:6" ht="15.75" x14ac:dyDescent="0.25">
      <c r="A4" s="28" t="s">
        <v>229</v>
      </c>
      <c r="B4" s="28" t="s">
        <v>282</v>
      </c>
      <c r="C4" s="32">
        <v>3930.4419760000001</v>
      </c>
      <c r="D4" s="27">
        <v>10938.635194130258</v>
      </c>
      <c r="E4" s="36">
        <f t="shared" si="0"/>
        <v>35.931740169094411</v>
      </c>
      <c r="F4" s="33">
        <v>41364</v>
      </c>
    </row>
    <row r="5" spans="1:6" ht="15.75" x14ac:dyDescent="0.25">
      <c r="A5" s="28" t="s">
        <v>40</v>
      </c>
      <c r="B5" s="8" t="s">
        <v>258</v>
      </c>
      <c r="C5" s="6">
        <v>192624.88610999999</v>
      </c>
      <c r="D5" s="6">
        <v>707087.55661070347</v>
      </c>
      <c r="E5" s="36">
        <f t="shared" si="0"/>
        <v>27.242013285216416</v>
      </c>
      <c r="F5" s="24">
        <v>41616</v>
      </c>
    </row>
    <row r="6" spans="1:6" ht="15.75" x14ac:dyDescent="0.25">
      <c r="A6" s="8" t="s">
        <v>42</v>
      </c>
      <c r="B6" s="8" t="s">
        <v>258</v>
      </c>
      <c r="C6" s="6">
        <v>406.750834</v>
      </c>
      <c r="D6" s="6">
        <v>9336.14</v>
      </c>
      <c r="E6" s="36">
        <f t="shared" si="0"/>
        <v>4.356734517691466</v>
      </c>
      <c r="F6" s="24">
        <v>41529</v>
      </c>
    </row>
    <row r="7" spans="1:6" ht="15.75" x14ac:dyDescent="0.25">
      <c r="A7" s="8" t="s">
        <v>143</v>
      </c>
      <c r="B7" s="8" t="s">
        <v>255</v>
      </c>
      <c r="C7" s="6">
        <v>85.166839999999993</v>
      </c>
      <c r="D7" s="6">
        <v>97385.252435102404</v>
      </c>
      <c r="E7" s="36">
        <f t="shared" si="0"/>
        <v>8.7453529020480009E-2</v>
      </c>
      <c r="F7" s="24">
        <v>41503</v>
      </c>
    </row>
    <row r="8" spans="1:6" ht="15.75" x14ac:dyDescent="0.25">
      <c r="A8" s="8" t="s">
        <v>145</v>
      </c>
      <c r="B8" s="8" t="s">
        <v>255</v>
      </c>
      <c r="C8" s="6">
        <v>153.85225199999999</v>
      </c>
      <c r="D8" s="6">
        <v>54532.146451000001</v>
      </c>
      <c r="E8" s="36">
        <f t="shared" si="0"/>
        <v>0.28213129688237071</v>
      </c>
      <c r="F8" s="24">
        <v>41529</v>
      </c>
    </row>
    <row r="9" spans="1:6" ht="15.75" x14ac:dyDescent="0.25">
      <c r="A9" s="8" t="s">
        <v>147</v>
      </c>
      <c r="B9" s="8" t="s">
        <v>255</v>
      </c>
      <c r="C9" s="6">
        <v>2879.6407530000001</v>
      </c>
      <c r="D9" s="6">
        <v>1301643.530544</v>
      </c>
      <c r="E9" s="36">
        <f t="shared" si="0"/>
        <v>0.22123113474827497</v>
      </c>
      <c r="F9" s="24">
        <v>41559</v>
      </c>
    </row>
    <row r="10" spans="1:6" ht="15.75" x14ac:dyDescent="0.25">
      <c r="A10" s="8" t="s">
        <v>48</v>
      </c>
      <c r="B10" s="8" t="s">
        <v>258</v>
      </c>
      <c r="C10" s="26">
        <v>34850.853273000001</v>
      </c>
      <c r="D10" s="27">
        <v>159951</v>
      </c>
      <c r="E10" s="36">
        <f t="shared" si="0"/>
        <v>21.788456010278146</v>
      </c>
      <c r="F10" s="24">
        <v>41611</v>
      </c>
    </row>
    <row r="11" spans="1:6" ht="15.75" x14ac:dyDescent="0.25">
      <c r="A11" s="28" t="s">
        <v>49</v>
      </c>
      <c r="B11" s="28" t="s">
        <v>259</v>
      </c>
      <c r="C11" s="32">
        <v>2733.5892909999998</v>
      </c>
      <c r="D11" s="34">
        <v>152143.87700790601</v>
      </c>
      <c r="E11" s="36">
        <f t="shared" si="0"/>
        <v>1.7967133116096097</v>
      </c>
      <c r="F11" s="33">
        <v>41353</v>
      </c>
    </row>
    <row r="12" spans="1:6" ht="15.75" x14ac:dyDescent="0.25">
      <c r="A12" s="8" t="s">
        <v>51</v>
      </c>
      <c r="B12" s="8" t="s">
        <v>258</v>
      </c>
      <c r="C12" s="35">
        <v>453.14454799999999</v>
      </c>
      <c r="D12" s="27">
        <v>64795.365424000003</v>
      </c>
      <c r="E12" s="36">
        <f t="shared" si="0"/>
        <v>0.6993471601475939</v>
      </c>
      <c r="F12" s="24">
        <v>41520</v>
      </c>
    </row>
    <row r="13" spans="1:6" ht="15.75" x14ac:dyDescent="0.25">
      <c r="A13" s="8" t="s">
        <v>56</v>
      </c>
      <c r="B13" s="8" t="s">
        <v>258</v>
      </c>
      <c r="C13" s="6">
        <v>12548.183858</v>
      </c>
      <c r="D13" s="6">
        <v>197809</v>
      </c>
      <c r="E13" s="36">
        <f t="shared" si="0"/>
        <v>6.3435859126733369</v>
      </c>
      <c r="F13" s="24">
        <v>41553</v>
      </c>
    </row>
    <row r="14" spans="1:6" ht="15.75" x14ac:dyDescent="0.25">
      <c r="A14" s="8" t="s">
        <v>158</v>
      </c>
      <c r="B14" s="8" t="s">
        <v>259</v>
      </c>
      <c r="C14" s="6">
        <v>11092.050846</v>
      </c>
      <c r="D14" s="6">
        <v>823843.08</v>
      </c>
      <c r="E14" s="36">
        <f t="shared" si="0"/>
        <v>1.3463790757336944</v>
      </c>
      <c r="F14" s="24">
        <v>41586</v>
      </c>
    </row>
    <row r="15" spans="1:6" ht="15.75" x14ac:dyDescent="0.25">
      <c r="A15" s="28" t="s">
        <v>301</v>
      </c>
      <c r="B15" s="28" t="s">
        <v>253</v>
      </c>
      <c r="C15" s="32">
        <v>549.79997600000002</v>
      </c>
      <c r="D15" s="6">
        <v>7999.1061448820328</v>
      </c>
      <c r="E15" s="36">
        <f t="shared" si="0"/>
        <v>6.8732676631847376</v>
      </c>
      <c r="F15" s="33">
        <v>41299</v>
      </c>
    </row>
    <row r="16" spans="1:6" ht="15.75" x14ac:dyDescent="0.25">
      <c r="A16" s="8" t="s">
        <v>53</v>
      </c>
      <c r="B16" s="8" t="s">
        <v>258</v>
      </c>
      <c r="C16" s="6">
        <v>854.46921899999995</v>
      </c>
      <c r="D16" s="6">
        <v>132642</v>
      </c>
      <c r="E16" s="36">
        <f t="shared" si="0"/>
        <v>0.6441920500294025</v>
      </c>
      <c r="F16" s="24">
        <v>41515</v>
      </c>
    </row>
    <row r="17" spans="1:6" ht="15.75" x14ac:dyDescent="0.25">
      <c r="A17" s="28" t="s">
        <v>62</v>
      </c>
      <c r="B17" s="8" t="s">
        <v>258</v>
      </c>
      <c r="C17" s="6">
        <v>163208.51579500001</v>
      </c>
      <c r="D17" s="6">
        <v>724329.31695290515</v>
      </c>
      <c r="E17" s="36">
        <f t="shared" si="0"/>
        <v>22.532363660438666</v>
      </c>
      <c r="F17" s="24">
        <v>41597</v>
      </c>
    </row>
    <row r="18" spans="1:6" ht="15.75" x14ac:dyDescent="0.25">
      <c r="A18" s="8" t="s">
        <v>69</v>
      </c>
      <c r="B18" s="8" t="s">
        <v>255</v>
      </c>
      <c r="C18" s="6">
        <v>4366.7645839999996</v>
      </c>
      <c r="D18" s="6">
        <v>708669.7079620756</v>
      </c>
      <c r="E18" s="36">
        <f t="shared" si="0"/>
        <v>0.61619179357299214</v>
      </c>
      <c r="F18" s="24">
        <v>41502</v>
      </c>
    </row>
    <row r="19" spans="1:6" ht="15.75" x14ac:dyDescent="0.25">
      <c r="A19" s="8" t="s">
        <v>170</v>
      </c>
      <c r="B19" s="8" t="s">
        <v>253</v>
      </c>
      <c r="C19" s="6">
        <v>157.73210499999999</v>
      </c>
      <c r="D19" s="6">
        <v>42775.0170793172</v>
      </c>
      <c r="E19" s="36">
        <f t="shared" si="0"/>
        <v>0.36874819876171938</v>
      </c>
      <c r="F19" s="24">
        <v>41507</v>
      </c>
    </row>
    <row r="20" spans="1:6" ht="15.75" x14ac:dyDescent="0.25">
      <c r="A20" s="8" t="s">
        <v>70</v>
      </c>
      <c r="B20" s="8" t="s">
        <v>258</v>
      </c>
      <c r="C20" s="6">
        <v>140009.008642</v>
      </c>
      <c r="D20" s="6">
        <v>555517</v>
      </c>
      <c r="E20" s="36">
        <f t="shared" si="0"/>
        <v>25.20337066948446</v>
      </c>
      <c r="F20" s="24">
        <v>41611</v>
      </c>
    </row>
    <row r="21" spans="1:6" ht="15.75" x14ac:dyDescent="0.25">
      <c r="A21" s="8" t="s">
        <v>71</v>
      </c>
      <c r="B21" s="8" t="s">
        <v>264</v>
      </c>
      <c r="C21" s="6">
        <v>9534.2386320000005</v>
      </c>
      <c r="D21" s="6">
        <v>135607.55986199999</v>
      </c>
      <c r="E21" s="36">
        <f t="shared" si="0"/>
        <v>7.0307574605003182</v>
      </c>
      <c r="F21" s="24">
        <v>41614</v>
      </c>
    </row>
    <row r="22" spans="1:6" ht="15.75" x14ac:dyDescent="0.25">
      <c r="A22" s="8" t="s">
        <v>72</v>
      </c>
      <c r="B22" s="8" t="s">
        <v>255</v>
      </c>
      <c r="C22" s="6">
        <v>442.67294399999997</v>
      </c>
      <c r="D22" s="6">
        <v>961326.37736782653</v>
      </c>
      <c r="E22" s="36">
        <f t="shared" si="0"/>
        <v>4.6048142901484401E-2</v>
      </c>
      <c r="F22" s="24">
        <v>41505</v>
      </c>
    </row>
    <row r="23" spans="1:6" ht="15.75" x14ac:dyDescent="0.25">
      <c r="A23" s="8" t="s">
        <v>78</v>
      </c>
      <c r="B23" s="8" t="s">
        <v>258</v>
      </c>
      <c r="C23" s="6">
        <v>2430.843914</v>
      </c>
      <c r="D23" s="6">
        <v>230853.42</v>
      </c>
      <c r="E23" s="36">
        <f t="shared" si="0"/>
        <v>1.0529815473385664</v>
      </c>
      <c r="F23" s="24">
        <v>41542</v>
      </c>
    </row>
    <row r="24" spans="1:6" ht="15.75" x14ac:dyDescent="0.25">
      <c r="A24" s="8" t="s">
        <v>79</v>
      </c>
      <c r="B24" s="8" t="s">
        <v>255</v>
      </c>
      <c r="C24" s="6">
        <v>1241.638997</v>
      </c>
      <c r="D24" s="6">
        <v>1776928.1085449201</v>
      </c>
      <c r="E24" s="36">
        <f t="shared" si="0"/>
        <v>6.9875589846836617E-2</v>
      </c>
      <c r="F24" s="24">
        <v>41502</v>
      </c>
    </row>
    <row r="25" spans="1:6" ht="15.75" x14ac:dyDescent="0.25">
      <c r="A25" s="8" t="s">
        <v>81</v>
      </c>
      <c r="B25" s="8" t="s">
        <v>258</v>
      </c>
      <c r="C25" s="6">
        <v>263.52621900000003</v>
      </c>
      <c r="D25" s="6">
        <v>3426.0238468999901</v>
      </c>
      <c r="E25" s="36">
        <f t="shared" si="0"/>
        <v>7.6918968103053222</v>
      </c>
      <c r="F25" s="24">
        <v>41518</v>
      </c>
    </row>
    <row r="26" spans="1:6" ht="15.75" x14ac:dyDescent="0.25">
      <c r="A26" s="8" t="s">
        <v>189</v>
      </c>
      <c r="B26" s="8" t="s">
        <v>255</v>
      </c>
      <c r="C26" s="6">
        <v>6627.4124499999998</v>
      </c>
      <c r="D26" s="6">
        <v>615776.16076812521</v>
      </c>
      <c r="E26" s="36">
        <f t="shared" si="0"/>
        <v>1.0762697344003869</v>
      </c>
      <c r="F26" s="24">
        <v>41516</v>
      </c>
    </row>
    <row r="27" spans="1:6" ht="15.75" x14ac:dyDescent="0.25">
      <c r="A27" s="8" t="s">
        <v>191</v>
      </c>
      <c r="B27" s="8" t="s">
        <v>255</v>
      </c>
      <c r="C27" s="6">
        <v>178.71330399999999</v>
      </c>
      <c r="D27" s="6">
        <v>271201.34647015302</v>
      </c>
      <c r="E27" s="36">
        <f t="shared" si="0"/>
        <v>6.5896908819244454E-2</v>
      </c>
      <c r="F27" s="24">
        <v>41502</v>
      </c>
    </row>
    <row r="28" spans="1:6" ht="15.75" x14ac:dyDescent="0.25">
      <c r="A28" s="8" t="s">
        <v>88</v>
      </c>
      <c r="B28" s="8" t="s">
        <v>258</v>
      </c>
      <c r="C28" s="6">
        <v>1628.453878</v>
      </c>
      <c r="D28" s="6">
        <v>12349.18</v>
      </c>
      <c r="E28" s="36">
        <f t="shared" si="0"/>
        <v>13.186736916945092</v>
      </c>
      <c r="F28" s="24">
        <v>41553</v>
      </c>
    </row>
    <row r="29" spans="1:6" ht="15.75" x14ac:dyDescent="0.25">
      <c r="A29" s="8" t="s">
        <v>90</v>
      </c>
      <c r="B29" s="8" t="s">
        <v>258</v>
      </c>
      <c r="C29" s="6">
        <v>2638.8711119999998</v>
      </c>
      <c r="D29" s="6">
        <v>128048.99</v>
      </c>
      <c r="E29" s="36">
        <f t="shared" si="0"/>
        <v>2.0608293060335732</v>
      </c>
      <c r="F29" s="24">
        <v>41542</v>
      </c>
    </row>
    <row r="30" spans="1:6" ht="15.75" x14ac:dyDescent="0.25">
      <c r="A30" s="97" t="s">
        <v>91</v>
      </c>
      <c r="B30" s="99"/>
      <c r="C30" s="82">
        <f>SUM(C2:C29)</f>
        <v>612610.03222699999</v>
      </c>
      <c r="D30" s="97"/>
      <c r="E30" s="98"/>
      <c r="F30" s="99"/>
    </row>
  </sheetData>
  <mergeCells count="2">
    <mergeCell ref="A30:B30"/>
    <mergeCell ref="D30:F30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CB79-A143-40C1-81A5-B9B667833AB5}">
  <dimension ref="A1:F41"/>
  <sheetViews>
    <sheetView topLeftCell="A11" workbookViewId="0">
      <selection activeCell="G41" sqref="G41"/>
    </sheetView>
  </sheetViews>
  <sheetFormatPr defaultRowHeight="15" x14ac:dyDescent="0.25"/>
  <cols>
    <col min="1" max="1" width="49.28515625" customWidth="1"/>
    <col min="2" max="2" width="23" customWidth="1"/>
    <col min="3" max="3" width="21.7109375" customWidth="1"/>
    <col min="4" max="4" width="24" customWidth="1"/>
    <col min="5" max="5" width="18.28515625" customWidth="1"/>
    <col min="6" max="6" width="26.42578125" customWidth="1"/>
  </cols>
  <sheetData>
    <row r="1" spans="1:6" ht="31.5" x14ac:dyDescent="0.25">
      <c r="A1" s="40" t="s">
        <v>295</v>
      </c>
      <c r="B1" s="40" t="s">
        <v>241</v>
      </c>
      <c r="C1" s="41" t="s">
        <v>249</v>
      </c>
      <c r="D1" s="41" t="s">
        <v>12</v>
      </c>
      <c r="E1" s="41" t="s">
        <v>250</v>
      </c>
      <c r="F1" s="40" t="s">
        <v>251</v>
      </c>
    </row>
    <row r="2" spans="1:6" ht="15.75" x14ac:dyDescent="0.25">
      <c r="A2" s="8" t="s">
        <v>22</v>
      </c>
      <c r="B2" s="8" t="s">
        <v>264</v>
      </c>
      <c r="C2" s="6">
        <v>14446.99</v>
      </c>
      <c r="D2" s="6">
        <v>929154.63357626996</v>
      </c>
      <c r="E2" s="38">
        <f t="shared" ref="E2:E40" si="0">(C2*100)/D2</f>
        <v>1.5548531404718129</v>
      </c>
      <c r="F2" s="24">
        <v>40975</v>
      </c>
    </row>
    <row r="3" spans="1:6" ht="15.75" x14ac:dyDescent="0.25">
      <c r="A3" s="8" t="s">
        <v>111</v>
      </c>
      <c r="B3" s="8" t="s">
        <v>255</v>
      </c>
      <c r="C3" s="6">
        <v>598.94196799999997</v>
      </c>
      <c r="D3" s="6">
        <v>2059930.789203838</v>
      </c>
      <c r="E3" s="6">
        <f t="shared" si="0"/>
        <v>2.9075829689962092E-2</v>
      </c>
      <c r="F3" s="24">
        <v>41129</v>
      </c>
    </row>
    <row r="4" spans="1:6" ht="15.75" x14ac:dyDescent="0.25">
      <c r="A4" s="8" t="s">
        <v>302</v>
      </c>
      <c r="B4" s="8" t="s">
        <v>258</v>
      </c>
      <c r="C4" s="6">
        <v>82626.446878999996</v>
      </c>
      <c r="D4" s="6">
        <v>359190.10508100002</v>
      </c>
      <c r="E4" s="6">
        <f t="shared" si="0"/>
        <v>23.003542054803297</v>
      </c>
      <c r="F4" s="24">
        <v>40484</v>
      </c>
    </row>
    <row r="5" spans="1:6" ht="15.75" x14ac:dyDescent="0.25">
      <c r="A5" s="8" t="s">
        <v>31</v>
      </c>
      <c r="B5" s="8" t="s">
        <v>258</v>
      </c>
      <c r="C5" s="6">
        <v>1107.72</v>
      </c>
      <c r="D5" s="6">
        <v>100131.282176318</v>
      </c>
      <c r="E5" s="6">
        <f t="shared" si="0"/>
        <v>1.1062676677299019</v>
      </c>
      <c r="F5" s="24">
        <v>41257</v>
      </c>
    </row>
    <row r="6" spans="1:6" ht="15.75" x14ac:dyDescent="0.25">
      <c r="A6" s="8" t="s">
        <v>119</v>
      </c>
      <c r="B6" s="8" t="s">
        <v>255</v>
      </c>
      <c r="C6" s="6">
        <v>2136.9299489999999</v>
      </c>
      <c r="D6" s="6">
        <v>3373066.1041279999</v>
      </c>
      <c r="E6" s="6">
        <f t="shared" si="0"/>
        <v>6.3352744447694009E-2</v>
      </c>
      <c r="F6" s="24">
        <v>41179</v>
      </c>
    </row>
    <row r="7" spans="1:6" ht="15.75" x14ac:dyDescent="0.25">
      <c r="A7" s="8" t="s">
        <v>121</v>
      </c>
      <c r="B7" s="8" t="s">
        <v>255</v>
      </c>
      <c r="C7" s="6">
        <v>672.782059</v>
      </c>
      <c r="D7" s="6">
        <v>189879.45</v>
      </c>
      <c r="E7" s="6">
        <f t="shared" si="0"/>
        <v>0.35432062764032651</v>
      </c>
      <c r="F7" s="24">
        <v>41149</v>
      </c>
    </row>
    <row r="8" spans="1:6" ht="15.75" x14ac:dyDescent="0.25">
      <c r="A8" s="8" t="s">
        <v>37</v>
      </c>
      <c r="B8" s="8" t="s">
        <v>258</v>
      </c>
      <c r="C8" s="6">
        <v>65507.645107999997</v>
      </c>
      <c r="D8" s="39">
        <v>137148</v>
      </c>
      <c r="E8" s="38">
        <f t="shared" si="0"/>
        <v>47.764200067080814</v>
      </c>
      <c r="F8" s="24">
        <v>41202</v>
      </c>
    </row>
    <row r="9" spans="1:6" ht="15.75" x14ac:dyDescent="0.25">
      <c r="A9" s="8" t="s">
        <v>40</v>
      </c>
      <c r="B9" s="8" t="s">
        <v>258</v>
      </c>
      <c r="C9" s="6">
        <v>251539.06878100001</v>
      </c>
      <c r="D9" s="39">
        <v>708212</v>
      </c>
      <c r="E9" s="38">
        <f t="shared" si="0"/>
        <v>35.517481881272836</v>
      </c>
      <c r="F9" s="24">
        <v>41261</v>
      </c>
    </row>
    <row r="10" spans="1:6" ht="15.75" x14ac:dyDescent="0.25">
      <c r="A10" s="8" t="s">
        <v>128</v>
      </c>
      <c r="B10" s="8" t="s">
        <v>255</v>
      </c>
      <c r="C10" s="6">
        <v>3389.2708480000001</v>
      </c>
      <c r="D10" s="6">
        <v>758867.74308699998</v>
      </c>
      <c r="E10" s="6">
        <f t="shared" si="0"/>
        <v>0.44662207332898046</v>
      </c>
      <c r="F10" s="24">
        <v>41193</v>
      </c>
    </row>
    <row r="11" spans="1:6" ht="15.75" x14ac:dyDescent="0.25">
      <c r="A11" s="8" t="s">
        <v>143</v>
      </c>
      <c r="B11" s="8" t="s">
        <v>255</v>
      </c>
      <c r="C11" s="6">
        <v>3543.340232</v>
      </c>
      <c r="D11" s="6">
        <v>97384.49</v>
      </c>
      <c r="E11" s="6">
        <f t="shared" si="0"/>
        <v>3.6385057127680187</v>
      </c>
      <c r="F11" s="24">
        <v>41179</v>
      </c>
    </row>
    <row r="12" spans="1:6" ht="15.75" x14ac:dyDescent="0.25">
      <c r="A12" s="8" t="s">
        <v>233</v>
      </c>
      <c r="B12" s="8" t="s">
        <v>255</v>
      </c>
      <c r="C12" s="6">
        <v>1104.1588119999999</v>
      </c>
      <c r="D12" s="6">
        <v>1472598.67453</v>
      </c>
      <c r="E12" s="6">
        <f t="shared" si="0"/>
        <v>7.4980293755351049E-2</v>
      </c>
      <c r="F12" s="24">
        <v>41180</v>
      </c>
    </row>
    <row r="13" spans="1:6" ht="15.75" x14ac:dyDescent="0.25">
      <c r="A13" s="8" t="s">
        <v>147</v>
      </c>
      <c r="B13" s="8" t="s">
        <v>255</v>
      </c>
      <c r="C13" s="6">
        <v>14298.672087999999</v>
      </c>
      <c r="D13" s="6">
        <v>1301643.530544</v>
      </c>
      <c r="E13" s="6">
        <f t="shared" si="0"/>
        <v>1.0985090581615775</v>
      </c>
      <c r="F13" s="24">
        <v>41182</v>
      </c>
    </row>
    <row r="14" spans="1:6" ht="15.75" x14ac:dyDescent="0.25">
      <c r="A14" s="8" t="s">
        <v>48</v>
      </c>
      <c r="B14" s="8" t="s">
        <v>258</v>
      </c>
      <c r="C14" s="26">
        <v>16956.86289</v>
      </c>
      <c r="D14" s="27">
        <v>159951</v>
      </c>
      <c r="E14" s="38">
        <f t="shared" si="0"/>
        <v>10.60128595007221</v>
      </c>
      <c r="F14" s="24">
        <v>41165</v>
      </c>
    </row>
    <row r="15" spans="1:6" ht="15.75" x14ac:dyDescent="0.25">
      <c r="A15" s="8" t="s">
        <v>49</v>
      </c>
      <c r="B15" s="8" t="s">
        <v>259</v>
      </c>
      <c r="C15" s="6">
        <v>6963.6446610000003</v>
      </c>
      <c r="D15" s="6">
        <v>152143.8770079058</v>
      </c>
      <c r="E15" s="38">
        <f t="shared" si="0"/>
        <v>4.5770127578897908</v>
      </c>
      <c r="F15" s="24">
        <v>41267</v>
      </c>
    </row>
    <row r="16" spans="1:6" ht="15.75" x14ac:dyDescent="0.25">
      <c r="A16" s="8" t="s">
        <v>292</v>
      </c>
      <c r="B16" s="8" t="s">
        <v>258</v>
      </c>
      <c r="C16" s="6">
        <v>1903.42</v>
      </c>
      <c r="D16" s="6">
        <v>32662</v>
      </c>
      <c r="E16" s="6">
        <f t="shared" si="0"/>
        <v>5.8276284367154494</v>
      </c>
      <c r="F16" s="24">
        <v>41166</v>
      </c>
    </row>
    <row r="17" spans="1:6" ht="15.75" x14ac:dyDescent="0.25">
      <c r="A17" s="8" t="s">
        <v>51</v>
      </c>
      <c r="B17" s="8" t="s">
        <v>258</v>
      </c>
      <c r="C17" s="35">
        <v>6279.7422820000002</v>
      </c>
      <c r="D17" s="27">
        <v>64795.365424000003</v>
      </c>
      <c r="E17" s="38">
        <f t="shared" si="0"/>
        <v>9.6916534707496265</v>
      </c>
      <c r="F17" s="24">
        <v>41179</v>
      </c>
    </row>
    <row r="18" spans="1:6" ht="15.75" x14ac:dyDescent="0.25">
      <c r="A18" s="8" t="s">
        <v>56</v>
      </c>
      <c r="B18" s="8" t="s">
        <v>258</v>
      </c>
      <c r="C18" s="6">
        <v>88365.467399999994</v>
      </c>
      <c r="D18" s="6">
        <v>197809</v>
      </c>
      <c r="E18" s="6">
        <f t="shared" si="0"/>
        <v>44.672116738874372</v>
      </c>
      <c r="F18" s="24">
        <v>41208</v>
      </c>
    </row>
    <row r="19" spans="1:6" ht="15.75" x14ac:dyDescent="0.25">
      <c r="A19" s="8" t="s">
        <v>57</v>
      </c>
      <c r="B19" s="8" t="s">
        <v>258</v>
      </c>
      <c r="C19" s="6">
        <v>6649.075347</v>
      </c>
      <c r="D19" s="6">
        <v>31639.181521999999</v>
      </c>
      <c r="E19" s="6">
        <f t="shared" si="0"/>
        <v>21.015320331142668</v>
      </c>
      <c r="F19" s="24">
        <v>41197</v>
      </c>
    </row>
    <row r="20" spans="1:6" ht="15.75" x14ac:dyDescent="0.25">
      <c r="A20" s="8" t="s">
        <v>53</v>
      </c>
      <c r="B20" s="8" t="s">
        <v>258</v>
      </c>
      <c r="C20" s="6">
        <v>10136.94</v>
      </c>
      <c r="D20" s="6">
        <v>132642</v>
      </c>
      <c r="E20" s="6">
        <f t="shared" si="0"/>
        <v>7.6423304835572443</v>
      </c>
      <c r="F20" s="24">
        <v>41135</v>
      </c>
    </row>
    <row r="21" spans="1:6" ht="15.75" x14ac:dyDescent="0.25">
      <c r="A21" s="8" t="s">
        <v>62</v>
      </c>
      <c r="B21" s="8" t="s">
        <v>258</v>
      </c>
      <c r="C21" s="26">
        <v>153878.58841999999</v>
      </c>
      <c r="D21" s="39">
        <v>724324</v>
      </c>
      <c r="E21" s="38">
        <f t="shared" si="0"/>
        <v>21.244441495794696</v>
      </c>
      <c r="F21" s="24">
        <v>41208</v>
      </c>
    </row>
    <row r="22" spans="1:6" ht="15.75" x14ac:dyDescent="0.25">
      <c r="A22" s="8" t="s">
        <v>67</v>
      </c>
      <c r="B22" s="8" t="s">
        <v>253</v>
      </c>
      <c r="C22" s="6">
        <v>17689.68</v>
      </c>
      <c r="D22" s="6">
        <v>76033.66105063491</v>
      </c>
      <c r="E22" s="38">
        <f t="shared" si="0"/>
        <v>23.265590207762703</v>
      </c>
      <c r="F22" s="24">
        <v>41115</v>
      </c>
    </row>
    <row r="23" spans="1:6" ht="15.75" x14ac:dyDescent="0.25">
      <c r="A23" s="8" t="s">
        <v>69</v>
      </c>
      <c r="B23" s="8" t="s">
        <v>255</v>
      </c>
      <c r="C23" s="6">
        <v>6127.6985260000001</v>
      </c>
      <c r="D23" s="6">
        <v>708669.7079620756</v>
      </c>
      <c r="E23" s="6">
        <f t="shared" si="0"/>
        <v>0.86467623169917163</v>
      </c>
      <c r="F23" s="24">
        <v>41179</v>
      </c>
    </row>
    <row r="24" spans="1:6" ht="15.75" x14ac:dyDescent="0.25">
      <c r="A24" s="8" t="s">
        <v>70</v>
      </c>
      <c r="B24" s="8" t="s">
        <v>258</v>
      </c>
      <c r="C24" s="6">
        <v>277808.37694599997</v>
      </c>
      <c r="D24" s="6">
        <v>555517</v>
      </c>
      <c r="E24" s="6">
        <f t="shared" si="0"/>
        <v>50.008978473386051</v>
      </c>
      <c r="F24" s="24">
        <v>41211</v>
      </c>
    </row>
    <row r="25" spans="1:6" ht="15.75" x14ac:dyDescent="0.25">
      <c r="A25" s="8" t="s">
        <v>175</v>
      </c>
      <c r="B25" s="8" t="s">
        <v>282</v>
      </c>
      <c r="C25" s="6">
        <v>37480.879999999997</v>
      </c>
      <c r="D25" s="6">
        <v>657327.58489924704</v>
      </c>
      <c r="E25" s="6">
        <f t="shared" si="0"/>
        <v>5.7020092965891482</v>
      </c>
      <c r="F25" s="24">
        <v>41252</v>
      </c>
    </row>
    <row r="26" spans="1:6" ht="15.75" x14ac:dyDescent="0.25">
      <c r="A26" s="8" t="s">
        <v>287</v>
      </c>
      <c r="B26" s="8" t="s">
        <v>258</v>
      </c>
      <c r="C26" s="6">
        <v>710.44</v>
      </c>
      <c r="D26" s="6">
        <v>31763.284256650099</v>
      </c>
      <c r="E26" s="6">
        <f t="shared" si="0"/>
        <v>2.2366704722961992</v>
      </c>
      <c r="F26" s="24">
        <v>41203</v>
      </c>
    </row>
    <row r="27" spans="1:6" ht="15.75" x14ac:dyDescent="0.25">
      <c r="A27" s="8" t="s">
        <v>176</v>
      </c>
      <c r="B27" s="8" t="s">
        <v>255</v>
      </c>
      <c r="C27" s="6">
        <v>380.05095399999999</v>
      </c>
      <c r="D27" s="6">
        <v>859807.81861425552</v>
      </c>
      <c r="E27" s="6">
        <f t="shared" si="0"/>
        <v>4.4201849037907644E-2</v>
      </c>
      <c r="F27" s="24">
        <v>41166</v>
      </c>
    </row>
    <row r="28" spans="1:6" ht="15.75" x14ac:dyDescent="0.25">
      <c r="A28" s="8" t="s">
        <v>303</v>
      </c>
      <c r="B28" s="8" t="s">
        <v>264</v>
      </c>
      <c r="C28" s="6">
        <v>673.02516900000001</v>
      </c>
      <c r="D28" s="6">
        <v>135607.52508183604</v>
      </c>
      <c r="E28" s="6">
        <f t="shared" si="0"/>
        <v>0.49630370334820634</v>
      </c>
      <c r="F28" s="24">
        <v>40981</v>
      </c>
    </row>
    <row r="29" spans="1:6" ht="15.75" x14ac:dyDescent="0.25">
      <c r="A29" s="8" t="s">
        <v>72</v>
      </c>
      <c r="B29" s="8" t="s">
        <v>255</v>
      </c>
      <c r="C29" s="6">
        <v>9336.5227279999999</v>
      </c>
      <c r="D29" s="6">
        <v>961326.37736782653</v>
      </c>
      <c r="E29" s="6">
        <f t="shared" si="0"/>
        <v>0.97121258167949165</v>
      </c>
      <c r="F29" s="24">
        <v>41221</v>
      </c>
    </row>
    <row r="30" spans="1:6" ht="15.75" x14ac:dyDescent="0.25">
      <c r="A30" s="8" t="s">
        <v>78</v>
      </c>
      <c r="B30" s="8" t="s">
        <v>258</v>
      </c>
      <c r="C30" s="6">
        <v>17043.473570999999</v>
      </c>
      <c r="D30" s="6">
        <v>230853</v>
      </c>
      <c r="E30" s="6">
        <f t="shared" si="0"/>
        <v>7.3828252485347816</v>
      </c>
      <c r="F30" s="24">
        <v>41165</v>
      </c>
    </row>
    <row r="31" spans="1:6" ht="15.75" x14ac:dyDescent="0.25">
      <c r="A31" s="8" t="s">
        <v>79</v>
      </c>
      <c r="B31" s="8" t="s">
        <v>255</v>
      </c>
      <c r="C31" s="6">
        <v>22460.465382999999</v>
      </c>
      <c r="D31" s="6">
        <v>1784425.84246</v>
      </c>
      <c r="E31" s="6">
        <f t="shared" si="0"/>
        <v>1.2586942448690452</v>
      </c>
      <c r="F31" s="24">
        <v>41205</v>
      </c>
    </row>
    <row r="32" spans="1:6" ht="15.75" x14ac:dyDescent="0.25">
      <c r="A32" s="8" t="s">
        <v>189</v>
      </c>
      <c r="B32" s="8" t="s">
        <v>255</v>
      </c>
      <c r="C32" s="6">
        <v>12034.766435</v>
      </c>
      <c r="D32" s="6">
        <v>615776.16076812521</v>
      </c>
      <c r="E32" s="6">
        <f t="shared" si="0"/>
        <v>1.9544060328655326</v>
      </c>
      <c r="F32" s="24">
        <v>41223</v>
      </c>
    </row>
    <row r="33" spans="1:6" ht="15.75" x14ac:dyDescent="0.25">
      <c r="A33" s="8" t="s">
        <v>192</v>
      </c>
      <c r="B33" s="8" t="s">
        <v>255</v>
      </c>
      <c r="C33" s="6">
        <v>112.610991</v>
      </c>
      <c r="D33" s="6">
        <v>346864.10122920317</v>
      </c>
      <c r="E33" s="6">
        <f t="shared" si="0"/>
        <v>3.2465449898370476E-2</v>
      </c>
      <c r="F33" s="24">
        <v>41179</v>
      </c>
    </row>
    <row r="34" spans="1:6" ht="15.75" x14ac:dyDescent="0.25">
      <c r="A34" s="8" t="s">
        <v>193</v>
      </c>
      <c r="B34" s="8" t="s">
        <v>255</v>
      </c>
      <c r="C34" s="6">
        <v>14056.76</v>
      </c>
      <c r="D34" s="6">
        <v>392474.73703385581</v>
      </c>
      <c r="E34" s="6">
        <f t="shared" si="0"/>
        <v>3.5815706524793289</v>
      </c>
      <c r="F34" s="24">
        <v>41250</v>
      </c>
    </row>
    <row r="35" spans="1:6" ht="15.75" x14ac:dyDescent="0.25">
      <c r="A35" s="8" t="s">
        <v>197</v>
      </c>
      <c r="B35" s="8" t="s">
        <v>255</v>
      </c>
      <c r="C35" s="6">
        <v>3892.4230429999998</v>
      </c>
      <c r="D35" s="6">
        <v>342191.99680800003</v>
      </c>
      <c r="E35" s="6">
        <f t="shared" si="0"/>
        <v>1.1374968086071262</v>
      </c>
      <c r="F35" s="24">
        <v>41189</v>
      </c>
    </row>
    <row r="36" spans="1:6" ht="15.75" x14ac:dyDescent="0.25">
      <c r="A36" s="8" t="s">
        <v>201</v>
      </c>
      <c r="B36" s="8" t="s">
        <v>258</v>
      </c>
      <c r="C36" s="6">
        <v>2100</v>
      </c>
      <c r="D36" s="6">
        <v>11973.228105361201</v>
      </c>
      <c r="E36" s="6">
        <f t="shared" si="0"/>
        <v>17.53912964424099</v>
      </c>
      <c r="F36" s="24">
        <v>41220</v>
      </c>
    </row>
    <row r="37" spans="1:6" ht="15.75" x14ac:dyDescent="0.25">
      <c r="A37" s="8" t="s">
        <v>88</v>
      </c>
      <c r="B37" s="8" t="s">
        <v>258</v>
      </c>
      <c r="C37" s="6">
        <v>1680.1426550000001</v>
      </c>
      <c r="D37" s="6">
        <v>11968.182703</v>
      </c>
      <c r="E37" s="6">
        <f t="shared" si="0"/>
        <v>14.038410815527136</v>
      </c>
      <c r="F37" s="24">
        <v>41200</v>
      </c>
    </row>
    <row r="38" spans="1:6" ht="15.75" x14ac:dyDescent="0.25">
      <c r="A38" s="8" t="s">
        <v>300</v>
      </c>
      <c r="B38" s="8" t="s">
        <v>255</v>
      </c>
      <c r="C38" s="6">
        <v>294.62077699999998</v>
      </c>
      <c r="D38" s="6">
        <v>211530.15468274092</v>
      </c>
      <c r="E38" s="6">
        <f t="shared" si="0"/>
        <v>0.13928074578391947</v>
      </c>
      <c r="F38" s="24">
        <v>41237</v>
      </c>
    </row>
    <row r="39" spans="1:6" ht="15.75" x14ac:dyDescent="0.25">
      <c r="A39" s="8" t="s">
        <v>212</v>
      </c>
      <c r="B39" s="8" t="s">
        <v>255</v>
      </c>
      <c r="C39" s="6">
        <v>1397.3866929999999</v>
      </c>
      <c r="D39" s="6">
        <v>1287010.0240966859</v>
      </c>
      <c r="E39" s="6">
        <f t="shared" si="0"/>
        <v>0.10857620895227944</v>
      </c>
      <c r="F39" s="24">
        <v>41235</v>
      </c>
    </row>
    <row r="40" spans="1:6" ht="15.75" x14ac:dyDescent="0.25">
      <c r="A40" s="8" t="s">
        <v>90</v>
      </c>
      <c r="B40" s="8" t="s">
        <v>258</v>
      </c>
      <c r="C40" s="6">
        <v>99.329237000000006</v>
      </c>
      <c r="D40" s="6">
        <v>128048.98801</v>
      </c>
      <c r="E40" s="6">
        <f t="shared" si="0"/>
        <v>7.7571278417477907E-2</v>
      </c>
      <c r="F40" s="24">
        <v>41129</v>
      </c>
    </row>
    <row r="41" spans="1:6" ht="15.75" x14ac:dyDescent="0.25">
      <c r="A41" s="97" t="s">
        <v>91</v>
      </c>
      <c r="B41" s="99"/>
      <c r="C41" s="82">
        <f>SUM(C2:C40)</f>
        <v>1157484.3608320004</v>
      </c>
      <c r="D41" s="85"/>
      <c r="E41" s="85"/>
      <c r="F41" s="85"/>
    </row>
  </sheetData>
  <mergeCells count="1">
    <mergeCell ref="A41:B4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B9E65-F684-4CDA-BE36-31FD0109E3FC}">
  <dimension ref="A1:F26"/>
  <sheetViews>
    <sheetView workbookViewId="0">
      <selection activeCell="C29" sqref="C29"/>
    </sheetView>
  </sheetViews>
  <sheetFormatPr defaultRowHeight="15" x14ac:dyDescent="0.25"/>
  <cols>
    <col min="1" max="1" width="46" customWidth="1"/>
    <col min="2" max="2" width="22.28515625" customWidth="1"/>
    <col min="3" max="3" width="19.42578125" customWidth="1"/>
    <col min="4" max="4" width="19.5703125" customWidth="1"/>
    <col min="5" max="5" width="16.28515625" customWidth="1"/>
    <col min="6" max="6" width="19.28515625" customWidth="1"/>
  </cols>
  <sheetData>
    <row r="1" spans="1:6" ht="31.5" x14ac:dyDescent="0.25">
      <c r="A1" s="44" t="s">
        <v>295</v>
      </c>
      <c r="B1" s="44" t="s">
        <v>241</v>
      </c>
      <c r="C1" s="44" t="s">
        <v>249</v>
      </c>
      <c r="D1" s="44" t="s">
        <v>12</v>
      </c>
      <c r="E1" s="45" t="s">
        <v>250</v>
      </c>
      <c r="F1" s="44" t="s">
        <v>251</v>
      </c>
    </row>
    <row r="2" spans="1:6" ht="15.75" x14ac:dyDescent="0.25">
      <c r="A2" s="8" t="s">
        <v>72</v>
      </c>
      <c r="B2" s="8" t="s">
        <v>255</v>
      </c>
      <c r="C2" s="6">
        <v>19103.312754999999</v>
      </c>
      <c r="D2" s="87">
        <v>1217823.1000000001</v>
      </c>
      <c r="E2" s="87">
        <f t="shared" ref="E2:E24" si="0">(C2*100)/D2</f>
        <v>1.5686443092596944</v>
      </c>
      <c r="F2" s="42">
        <v>40787</v>
      </c>
    </row>
    <row r="3" spans="1:6" ht="15.75" x14ac:dyDescent="0.25">
      <c r="A3" s="8" t="s">
        <v>69</v>
      </c>
      <c r="B3" s="8" t="s">
        <v>255</v>
      </c>
      <c r="C3" s="43">
        <v>9169.2688949999992</v>
      </c>
      <c r="D3" s="87">
        <v>608975.53</v>
      </c>
      <c r="E3" s="87">
        <f t="shared" si="0"/>
        <v>1.5056875758209856</v>
      </c>
      <c r="F3" s="42">
        <v>40773</v>
      </c>
    </row>
    <row r="4" spans="1:6" ht="15.75" x14ac:dyDescent="0.25">
      <c r="A4" s="8" t="s">
        <v>189</v>
      </c>
      <c r="B4" s="8" t="s">
        <v>255</v>
      </c>
      <c r="C4" s="6">
        <v>8512.8744170000009</v>
      </c>
      <c r="D4" s="88">
        <v>615771.56000000006</v>
      </c>
      <c r="E4" s="87">
        <f t="shared" si="0"/>
        <v>1.3824728145937757</v>
      </c>
      <c r="F4" s="89">
        <v>40788</v>
      </c>
    </row>
    <row r="5" spans="1:6" ht="15.75" x14ac:dyDescent="0.25">
      <c r="A5" s="8" t="s">
        <v>143</v>
      </c>
      <c r="B5" s="8" t="s">
        <v>255</v>
      </c>
      <c r="C5" s="6">
        <v>746.40208600000005</v>
      </c>
      <c r="D5" s="87">
        <v>97384.49</v>
      </c>
      <c r="E5" s="87">
        <f t="shared" si="0"/>
        <v>0.76644862647019052</v>
      </c>
      <c r="F5" s="42">
        <v>40780</v>
      </c>
    </row>
    <row r="6" spans="1:6" ht="15.75" x14ac:dyDescent="0.25">
      <c r="A6" s="8" t="s">
        <v>147</v>
      </c>
      <c r="B6" s="8" t="s">
        <v>255</v>
      </c>
      <c r="C6" s="16">
        <v>1876.7968679999999</v>
      </c>
      <c r="D6" s="88">
        <v>1301643.530544</v>
      </c>
      <c r="E6" s="90">
        <f t="shared" si="0"/>
        <v>0.14418670119426816</v>
      </c>
      <c r="F6" s="89">
        <v>40766</v>
      </c>
    </row>
    <row r="7" spans="1:6" ht="15.75" x14ac:dyDescent="0.25">
      <c r="A7" s="8" t="s">
        <v>304</v>
      </c>
      <c r="B7" s="8" t="s">
        <v>255</v>
      </c>
      <c r="C7" s="6">
        <v>1670.642916</v>
      </c>
      <c r="D7" s="88">
        <v>1784425.84246</v>
      </c>
      <c r="E7" s="90">
        <f t="shared" si="0"/>
        <v>9.3623555333454511E-2</v>
      </c>
      <c r="F7" s="89">
        <v>40780</v>
      </c>
    </row>
    <row r="8" spans="1:6" ht="15.75" x14ac:dyDescent="0.25">
      <c r="A8" s="8" t="s">
        <v>119</v>
      </c>
      <c r="B8" s="8" t="s">
        <v>255</v>
      </c>
      <c r="C8" s="16">
        <v>787.10088099999996</v>
      </c>
      <c r="D8" s="88">
        <v>3373066.1041279999</v>
      </c>
      <c r="E8" s="90">
        <f t="shared" si="0"/>
        <v>2.3334878614941348E-2</v>
      </c>
      <c r="F8" s="89">
        <v>40766</v>
      </c>
    </row>
    <row r="9" spans="1:6" ht="15.75" x14ac:dyDescent="0.25">
      <c r="A9" s="8" t="s">
        <v>305</v>
      </c>
      <c r="B9" s="8" t="s">
        <v>258</v>
      </c>
      <c r="C9" s="26">
        <v>62697.29881</v>
      </c>
      <c r="D9" s="88">
        <v>128048.98801</v>
      </c>
      <c r="E9" s="87">
        <f t="shared" si="0"/>
        <v>48.963525432238207</v>
      </c>
      <c r="F9" s="89">
        <v>40815</v>
      </c>
    </row>
    <row r="10" spans="1:6" ht="15.75" x14ac:dyDescent="0.25">
      <c r="A10" s="8" t="s">
        <v>306</v>
      </c>
      <c r="B10" s="8" t="s">
        <v>258</v>
      </c>
      <c r="C10" s="26">
        <v>2921.2359120000001</v>
      </c>
      <c r="D10" s="88">
        <v>9336.1429288300005</v>
      </c>
      <c r="E10" s="87">
        <f t="shared" si="0"/>
        <v>31.289537170422129</v>
      </c>
      <c r="F10" s="89">
        <v>40802</v>
      </c>
    </row>
    <row r="11" spans="1:6" ht="15.75" x14ac:dyDescent="0.25">
      <c r="A11" s="8" t="s">
        <v>63</v>
      </c>
      <c r="B11" s="8" t="s">
        <v>258</v>
      </c>
      <c r="C11" s="26">
        <v>34690.097748</v>
      </c>
      <c r="D11" s="87">
        <v>124154.465128</v>
      </c>
      <c r="E11" s="87">
        <f t="shared" si="0"/>
        <v>27.941079454722324</v>
      </c>
      <c r="F11" s="89">
        <v>40815</v>
      </c>
    </row>
    <row r="12" spans="1:6" ht="15.75" x14ac:dyDescent="0.25">
      <c r="A12" s="8" t="s">
        <v>307</v>
      </c>
      <c r="B12" s="8" t="s">
        <v>258</v>
      </c>
      <c r="C12" s="6">
        <v>185084.28992499999</v>
      </c>
      <c r="D12" s="87">
        <v>708212</v>
      </c>
      <c r="E12" s="87">
        <f t="shared" si="0"/>
        <v>26.13402341742303</v>
      </c>
      <c r="F12" s="89">
        <v>40823</v>
      </c>
    </row>
    <row r="13" spans="1:6" ht="15.75" x14ac:dyDescent="0.25">
      <c r="A13" s="8" t="s">
        <v>308</v>
      </c>
      <c r="B13" s="8" t="s">
        <v>258</v>
      </c>
      <c r="C13" s="26">
        <v>120406.75726</v>
      </c>
      <c r="D13" s="87">
        <v>724324</v>
      </c>
      <c r="E13" s="87">
        <f t="shared" si="0"/>
        <v>16.623328408281377</v>
      </c>
      <c r="F13" s="89">
        <v>40815</v>
      </c>
    </row>
    <row r="14" spans="1:6" ht="15.75" x14ac:dyDescent="0.25">
      <c r="A14" s="8" t="s">
        <v>70</v>
      </c>
      <c r="B14" s="8" t="s">
        <v>258</v>
      </c>
      <c r="C14" s="26">
        <v>84400.006060999993</v>
      </c>
      <c r="D14" s="87">
        <v>555517</v>
      </c>
      <c r="E14" s="87">
        <f t="shared" si="0"/>
        <v>15.193055489030936</v>
      </c>
      <c r="F14" s="89">
        <v>40823</v>
      </c>
    </row>
    <row r="15" spans="1:6" ht="15.75" x14ac:dyDescent="0.25">
      <c r="A15" s="8" t="s">
        <v>309</v>
      </c>
      <c r="B15" s="8" t="s">
        <v>258</v>
      </c>
      <c r="C15" s="6">
        <v>2533.6482249999999</v>
      </c>
      <c r="D15" s="88">
        <v>17403.969749</v>
      </c>
      <c r="E15" s="87">
        <f t="shared" si="0"/>
        <v>14.557875367173507</v>
      </c>
      <c r="F15" s="89">
        <v>40799</v>
      </c>
    </row>
    <row r="16" spans="1:6" ht="15.75" x14ac:dyDescent="0.25">
      <c r="A16" s="8" t="s">
        <v>56</v>
      </c>
      <c r="B16" s="8" t="s">
        <v>258</v>
      </c>
      <c r="C16" s="16">
        <v>28404.135123</v>
      </c>
      <c r="D16" s="87">
        <v>197809</v>
      </c>
      <c r="E16" s="87">
        <f t="shared" si="0"/>
        <v>14.359374509248822</v>
      </c>
      <c r="F16" s="89">
        <v>40823</v>
      </c>
    </row>
    <row r="17" spans="1:6" ht="15.75" x14ac:dyDescent="0.25">
      <c r="A17" s="8" t="s">
        <v>310</v>
      </c>
      <c r="B17" s="8" t="s">
        <v>258</v>
      </c>
      <c r="C17" s="6">
        <v>4426.5380729999997</v>
      </c>
      <c r="D17" s="88">
        <v>31639.181521999999</v>
      </c>
      <c r="E17" s="87">
        <f t="shared" si="0"/>
        <v>13.990684524889019</v>
      </c>
      <c r="F17" s="89">
        <v>40815</v>
      </c>
    </row>
    <row r="18" spans="1:6" ht="15.75" x14ac:dyDescent="0.25">
      <c r="A18" s="8" t="s">
        <v>37</v>
      </c>
      <c r="B18" s="8" t="s">
        <v>258</v>
      </c>
      <c r="C18" s="6">
        <v>16543.777228999999</v>
      </c>
      <c r="D18" s="87">
        <v>137148</v>
      </c>
      <c r="E18" s="87">
        <f t="shared" si="0"/>
        <v>12.062718544200425</v>
      </c>
      <c r="F18" s="89">
        <v>40827</v>
      </c>
    </row>
    <row r="19" spans="1:6" ht="15.75" x14ac:dyDescent="0.25">
      <c r="A19" s="8" t="s">
        <v>311</v>
      </c>
      <c r="B19" s="8" t="s">
        <v>258</v>
      </c>
      <c r="C19" s="43">
        <v>9821.6397859999997</v>
      </c>
      <c r="D19" s="88">
        <v>131769.36808300001</v>
      </c>
      <c r="E19" s="90">
        <f t="shared" si="0"/>
        <v>7.4536593207409654</v>
      </c>
      <c r="F19" s="89">
        <v>40890</v>
      </c>
    </row>
    <row r="20" spans="1:6" ht="15.75" x14ac:dyDescent="0.25">
      <c r="A20" s="8" t="s">
        <v>78</v>
      </c>
      <c r="B20" s="8" t="s">
        <v>258</v>
      </c>
      <c r="C20" s="26">
        <v>7544.6477619999996</v>
      </c>
      <c r="D20" s="91">
        <v>230853</v>
      </c>
      <c r="E20" s="90">
        <f t="shared" si="0"/>
        <v>3.2681610210826801</v>
      </c>
      <c r="F20" s="89">
        <v>40815</v>
      </c>
    </row>
    <row r="21" spans="1:6" ht="15.75" x14ac:dyDescent="0.25">
      <c r="A21" s="8" t="s">
        <v>53</v>
      </c>
      <c r="B21" s="8" t="s">
        <v>258</v>
      </c>
      <c r="C21" s="26">
        <v>1560.1941280000001</v>
      </c>
      <c r="D21" s="87">
        <v>132642</v>
      </c>
      <c r="E21" s="87">
        <f t="shared" si="0"/>
        <v>1.176244423334992</v>
      </c>
      <c r="F21" s="89">
        <v>40773</v>
      </c>
    </row>
    <row r="22" spans="1:6" ht="15.75" x14ac:dyDescent="0.25">
      <c r="A22" s="8" t="s">
        <v>65</v>
      </c>
      <c r="B22" s="8" t="s">
        <v>258</v>
      </c>
      <c r="C22" s="6">
        <v>135.5</v>
      </c>
      <c r="D22" s="87">
        <v>40397</v>
      </c>
      <c r="E22" s="87">
        <f t="shared" si="0"/>
        <v>0.33542094710003217</v>
      </c>
      <c r="F22" s="42">
        <v>40848</v>
      </c>
    </row>
    <row r="23" spans="1:6" ht="15.75" x14ac:dyDescent="0.25">
      <c r="A23" s="8" t="s">
        <v>48</v>
      </c>
      <c r="B23" s="8" t="s">
        <v>258</v>
      </c>
      <c r="C23" s="26">
        <v>25594.103422</v>
      </c>
      <c r="D23" s="92">
        <v>159951</v>
      </c>
      <c r="E23" s="92">
        <f t="shared" si="0"/>
        <v>16.001215010847069</v>
      </c>
      <c r="F23" s="89">
        <v>40471</v>
      </c>
    </row>
    <row r="24" spans="1:6" ht="15.75" x14ac:dyDescent="0.25">
      <c r="A24" s="8" t="s">
        <v>81</v>
      </c>
      <c r="B24" s="8" t="s">
        <v>258</v>
      </c>
      <c r="C24" s="6">
        <v>272.89999999999998</v>
      </c>
      <c r="D24" s="91">
        <v>3448</v>
      </c>
      <c r="E24" s="87">
        <f t="shared" si="0"/>
        <v>7.9147331786542914</v>
      </c>
      <c r="F24" s="42">
        <v>40848</v>
      </c>
    </row>
    <row r="25" spans="1:6" ht="15.75" x14ac:dyDescent="0.25">
      <c r="A25" s="8" t="s">
        <v>36</v>
      </c>
      <c r="B25" s="8" t="s">
        <v>264</v>
      </c>
      <c r="C25" s="26">
        <v>1107.5119090000001</v>
      </c>
      <c r="D25" s="88">
        <v>14253.026504199999</v>
      </c>
      <c r="E25" s="87">
        <f>(C25*100)/D25</f>
        <v>7.7703630781409467</v>
      </c>
      <c r="F25" s="89">
        <v>40856</v>
      </c>
    </row>
    <row r="26" spans="1:6" ht="15.75" x14ac:dyDescent="0.25">
      <c r="A26" s="100" t="s">
        <v>91</v>
      </c>
      <c r="B26" s="101"/>
      <c r="C26" s="86">
        <f>SUM(C2:C25)</f>
        <v>630010.68019099988</v>
      </c>
      <c r="D26" s="102"/>
      <c r="E26" s="103"/>
      <c r="F26" s="104"/>
    </row>
  </sheetData>
  <mergeCells count="2">
    <mergeCell ref="A26:B26"/>
    <mergeCell ref="D26:F26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D661-25A8-4C63-846D-5D8D623C25DA}">
  <dimension ref="A1:F34"/>
  <sheetViews>
    <sheetView topLeftCell="A5" workbookViewId="0">
      <selection activeCell="A34" sqref="A34:B34"/>
    </sheetView>
  </sheetViews>
  <sheetFormatPr defaultRowHeight="15" x14ac:dyDescent="0.25"/>
  <cols>
    <col min="1" max="1" width="51.28515625" customWidth="1"/>
    <col min="2" max="2" width="20.7109375" customWidth="1"/>
    <col min="3" max="3" width="21.140625" customWidth="1"/>
    <col min="4" max="4" width="18" customWidth="1"/>
    <col min="5" max="5" width="20.7109375" customWidth="1"/>
    <col min="6" max="6" width="29.5703125" customWidth="1"/>
  </cols>
  <sheetData>
    <row r="1" spans="1:6" ht="31.5" x14ac:dyDescent="0.25">
      <c r="A1" s="59" t="s">
        <v>295</v>
      </c>
      <c r="B1" s="59" t="s">
        <v>241</v>
      </c>
      <c r="C1" s="59" t="s">
        <v>249</v>
      </c>
      <c r="D1" s="59" t="s">
        <v>12</v>
      </c>
      <c r="E1" s="60" t="s">
        <v>250</v>
      </c>
      <c r="F1" s="59" t="s">
        <v>251</v>
      </c>
    </row>
    <row r="2" spans="1:6" ht="15.75" x14ac:dyDescent="0.25">
      <c r="A2" s="46" t="s">
        <v>79</v>
      </c>
      <c r="B2" s="46" t="s">
        <v>255</v>
      </c>
      <c r="C2" s="47">
        <v>56882.223729999998</v>
      </c>
      <c r="D2" s="48">
        <v>1802535.86</v>
      </c>
      <c r="E2" s="48">
        <f t="shared" ref="E2:E32" si="0">(C2*100)/D2</f>
        <v>3.155677786626669</v>
      </c>
      <c r="F2" s="49">
        <v>40451</v>
      </c>
    </row>
    <row r="3" spans="1:6" ht="15.75" x14ac:dyDescent="0.25">
      <c r="A3" s="50" t="s">
        <v>147</v>
      </c>
      <c r="B3" s="50" t="s">
        <v>255</v>
      </c>
      <c r="C3" s="51">
        <v>31177.547427000001</v>
      </c>
      <c r="D3" s="51">
        <v>1301643.530544</v>
      </c>
      <c r="E3" s="52">
        <f t="shared" si="0"/>
        <v>2.3952446806976311</v>
      </c>
      <c r="F3" s="53">
        <v>40451</v>
      </c>
    </row>
    <row r="4" spans="1:6" ht="15.75" x14ac:dyDescent="0.25">
      <c r="A4" s="50" t="s">
        <v>72</v>
      </c>
      <c r="B4" s="50" t="s">
        <v>255</v>
      </c>
      <c r="C4" s="54">
        <v>30284.418874748499</v>
      </c>
      <c r="D4" s="48">
        <v>1217823.1000000001</v>
      </c>
      <c r="E4" s="48">
        <f t="shared" si="0"/>
        <v>2.4867666637911938</v>
      </c>
      <c r="F4" s="49">
        <v>40451</v>
      </c>
    </row>
    <row r="5" spans="1:6" ht="15.75" x14ac:dyDescent="0.25">
      <c r="A5" s="50" t="s">
        <v>197</v>
      </c>
      <c r="B5" s="50" t="s">
        <v>255</v>
      </c>
      <c r="C5" s="51">
        <v>21053.370143</v>
      </c>
      <c r="D5" s="51">
        <v>342191.99680800003</v>
      </c>
      <c r="E5" s="48">
        <f t="shared" si="0"/>
        <v>6.1525022032624577</v>
      </c>
      <c r="F5" s="53">
        <v>40451</v>
      </c>
    </row>
    <row r="6" spans="1:6" ht="15.75" x14ac:dyDescent="0.25">
      <c r="A6" s="50" t="s">
        <v>69</v>
      </c>
      <c r="B6" s="50" t="s">
        <v>255</v>
      </c>
      <c r="C6" s="54">
        <v>12689.837690247699</v>
      </c>
      <c r="D6" s="48">
        <v>608975.53</v>
      </c>
      <c r="E6" s="48">
        <f t="shared" si="0"/>
        <v>2.0838009189380235</v>
      </c>
      <c r="F6" s="49">
        <v>40451</v>
      </c>
    </row>
    <row r="7" spans="1:6" ht="15.75" x14ac:dyDescent="0.25">
      <c r="A7" s="50" t="s">
        <v>189</v>
      </c>
      <c r="B7" s="50" t="s">
        <v>255</v>
      </c>
      <c r="C7" s="51">
        <v>7887.0168370000001</v>
      </c>
      <c r="D7" s="48">
        <v>518623.38353200001</v>
      </c>
      <c r="E7" s="48">
        <f t="shared" si="0"/>
        <v>1.5207599748562739</v>
      </c>
      <c r="F7" s="49">
        <v>40455</v>
      </c>
    </row>
    <row r="8" spans="1:6" ht="15.75" x14ac:dyDescent="0.25">
      <c r="A8" s="55" t="s">
        <v>121</v>
      </c>
      <c r="B8" s="55" t="s">
        <v>255</v>
      </c>
      <c r="C8" s="51">
        <v>7559.3017464147997</v>
      </c>
      <c r="D8" s="51">
        <v>189879.45</v>
      </c>
      <c r="E8" s="48">
        <f t="shared" si="0"/>
        <v>3.9811057733813739</v>
      </c>
      <c r="F8" s="49">
        <v>40451</v>
      </c>
    </row>
    <row r="9" spans="1:6" ht="15.75" x14ac:dyDescent="0.25">
      <c r="A9" s="50" t="s">
        <v>119</v>
      </c>
      <c r="B9" s="50" t="s">
        <v>255</v>
      </c>
      <c r="C9" s="51">
        <v>6967.8007230000003</v>
      </c>
      <c r="D9" s="51">
        <v>3373066.1041279999</v>
      </c>
      <c r="E9" s="52">
        <f t="shared" si="0"/>
        <v>0.20657172162955004</v>
      </c>
      <c r="F9" s="53">
        <v>40451</v>
      </c>
    </row>
    <row r="10" spans="1:6" ht="15.75" x14ac:dyDescent="0.25">
      <c r="A10" s="51" t="s">
        <v>128</v>
      </c>
      <c r="B10" s="51" t="s">
        <v>255</v>
      </c>
      <c r="C10" s="51">
        <v>4890.9832159999996</v>
      </c>
      <c r="D10" s="51">
        <v>758867.74308699998</v>
      </c>
      <c r="E10" s="52">
        <f t="shared" si="0"/>
        <v>0.64451062264209003</v>
      </c>
      <c r="F10" s="53">
        <v>40451</v>
      </c>
    </row>
    <row r="11" spans="1:6" ht="15.75" x14ac:dyDescent="0.25">
      <c r="A11" s="50" t="s">
        <v>233</v>
      </c>
      <c r="B11" s="50" t="s">
        <v>255</v>
      </c>
      <c r="C11" s="56">
        <v>4746.5674929999996</v>
      </c>
      <c r="D11" s="48">
        <v>1472598.67453</v>
      </c>
      <c r="E11" s="48">
        <f t="shared" si="0"/>
        <v>0.32232593815928373</v>
      </c>
      <c r="F11" s="49">
        <v>40445</v>
      </c>
    </row>
    <row r="12" spans="1:6" ht="15.75" x14ac:dyDescent="0.25">
      <c r="A12" s="50" t="s">
        <v>143</v>
      </c>
      <c r="B12" s="50" t="s">
        <v>255</v>
      </c>
      <c r="C12" s="51">
        <v>3857.5742455669001</v>
      </c>
      <c r="D12" s="48">
        <v>97384.49</v>
      </c>
      <c r="E12" s="48">
        <f t="shared" si="0"/>
        <v>3.9611792859077459</v>
      </c>
      <c r="F12" s="49">
        <v>40451</v>
      </c>
    </row>
    <row r="13" spans="1:6" ht="15.75" x14ac:dyDescent="0.25">
      <c r="A13" s="50" t="s">
        <v>181</v>
      </c>
      <c r="B13" s="50" t="s">
        <v>255</v>
      </c>
      <c r="C13" s="51">
        <v>1640.8224740000001</v>
      </c>
      <c r="D13" s="51">
        <v>538179.93736099999</v>
      </c>
      <c r="E13" s="48">
        <f t="shared" si="0"/>
        <v>0.30488361978818435</v>
      </c>
      <c r="F13" s="53">
        <v>40451</v>
      </c>
    </row>
    <row r="14" spans="1:6" ht="15.75" x14ac:dyDescent="0.25">
      <c r="A14" s="50" t="s">
        <v>192</v>
      </c>
      <c r="B14" s="50" t="s">
        <v>255</v>
      </c>
      <c r="C14" s="48">
        <v>1317.3894888376999</v>
      </c>
      <c r="D14" s="48">
        <v>358384.14</v>
      </c>
      <c r="E14" s="48">
        <f t="shared" si="0"/>
        <v>0.36759145894059364</v>
      </c>
      <c r="F14" s="49">
        <v>40451</v>
      </c>
    </row>
    <row r="15" spans="1:6" ht="15.75" x14ac:dyDescent="0.25">
      <c r="A15" s="50" t="s">
        <v>176</v>
      </c>
      <c r="B15" s="50" t="s">
        <v>255</v>
      </c>
      <c r="C15" s="51">
        <v>923.89770699999997</v>
      </c>
      <c r="D15" s="51">
        <v>861778.63017799996</v>
      </c>
      <c r="E15" s="48">
        <f t="shared" si="0"/>
        <v>0.10720824056743776</v>
      </c>
      <c r="F15" s="53">
        <v>40451</v>
      </c>
    </row>
    <row r="16" spans="1:6" ht="15.75" x14ac:dyDescent="0.25">
      <c r="A16" s="50" t="s">
        <v>49</v>
      </c>
      <c r="B16" s="50" t="s">
        <v>259</v>
      </c>
      <c r="C16" s="56">
        <v>841.16448800000001</v>
      </c>
      <c r="D16" s="48">
        <v>151995.23249299999</v>
      </c>
      <c r="E16" s="48">
        <f t="shared" si="0"/>
        <v>0.55341504743495107</v>
      </c>
      <c r="F16" s="53">
        <v>40456</v>
      </c>
    </row>
    <row r="17" spans="1:6" ht="15.75" x14ac:dyDescent="0.25">
      <c r="A17" s="50" t="s">
        <v>40</v>
      </c>
      <c r="B17" s="50" t="s">
        <v>258</v>
      </c>
      <c r="C17" s="6">
        <v>303965.28477600001</v>
      </c>
      <c r="D17" s="48">
        <v>708212</v>
      </c>
      <c r="E17" s="48">
        <f t="shared" si="0"/>
        <v>42.920098046347704</v>
      </c>
      <c r="F17" s="53">
        <v>40467</v>
      </c>
    </row>
    <row r="18" spans="1:6" ht="15.75" x14ac:dyDescent="0.25">
      <c r="A18" s="50" t="s">
        <v>70</v>
      </c>
      <c r="B18" s="50" t="s">
        <v>258</v>
      </c>
      <c r="C18" s="56">
        <v>277560.27866200003</v>
      </c>
      <c r="D18" s="48">
        <v>555517</v>
      </c>
      <c r="E18" s="48">
        <f t="shared" si="0"/>
        <v>49.964317682807192</v>
      </c>
      <c r="F18" s="53">
        <v>40467</v>
      </c>
    </row>
    <row r="19" spans="1:6" ht="15.75" x14ac:dyDescent="0.25">
      <c r="A19" s="50" t="s">
        <v>62</v>
      </c>
      <c r="B19" s="50" t="s">
        <v>258</v>
      </c>
      <c r="C19" s="51">
        <v>259318.61253400001</v>
      </c>
      <c r="D19" s="48">
        <v>724324</v>
      </c>
      <c r="E19" s="48">
        <f t="shared" si="0"/>
        <v>35.801466268410273</v>
      </c>
      <c r="F19" s="53">
        <v>40471</v>
      </c>
    </row>
    <row r="20" spans="1:6" ht="15.75" x14ac:dyDescent="0.25">
      <c r="A20" s="55" t="s">
        <v>302</v>
      </c>
      <c r="B20" s="55" t="s">
        <v>258</v>
      </c>
      <c r="C20" s="57">
        <v>151619.370799</v>
      </c>
      <c r="D20" s="51">
        <v>359190.10508100002</v>
      </c>
      <c r="E20" s="58">
        <f t="shared" si="0"/>
        <v>42.211455341958462</v>
      </c>
      <c r="F20" s="49">
        <v>40470</v>
      </c>
    </row>
    <row r="21" spans="1:6" ht="15.75" x14ac:dyDescent="0.25">
      <c r="A21" s="50" t="s">
        <v>53</v>
      </c>
      <c r="B21" s="50" t="s">
        <v>258</v>
      </c>
      <c r="C21" s="48">
        <v>117568</v>
      </c>
      <c r="D21" s="48">
        <v>132642</v>
      </c>
      <c r="E21" s="48">
        <f t="shared" si="0"/>
        <v>88.635575458753635</v>
      </c>
      <c r="F21" s="53">
        <v>40420</v>
      </c>
    </row>
    <row r="22" spans="1:6" ht="15.75" x14ac:dyDescent="0.25">
      <c r="A22" s="50" t="s">
        <v>56</v>
      </c>
      <c r="B22" s="50" t="s">
        <v>258</v>
      </c>
      <c r="C22" s="56">
        <v>82930.629977999997</v>
      </c>
      <c r="D22" s="48">
        <v>197809</v>
      </c>
      <c r="E22" s="48">
        <f t="shared" si="0"/>
        <v>41.924598970724283</v>
      </c>
      <c r="F22" s="53">
        <v>40444</v>
      </c>
    </row>
    <row r="23" spans="1:6" ht="15.75" x14ac:dyDescent="0.25">
      <c r="A23" s="50" t="s">
        <v>37</v>
      </c>
      <c r="B23" s="50" t="s">
        <v>258</v>
      </c>
      <c r="C23" s="51">
        <v>68515.571226999993</v>
      </c>
      <c r="D23" s="48">
        <v>137148</v>
      </c>
      <c r="E23" s="48">
        <f t="shared" si="0"/>
        <v>49.957397283956013</v>
      </c>
      <c r="F23" s="53">
        <v>40470</v>
      </c>
    </row>
    <row r="24" spans="1:6" ht="15.75" x14ac:dyDescent="0.25">
      <c r="A24" s="50" t="s">
        <v>78</v>
      </c>
      <c r="B24" s="50" t="s">
        <v>258</v>
      </c>
      <c r="C24" s="51">
        <v>62439.725582999999</v>
      </c>
      <c r="D24" s="48">
        <v>230853</v>
      </c>
      <c r="E24" s="52">
        <f t="shared" si="0"/>
        <v>27.047396214474144</v>
      </c>
      <c r="F24" s="53">
        <v>40448</v>
      </c>
    </row>
    <row r="25" spans="1:6" ht="15.75" x14ac:dyDescent="0.25">
      <c r="A25" s="50" t="s">
        <v>48</v>
      </c>
      <c r="B25" s="50" t="s">
        <v>258</v>
      </c>
      <c r="C25" s="57">
        <v>48949.478539999996</v>
      </c>
      <c r="D25" s="48">
        <v>159951</v>
      </c>
      <c r="E25" s="48">
        <f t="shared" si="0"/>
        <v>30.602796193834358</v>
      </c>
      <c r="F25" s="53">
        <v>40471</v>
      </c>
    </row>
    <row r="26" spans="1:6" ht="15.75" x14ac:dyDescent="0.25">
      <c r="A26" s="50" t="s">
        <v>51</v>
      </c>
      <c r="B26" s="50" t="s">
        <v>258</v>
      </c>
      <c r="C26" s="48">
        <v>44181.133822000003</v>
      </c>
      <c r="D26" s="48">
        <v>64795.365424000003</v>
      </c>
      <c r="E26" s="48">
        <f t="shared" si="0"/>
        <v>68.185638792053865</v>
      </c>
      <c r="F26" s="53">
        <v>40447</v>
      </c>
    </row>
    <row r="27" spans="1:6" ht="15.75" x14ac:dyDescent="0.25">
      <c r="A27" s="50" t="s">
        <v>65</v>
      </c>
      <c r="B27" s="50" t="s">
        <v>258</v>
      </c>
      <c r="C27" s="48">
        <v>15678.880835</v>
      </c>
      <c r="D27" s="48">
        <v>40397</v>
      </c>
      <c r="E27" s="48">
        <f t="shared" si="0"/>
        <v>38.811993056415076</v>
      </c>
      <c r="F27" s="53">
        <v>40443</v>
      </c>
    </row>
    <row r="28" spans="1:6" ht="15.75" x14ac:dyDescent="0.25">
      <c r="A28" s="50" t="s">
        <v>292</v>
      </c>
      <c r="B28" s="50" t="s">
        <v>258</v>
      </c>
      <c r="C28" s="48">
        <v>10926.715241</v>
      </c>
      <c r="D28" s="48">
        <v>32662</v>
      </c>
      <c r="E28" s="48">
        <f t="shared" si="0"/>
        <v>33.453907418406715</v>
      </c>
      <c r="F28" s="53">
        <v>40448</v>
      </c>
    </row>
    <row r="29" spans="1:6" ht="15.75" x14ac:dyDescent="0.25">
      <c r="A29" s="50" t="s">
        <v>81</v>
      </c>
      <c r="B29" s="50" t="s">
        <v>258</v>
      </c>
      <c r="C29" s="48">
        <v>291</v>
      </c>
      <c r="D29" s="48">
        <v>3448</v>
      </c>
      <c r="E29" s="52">
        <f t="shared" si="0"/>
        <v>8.4396751740139209</v>
      </c>
      <c r="F29" s="53">
        <v>40428</v>
      </c>
    </row>
    <row r="30" spans="1:6" ht="15.75" x14ac:dyDescent="0.25">
      <c r="A30" s="50" t="s">
        <v>158</v>
      </c>
      <c r="B30" s="50" t="s">
        <v>312</v>
      </c>
      <c r="C30" s="54">
        <v>21843.131408000001</v>
      </c>
      <c r="D30" s="48">
        <v>523924</v>
      </c>
      <c r="E30" s="48">
        <f t="shared" si="0"/>
        <v>4.1691412128476655</v>
      </c>
      <c r="F30" s="53">
        <v>40464</v>
      </c>
    </row>
    <row r="31" spans="1:6" ht="15.75" x14ac:dyDescent="0.25">
      <c r="A31" s="50" t="s">
        <v>67</v>
      </c>
      <c r="B31" s="50" t="s">
        <v>253</v>
      </c>
      <c r="C31" s="48">
        <v>269</v>
      </c>
      <c r="D31" s="48">
        <v>76033</v>
      </c>
      <c r="E31" s="48">
        <f t="shared" si="0"/>
        <v>0.35379374745176434</v>
      </c>
      <c r="F31" s="53">
        <v>40422</v>
      </c>
    </row>
    <row r="32" spans="1:6" ht="15.75" x14ac:dyDescent="0.25">
      <c r="A32" s="50" t="s">
        <v>71</v>
      </c>
      <c r="B32" s="50" t="s">
        <v>264</v>
      </c>
      <c r="C32" s="51">
        <v>35173.964628000002</v>
      </c>
      <c r="D32" s="51">
        <v>135606</v>
      </c>
      <c r="E32" s="52">
        <f t="shared" si="0"/>
        <v>25.938354223264461</v>
      </c>
      <c r="F32" s="53">
        <v>40561</v>
      </c>
    </row>
    <row r="33" spans="1:6" ht="15.75" x14ac:dyDescent="0.25">
      <c r="A33" s="50"/>
      <c r="B33" s="50"/>
      <c r="C33" s="51"/>
      <c r="D33" s="51"/>
      <c r="E33" s="52"/>
      <c r="F33" s="53"/>
    </row>
    <row r="34" spans="1:6" ht="15.75" x14ac:dyDescent="0.25">
      <c r="A34" s="100" t="s">
        <v>91</v>
      </c>
      <c r="B34" s="101"/>
      <c r="C34" s="86">
        <f>SUM(C2:C32)</f>
        <v>1693950.6943168158</v>
      </c>
      <c r="D34" s="105"/>
      <c r="E34" s="106"/>
      <c r="F34" s="107"/>
    </row>
  </sheetData>
  <mergeCells count="2">
    <mergeCell ref="D34:F34"/>
    <mergeCell ref="A34:B34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A590D-4DF7-4FBF-A323-FC94DEA46C88}">
  <dimension ref="A1:F4"/>
  <sheetViews>
    <sheetView workbookViewId="0">
      <selection activeCell="E8" sqref="E8"/>
    </sheetView>
  </sheetViews>
  <sheetFormatPr defaultRowHeight="15" x14ac:dyDescent="0.25"/>
  <cols>
    <col min="1" max="1" width="33" customWidth="1"/>
    <col min="2" max="2" width="19" customWidth="1"/>
    <col min="3" max="3" width="18" customWidth="1"/>
    <col min="4" max="5" width="15.5703125" customWidth="1"/>
    <col min="6" max="6" width="29" customWidth="1"/>
  </cols>
  <sheetData>
    <row r="1" spans="1:6" ht="39.75" customHeight="1" x14ac:dyDescent="0.25">
      <c r="A1" s="61" t="s">
        <v>295</v>
      </c>
      <c r="B1" s="61" t="s">
        <v>241</v>
      </c>
      <c r="C1" s="61" t="s">
        <v>249</v>
      </c>
      <c r="D1" s="61" t="s">
        <v>12</v>
      </c>
      <c r="E1" s="62" t="s">
        <v>250</v>
      </c>
      <c r="F1" s="61" t="s">
        <v>251</v>
      </c>
    </row>
    <row r="2" spans="1:6" x14ac:dyDescent="0.25">
      <c r="A2" s="63" t="s">
        <v>37</v>
      </c>
      <c r="B2" s="63" t="s">
        <v>258</v>
      </c>
      <c r="C2" s="64"/>
      <c r="D2" s="65">
        <v>137148</v>
      </c>
      <c r="E2" s="65">
        <f>(C2*100)/D2</f>
        <v>0</v>
      </c>
      <c r="F2" s="66"/>
    </row>
    <row r="3" spans="1:6" x14ac:dyDescent="0.25">
      <c r="A3" s="63" t="s">
        <v>70</v>
      </c>
      <c r="B3" s="63" t="s">
        <v>258</v>
      </c>
      <c r="C3" s="67">
        <v>226151.600836</v>
      </c>
      <c r="D3" s="64">
        <v>555517.83211199997</v>
      </c>
      <c r="E3" s="65">
        <f>(C3*100)/D3</f>
        <v>40.710052452538505</v>
      </c>
      <c r="F3" s="66">
        <v>40730</v>
      </c>
    </row>
    <row r="4" spans="1:6" ht="15.75" x14ac:dyDescent="0.25">
      <c r="A4" s="108" t="s">
        <v>91</v>
      </c>
      <c r="B4" s="109"/>
      <c r="C4" s="93">
        <f>SUM(C1:C3)</f>
        <v>226151.600836</v>
      </c>
      <c r="D4" s="110"/>
      <c r="E4" s="111"/>
      <c r="F4" s="112"/>
    </row>
  </sheetData>
  <mergeCells count="2">
    <mergeCell ref="A4:B4"/>
    <mergeCell ref="D4:F4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0AF22-2D41-44AF-9DCC-367D5BDDC93A}">
  <dimension ref="A1:F14"/>
  <sheetViews>
    <sheetView workbookViewId="0">
      <selection activeCell="C18" sqref="C18"/>
    </sheetView>
  </sheetViews>
  <sheetFormatPr defaultRowHeight="15" x14ac:dyDescent="0.25"/>
  <cols>
    <col min="1" max="1" width="40.42578125" customWidth="1"/>
    <col min="2" max="2" width="17.140625" customWidth="1"/>
    <col min="3" max="3" width="23.5703125" customWidth="1"/>
    <col min="4" max="4" width="22.140625" customWidth="1"/>
    <col min="5" max="5" width="15" customWidth="1"/>
    <col min="6" max="6" width="23.140625" customWidth="1"/>
  </cols>
  <sheetData>
    <row r="1" spans="1:6" ht="43.5" customHeight="1" x14ac:dyDescent="0.25">
      <c r="A1" s="61" t="s">
        <v>295</v>
      </c>
      <c r="B1" s="61" t="s">
        <v>241</v>
      </c>
      <c r="C1" s="61" t="s">
        <v>249</v>
      </c>
      <c r="D1" s="61" t="s">
        <v>12</v>
      </c>
      <c r="E1" s="62" t="s">
        <v>250</v>
      </c>
      <c r="F1" s="61" t="s">
        <v>251</v>
      </c>
    </row>
    <row r="2" spans="1:6" x14ac:dyDescent="0.25">
      <c r="A2" s="63" t="s">
        <v>37</v>
      </c>
      <c r="B2" s="63" t="s">
        <v>258</v>
      </c>
      <c r="C2" s="68">
        <v>47069.578533</v>
      </c>
      <c r="D2" s="69">
        <v>137148</v>
      </c>
      <c r="E2" s="69">
        <f t="shared" ref="E2:E13" si="0">(C2*100)/D2</f>
        <v>34.32028066978738</v>
      </c>
      <c r="F2" s="66">
        <v>39349</v>
      </c>
    </row>
    <row r="3" spans="1:6" x14ac:dyDescent="0.25">
      <c r="A3" s="63" t="s">
        <v>40</v>
      </c>
      <c r="B3" s="63" t="s">
        <v>258</v>
      </c>
      <c r="C3" s="64">
        <v>349863.79947899998</v>
      </c>
      <c r="D3" s="69">
        <v>708212</v>
      </c>
      <c r="E3" s="69">
        <f t="shared" si="0"/>
        <v>49.400998497483798</v>
      </c>
      <c r="F3" s="66">
        <v>39315</v>
      </c>
    </row>
    <row r="4" spans="1:6" x14ac:dyDescent="0.25">
      <c r="A4" s="63" t="s">
        <v>48</v>
      </c>
      <c r="B4" s="63" t="s">
        <v>258</v>
      </c>
      <c r="C4" s="64">
        <v>26392.846194999998</v>
      </c>
      <c r="D4" s="69">
        <v>159951</v>
      </c>
      <c r="E4" s="69">
        <f t="shared" si="0"/>
        <v>16.500582175166144</v>
      </c>
      <c r="F4" s="66">
        <v>39347</v>
      </c>
    </row>
    <row r="5" spans="1:6" x14ac:dyDescent="0.25">
      <c r="A5" s="63" t="s">
        <v>56</v>
      </c>
      <c r="B5" s="63" t="s">
        <v>258</v>
      </c>
      <c r="C5" s="64">
        <v>86469.924499000001</v>
      </c>
      <c r="D5" s="69">
        <v>197809</v>
      </c>
      <c r="E5" s="69">
        <f t="shared" si="0"/>
        <v>43.713847448296079</v>
      </c>
      <c r="F5" s="66">
        <v>39326</v>
      </c>
    </row>
    <row r="6" spans="1:6" x14ac:dyDescent="0.25">
      <c r="A6" s="63" t="s">
        <v>62</v>
      </c>
      <c r="B6" s="63" t="s">
        <v>258</v>
      </c>
      <c r="C6" s="64">
        <v>62075.008133000003</v>
      </c>
      <c r="D6" s="69">
        <v>724324</v>
      </c>
      <c r="E6" s="69">
        <f t="shared" si="0"/>
        <v>8.5700609303295217</v>
      </c>
      <c r="F6" s="66">
        <v>39315</v>
      </c>
    </row>
    <row r="7" spans="1:6" x14ac:dyDescent="0.25">
      <c r="A7" s="63" t="s">
        <v>70</v>
      </c>
      <c r="B7" s="63" t="s">
        <v>258</v>
      </c>
      <c r="C7" s="64">
        <v>341764.04733999999</v>
      </c>
      <c r="D7" s="69">
        <v>555517</v>
      </c>
      <c r="E7" s="69">
        <f t="shared" si="0"/>
        <v>61.521798133990494</v>
      </c>
      <c r="F7" s="66">
        <v>39354</v>
      </c>
    </row>
    <row r="8" spans="1:6" x14ac:dyDescent="0.25">
      <c r="A8" s="63" t="s">
        <v>78</v>
      </c>
      <c r="B8" s="63" t="s">
        <v>258</v>
      </c>
      <c r="C8" s="68">
        <v>56527.308333000001</v>
      </c>
      <c r="D8" s="70">
        <v>230853</v>
      </c>
      <c r="E8" s="71">
        <f t="shared" si="0"/>
        <v>24.486278425231642</v>
      </c>
      <c r="F8" s="66">
        <v>39349</v>
      </c>
    </row>
    <row r="9" spans="1:6" x14ac:dyDescent="0.25">
      <c r="A9" s="63" t="s">
        <v>302</v>
      </c>
      <c r="B9" s="63" t="s">
        <v>258</v>
      </c>
      <c r="C9" s="64">
        <v>119319.46977700001</v>
      </c>
      <c r="D9" s="70">
        <v>357126</v>
      </c>
      <c r="E9" s="71">
        <f t="shared" si="0"/>
        <v>33.411028538106997</v>
      </c>
      <c r="F9" s="66">
        <v>39354</v>
      </c>
    </row>
    <row r="10" spans="1:6" x14ac:dyDescent="0.25">
      <c r="A10" s="63" t="s">
        <v>51</v>
      </c>
      <c r="B10" s="63" t="s">
        <v>258</v>
      </c>
      <c r="C10" s="64">
        <v>54465.437181000001</v>
      </c>
      <c r="D10" s="70">
        <v>64795.37</v>
      </c>
      <c r="E10" s="71">
        <f t="shared" si="0"/>
        <v>84.057606555838788</v>
      </c>
      <c r="F10" s="66">
        <v>39356</v>
      </c>
    </row>
    <row r="11" spans="1:6" x14ac:dyDescent="0.25">
      <c r="A11" s="63" t="s">
        <v>65</v>
      </c>
      <c r="B11" s="63" t="s">
        <v>258</v>
      </c>
      <c r="C11" s="64">
        <v>14152.823719</v>
      </c>
      <c r="D11" s="70">
        <v>30000</v>
      </c>
      <c r="E11" s="71">
        <f t="shared" si="0"/>
        <v>47.176079063333333</v>
      </c>
      <c r="F11" s="66">
        <v>39356</v>
      </c>
    </row>
    <row r="12" spans="1:6" x14ac:dyDescent="0.25">
      <c r="A12" s="63" t="s">
        <v>53</v>
      </c>
      <c r="B12" s="63" t="s">
        <v>258</v>
      </c>
      <c r="C12" s="64">
        <v>4651.6786430000002</v>
      </c>
      <c r="D12" s="70">
        <v>132642.07</v>
      </c>
      <c r="E12" s="71">
        <f t="shared" si="0"/>
        <v>3.5069406282637177</v>
      </c>
      <c r="F12" s="66">
        <v>39345</v>
      </c>
    </row>
    <row r="13" spans="1:6" x14ac:dyDescent="0.25">
      <c r="A13" s="63" t="s">
        <v>292</v>
      </c>
      <c r="B13" s="63" t="s">
        <v>258</v>
      </c>
      <c r="C13" s="64">
        <v>6442.6508229999999</v>
      </c>
      <c r="D13" s="70">
        <v>32662</v>
      </c>
      <c r="E13" s="71">
        <f t="shared" si="0"/>
        <v>19.725218366909559</v>
      </c>
      <c r="F13" s="66">
        <v>39359</v>
      </c>
    </row>
    <row r="14" spans="1:6" ht="15.75" x14ac:dyDescent="0.25">
      <c r="A14" s="108" t="s">
        <v>313</v>
      </c>
      <c r="B14" s="109"/>
      <c r="C14" s="93">
        <f>SUM(C1:C13)</f>
        <v>1169194.572655</v>
      </c>
      <c r="D14" s="110"/>
      <c r="E14" s="111"/>
      <c r="F14" s="112"/>
    </row>
  </sheetData>
  <mergeCells count="2">
    <mergeCell ref="D14:F14"/>
    <mergeCell ref="A14:B1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A7C5-474A-4668-9C0D-48E324A0F6AB}">
  <dimension ref="A1:N142"/>
  <sheetViews>
    <sheetView workbookViewId="0">
      <selection activeCell="L145" sqref="L145"/>
    </sheetView>
  </sheetViews>
  <sheetFormatPr defaultRowHeight="15" x14ac:dyDescent="0.25"/>
  <cols>
    <col min="1" max="1" width="35.42578125" customWidth="1"/>
    <col min="2" max="3" width="33" customWidth="1"/>
    <col min="4" max="4" width="15.5703125" customWidth="1"/>
    <col min="5" max="5" width="20.28515625" customWidth="1"/>
    <col min="6" max="6" width="22" customWidth="1"/>
    <col min="7" max="7" width="13.140625" customWidth="1"/>
    <col min="8" max="8" width="17.5703125" customWidth="1"/>
    <col min="9" max="9" width="23.42578125" customWidth="1"/>
    <col min="10" max="10" width="20.28515625" customWidth="1"/>
    <col min="11" max="11" width="19.7109375" customWidth="1"/>
    <col min="12" max="12" width="17.7109375" customWidth="1"/>
    <col min="13" max="13" width="14.140625" customWidth="1"/>
    <col min="14" max="14" width="16.42578125" customWidth="1"/>
  </cols>
  <sheetData>
    <row r="1" spans="1:14" s="75" customFormat="1" x14ac:dyDescent="0.25">
      <c r="A1" s="76" t="s">
        <v>0</v>
      </c>
      <c r="B1" s="76" t="s">
        <v>1</v>
      </c>
      <c r="C1" s="76" t="s">
        <v>2</v>
      </c>
      <c r="D1" s="76" t="s">
        <v>3</v>
      </c>
      <c r="E1" s="76" t="s">
        <v>4</v>
      </c>
      <c r="F1" s="76" t="s">
        <v>5</v>
      </c>
      <c r="G1" s="76" t="s">
        <v>6</v>
      </c>
      <c r="H1" s="76" t="s">
        <v>7</v>
      </c>
      <c r="I1" s="76" t="s">
        <v>8</v>
      </c>
      <c r="J1" s="76" t="s">
        <v>9</v>
      </c>
      <c r="K1" s="76" t="s">
        <v>10</v>
      </c>
      <c r="L1" s="76" t="s">
        <v>11</v>
      </c>
      <c r="M1" s="76" t="s">
        <v>12</v>
      </c>
      <c r="N1" s="76" t="s">
        <v>13</v>
      </c>
    </row>
    <row r="2" spans="1:14" x14ac:dyDescent="0.25">
      <c r="A2" s="72" t="s">
        <v>92</v>
      </c>
      <c r="B2" s="72" t="s">
        <v>28</v>
      </c>
      <c r="C2" s="72" t="s">
        <v>19</v>
      </c>
      <c r="D2" s="72">
        <v>162.89367260161771</v>
      </c>
      <c r="E2" s="72">
        <v>0</v>
      </c>
      <c r="F2" s="72">
        <v>0</v>
      </c>
      <c r="G2" s="72">
        <v>0</v>
      </c>
      <c r="H2" s="72">
        <v>0</v>
      </c>
      <c r="I2" s="72">
        <v>0</v>
      </c>
      <c r="J2" s="72">
        <v>0</v>
      </c>
      <c r="K2" s="72">
        <v>162.89367260161771</v>
      </c>
      <c r="L2" s="72">
        <v>162.89367260161771</v>
      </c>
      <c r="M2" s="72">
        <v>37735.308599999997</v>
      </c>
      <c r="N2" s="72">
        <v>0.43</v>
      </c>
    </row>
    <row r="3" spans="1:14" x14ac:dyDescent="0.25">
      <c r="A3" s="72" t="s">
        <v>93</v>
      </c>
      <c r="B3" s="72" t="s">
        <v>94</v>
      </c>
      <c r="C3" s="72" t="s">
        <v>19</v>
      </c>
      <c r="D3" s="72">
        <v>388.41696843696832</v>
      </c>
      <c r="E3" s="72">
        <v>0</v>
      </c>
      <c r="F3" s="72">
        <v>0</v>
      </c>
      <c r="G3" s="72">
        <v>0</v>
      </c>
      <c r="H3" s="72">
        <v>0</v>
      </c>
      <c r="I3" s="72">
        <v>0</v>
      </c>
      <c r="J3" s="72">
        <v>0</v>
      </c>
      <c r="K3" s="72">
        <v>388.41696843696832</v>
      </c>
      <c r="L3" s="72">
        <v>388.41696843696832</v>
      </c>
      <c r="M3" s="72">
        <v>115209.664</v>
      </c>
      <c r="N3" s="72">
        <v>0.34</v>
      </c>
    </row>
    <row r="4" spans="1:14" x14ac:dyDescent="0.25">
      <c r="A4" s="72" t="s">
        <v>14</v>
      </c>
      <c r="B4" s="72" t="s">
        <v>15</v>
      </c>
      <c r="C4" s="72" t="s">
        <v>16</v>
      </c>
      <c r="D4" s="72">
        <v>1785.2699599287371</v>
      </c>
      <c r="E4" s="72">
        <v>0</v>
      </c>
      <c r="F4" s="72">
        <v>0</v>
      </c>
      <c r="G4" s="72">
        <v>0</v>
      </c>
      <c r="H4" s="72">
        <v>0</v>
      </c>
      <c r="I4" s="72">
        <v>0</v>
      </c>
      <c r="J4" s="72">
        <v>0</v>
      </c>
      <c r="K4" s="72">
        <v>1785.2699599287371</v>
      </c>
      <c r="L4" s="72">
        <v>1785.2699599287371</v>
      </c>
      <c r="M4" s="72">
        <v>36159.769500000002</v>
      </c>
      <c r="N4" s="72">
        <v>4.9400000000000004</v>
      </c>
    </row>
    <row r="5" spans="1:14" x14ac:dyDescent="0.25">
      <c r="A5" s="72" t="s">
        <v>95</v>
      </c>
      <c r="B5" s="72" t="s">
        <v>96</v>
      </c>
      <c r="C5" s="72" t="s">
        <v>19</v>
      </c>
      <c r="D5" s="72">
        <v>545.33855667877708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>
        <v>0</v>
      </c>
      <c r="K5" s="72">
        <v>545.33855667877708</v>
      </c>
      <c r="L5" s="72">
        <v>545.33855667877708</v>
      </c>
      <c r="M5" s="72">
        <v>292597.84399999998</v>
      </c>
      <c r="N5" s="72">
        <v>0.19</v>
      </c>
    </row>
    <row r="6" spans="1:14" x14ac:dyDescent="0.25">
      <c r="A6" s="72" t="s">
        <v>97</v>
      </c>
      <c r="B6" s="72" t="s">
        <v>28</v>
      </c>
      <c r="C6" s="72" t="s">
        <v>16</v>
      </c>
      <c r="D6" s="72">
        <v>289.53705782509371</v>
      </c>
      <c r="E6" s="72">
        <v>0</v>
      </c>
      <c r="F6" s="72">
        <v>0</v>
      </c>
      <c r="G6" s="72">
        <v>0</v>
      </c>
      <c r="H6" s="72">
        <v>0</v>
      </c>
      <c r="I6" s="72">
        <v>0</v>
      </c>
      <c r="J6" s="72">
        <v>0</v>
      </c>
      <c r="K6" s="72">
        <v>289.53705782509371</v>
      </c>
      <c r="L6" s="72">
        <v>289.53705782509371</v>
      </c>
      <c r="M6" s="72">
        <v>82680.109400000001</v>
      </c>
      <c r="N6" s="72">
        <v>0.35</v>
      </c>
    </row>
    <row r="7" spans="1:14" x14ac:dyDescent="0.25">
      <c r="A7" s="72" t="s">
        <v>17</v>
      </c>
      <c r="B7" s="72" t="s">
        <v>18</v>
      </c>
      <c r="C7" s="72" t="s">
        <v>19</v>
      </c>
      <c r="D7" s="72">
        <v>523.03800692027789</v>
      </c>
      <c r="E7" s="72">
        <v>0</v>
      </c>
      <c r="F7" s="72">
        <v>0</v>
      </c>
      <c r="G7" s="72">
        <v>0</v>
      </c>
      <c r="H7" s="72">
        <v>7.5656008001996202</v>
      </c>
      <c r="I7" s="72">
        <v>0</v>
      </c>
      <c r="J7" s="72">
        <v>0</v>
      </c>
      <c r="K7" s="72">
        <v>530.6036077204775</v>
      </c>
      <c r="L7" s="72">
        <v>530.6036077204775</v>
      </c>
      <c r="M7" s="72">
        <v>147899.67199999999</v>
      </c>
      <c r="N7" s="72">
        <v>0.36</v>
      </c>
    </row>
    <row r="8" spans="1:14" x14ac:dyDescent="0.25">
      <c r="A8" s="72" t="s">
        <v>98</v>
      </c>
      <c r="B8" s="72" t="s">
        <v>28</v>
      </c>
      <c r="C8" s="72" t="s">
        <v>24</v>
      </c>
      <c r="D8" s="72">
        <v>106.6427138553917</v>
      </c>
      <c r="E8" s="72">
        <v>0</v>
      </c>
      <c r="F8" s="72">
        <v>0</v>
      </c>
      <c r="G8" s="72">
        <v>0</v>
      </c>
      <c r="H8" s="72">
        <v>0</v>
      </c>
      <c r="I8" s="72">
        <v>0</v>
      </c>
      <c r="J8" s="72">
        <v>0</v>
      </c>
      <c r="K8" s="72">
        <v>106.6427138553917</v>
      </c>
      <c r="L8" s="72">
        <v>106.6427138553917</v>
      </c>
      <c r="M8" s="72">
        <v>154868.375</v>
      </c>
      <c r="N8" s="72">
        <v>7.0000000000000007E-2</v>
      </c>
    </row>
    <row r="9" spans="1:14" x14ac:dyDescent="0.25">
      <c r="A9" s="72" t="s">
        <v>99</v>
      </c>
      <c r="B9" s="72" t="s">
        <v>100</v>
      </c>
      <c r="C9" s="72" t="s">
        <v>38</v>
      </c>
      <c r="D9" s="72">
        <v>0</v>
      </c>
      <c r="E9" s="72">
        <v>0</v>
      </c>
      <c r="F9" s="72">
        <v>172.77118112343271</v>
      </c>
      <c r="G9" s="72">
        <v>0</v>
      </c>
      <c r="H9" s="72">
        <v>0</v>
      </c>
      <c r="I9" s="72">
        <v>0</v>
      </c>
      <c r="J9" s="72">
        <v>172.77118112343271</v>
      </c>
      <c r="K9" s="72">
        <v>0</v>
      </c>
      <c r="L9" s="72">
        <v>172.77118112343271</v>
      </c>
      <c r="M9" s="72">
        <v>933679.31200000003</v>
      </c>
      <c r="N9" s="72">
        <v>0.02</v>
      </c>
    </row>
    <row r="10" spans="1:14" x14ac:dyDescent="0.25">
      <c r="A10" s="72" t="s">
        <v>20</v>
      </c>
      <c r="B10" s="72" t="s">
        <v>21</v>
      </c>
      <c r="C10" s="72" t="s">
        <v>19</v>
      </c>
      <c r="D10" s="72">
        <v>753.28211072644808</v>
      </c>
      <c r="E10" s="72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753.28211072644808</v>
      </c>
      <c r="L10" s="72">
        <v>753.28211072644808</v>
      </c>
      <c r="M10" s="72">
        <v>48942.531199999998</v>
      </c>
      <c r="N10" s="72">
        <v>1.54</v>
      </c>
    </row>
    <row r="11" spans="1:14" x14ac:dyDescent="0.25">
      <c r="A11" s="72" t="s">
        <v>101</v>
      </c>
      <c r="B11" s="72" t="s">
        <v>102</v>
      </c>
      <c r="C11" s="72" t="s">
        <v>19</v>
      </c>
      <c r="D11" s="72">
        <v>276.49408144622032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276.49408144622032</v>
      </c>
      <c r="L11" s="72">
        <v>276.49408144622032</v>
      </c>
      <c r="M11" s="72">
        <v>419483.40600000002</v>
      </c>
      <c r="N11" s="72">
        <v>7.0000000000000007E-2</v>
      </c>
    </row>
    <row r="12" spans="1:14" x14ac:dyDescent="0.25">
      <c r="A12" s="72" t="s">
        <v>22</v>
      </c>
      <c r="B12" s="72" t="s">
        <v>23</v>
      </c>
      <c r="C12" s="72" t="s">
        <v>24</v>
      </c>
      <c r="D12" s="72">
        <v>355.50607055673902</v>
      </c>
      <c r="E12" s="72">
        <v>0</v>
      </c>
      <c r="F12" s="72">
        <v>0</v>
      </c>
      <c r="G12" s="72">
        <v>0</v>
      </c>
      <c r="H12" s="72">
        <v>29.114908026038091</v>
      </c>
      <c r="I12" s="72">
        <v>0</v>
      </c>
      <c r="J12" s="72">
        <v>0</v>
      </c>
      <c r="K12" s="72">
        <v>384.62097858277713</v>
      </c>
      <c r="L12" s="72">
        <v>384.62097858277713</v>
      </c>
      <c r="M12" s="72">
        <v>929043.5</v>
      </c>
      <c r="N12" s="72">
        <v>0.04</v>
      </c>
    </row>
    <row r="13" spans="1:14" x14ac:dyDescent="0.25">
      <c r="A13" s="72" t="s">
        <v>25</v>
      </c>
      <c r="B13" s="72" t="s">
        <v>26</v>
      </c>
      <c r="C13" s="72" t="s">
        <v>16</v>
      </c>
      <c r="D13" s="72">
        <v>2560.624556316689</v>
      </c>
      <c r="E13" s="72">
        <v>0</v>
      </c>
      <c r="F13" s="72">
        <v>31.941826514601239</v>
      </c>
      <c r="G13" s="72">
        <v>0</v>
      </c>
      <c r="H13" s="72">
        <v>0</v>
      </c>
      <c r="I13" s="72">
        <v>0</v>
      </c>
      <c r="J13" s="72">
        <v>31.941826514601239</v>
      </c>
      <c r="K13" s="72">
        <v>2560.624556316689</v>
      </c>
      <c r="L13" s="72">
        <v>2592.56638283129</v>
      </c>
      <c r="M13" s="72">
        <v>173967.45300000001</v>
      </c>
      <c r="N13" s="72">
        <v>1.49</v>
      </c>
    </row>
    <row r="14" spans="1:14" x14ac:dyDescent="0.25">
      <c r="A14" s="72" t="s">
        <v>103</v>
      </c>
      <c r="B14" s="72" t="s">
        <v>55</v>
      </c>
      <c r="C14" s="72" t="s">
        <v>19</v>
      </c>
      <c r="D14" s="72">
        <v>3.8124223005458711</v>
      </c>
      <c r="E14" s="72">
        <v>0</v>
      </c>
      <c r="F14" s="72">
        <v>0</v>
      </c>
      <c r="G14" s="72">
        <v>0</v>
      </c>
      <c r="H14" s="72">
        <v>0</v>
      </c>
      <c r="I14" s="72">
        <v>0</v>
      </c>
      <c r="J14" s="72">
        <v>0</v>
      </c>
      <c r="K14" s="72">
        <v>3.8124223005458711</v>
      </c>
      <c r="L14" s="72">
        <v>3.8124223005458711</v>
      </c>
      <c r="M14" s="72">
        <v>26781.404299999998</v>
      </c>
      <c r="N14" s="72">
        <v>0.01</v>
      </c>
    </row>
    <row r="15" spans="1:14" x14ac:dyDescent="0.25">
      <c r="A15" s="72" t="s">
        <v>104</v>
      </c>
      <c r="B15" s="72" t="s">
        <v>105</v>
      </c>
      <c r="C15" s="72" t="s">
        <v>19</v>
      </c>
      <c r="D15" s="72">
        <v>2.712182489967625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2.712182489967625</v>
      </c>
      <c r="L15" s="72">
        <v>2.712182489967625</v>
      </c>
      <c r="M15" s="72">
        <v>201130.34400000001</v>
      </c>
      <c r="N15" s="72">
        <v>0</v>
      </c>
    </row>
    <row r="16" spans="1:14" x14ac:dyDescent="0.25">
      <c r="A16" s="72" t="s">
        <v>106</v>
      </c>
      <c r="B16" s="72" t="s">
        <v>107</v>
      </c>
      <c r="C16" s="72" t="s">
        <v>19</v>
      </c>
      <c r="D16" s="72">
        <v>159.6051426436797</v>
      </c>
      <c r="E16" s="72">
        <v>0</v>
      </c>
      <c r="F16" s="72">
        <v>0</v>
      </c>
      <c r="G16" s="72">
        <v>0</v>
      </c>
      <c r="H16" s="72">
        <v>0</v>
      </c>
      <c r="I16" s="72">
        <v>0</v>
      </c>
      <c r="J16" s="72">
        <v>0</v>
      </c>
      <c r="K16" s="72">
        <v>159.6051426436797</v>
      </c>
      <c r="L16" s="72">
        <v>159.6051426436797</v>
      </c>
      <c r="M16" s="72">
        <v>11954.170899999999</v>
      </c>
      <c r="N16" s="72">
        <v>1.34</v>
      </c>
    </row>
    <row r="17" spans="1:14" x14ac:dyDescent="0.25">
      <c r="A17" s="72" t="s">
        <v>108</v>
      </c>
      <c r="B17" s="72" t="s">
        <v>109</v>
      </c>
      <c r="C17" s="72" t="s">
        <v>38</v>
      </c>
      <c r="D17" s="72">
        <v>1151.6312272920779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1151.6312272920779</v>
      </c>
      <c r="L17" s="72">
        <v>1151.6312272920779</v>
      </c>
      <c r="M17" s="72">
        <v>505645.43800000002</v>
      </c>
      <c r="N17" s="72">
        <v>0.23</v>
      </c>
    </row>
    <row r="18" spans="1:14" x14ac:dyDescent="0.25">
      <c r="A18" s="72" t="s">
        <v>110</v>
      </c>
      <c r="B18" s="72" t="s">
        <v>28</v>
      </c>
      <c r="C18" s="72" t="s">
        <v>24</v>
      </c>
      <c r="D18" s="72">
        <v>31.668249382765499</v>
      </c>
      <c r="E18" s="72">
        <v>0</v>
      </c>
      <c r="F18" s="72">
        <v>0</v>
      </c>
      <c r="G18" s="72">
        <v>0</v>
      </c>
      <c r="H18" s="72">
        <v>0</v>
      </c>
      <c r="I18" s="72">
        <v>0</v>
      </c>
      <c r="J18" s="72">
        <v>0</v>
      </c>
      <c r="K18" s="72">
        <v>31.668249382765499</v>
      </c>
      <c r="L18" s="72">
        <v>31.668249382765499</v>
      </c>
      <c r="M18" s="72">
        <v>316789.625</v>
      </c>
      <c r="N18" s="72">
        <v>0.01</v>
      </c>
    </row>
    <row r="19" spans="1:14" x14ac:dyDescent="0.25">
      <c r="A19" s="72" t="s">
        <v>27</v>
      </c>
      <c r="B19" s="72" t="s">
        <v>28</v>
      </c>
      <c r="C19" s="72" t="s">
        <v>16</v>
      </c>
      <c r="D19" s="72">
        <v>10643.28699947218</v>
      </c>
      <c r="E19" s="72">
        <v>9.3994088111608711</v>
      </c>
      <c r="F19" s="72">
        <v>0</v>
      </c>
      <c r="G19" s="72">
        <v>0</v>
      </c>
      <c r="H19" s="72">
        <v>0</v>
      </c>
      <c r="I19" s="72">
        <v>0</v>
      </c>
      <c r="J19" s="72">
        <v>9.3994088111608711</v>
      </c>
      <c r="K19" s="72">
        <v>10643.28699947218</v>
      </c>
      <c r="L19" s="72">
        <v>10652.68640828334</v>
      </c>
      <c r="M19" s="72">
        <v>484511.59399999998</v>
      </c>
      <c r="N19" s="72">
        <v>2.2000000000000002</v>
      </c>
    </row>
    <row r="20" spans="1:14" x14ac:dyDescent="0.25">
      <c r="A20" s="72" t="s">
        <v>111</v>
      </c>
      <c r="B20" s="72" t="s">
        <v>112</v>
      </c>
      <c r="C20" s="72" t="s">
        <v>35</v>
      </c>
      <c r="D20" s="72">
        <v>1049.666284887657</v>
      </c>
      <c r="E20" s="72">
        <v>0</v>
      </c>
      <c r="F20" s="72">
        <v>0</v>
      </c>
      <c r="G20" s="72">
        <v>0</v>
      </c>
      <c r="H20" s="72">
        <v>0</v>
      </c>
      <c r="I20" s="72">
        <v>0</v>
      </c>
      <c r="J20" s="72">
        <v>0</v>
      </c>
      <c r="K20" s="72">
        <v>1049.666284887657</v>
      </c>
      <c r="L20" s="72">
        <v>1049.666284887657</v>
      </c>
      <c r="M20" s="72">
        <v>2040336.12</v>
      </c>
      <c r="N20" s="72">
        <v>0.05</v>
      </c>
    </row>
    <row r="21" spans="1:14" x14ac:dyDescent="0.25">
      <c r="A21" s="72" t="s">
        <v>29</v>
      </c>
      <c r="B21" s="72" t="s">
        <v>30</v>
      </c>
      <c r="C21" s="72" t="s">
        <v>16</v>
      </c>
      <c r="D21" s="72">
        <v>60033.537196536388</v>
      </c>
      <c r="E21" s="72">
        <v>0</v>
      </c>
      <c r="F21" s="72">
        <v>0</v>
      </c>
      <c r="G21" s="72">
        <v>0</v>
      </c>
      <c r="H21" s="72">
        <v>0</v>
      </c>
      <c r="I21" s="72">
        <v>0</v>
      </c>
      <c r="J21" s="72">
        <v>0</v>
      </c>
      <c r="K21" s="72">
        <v>60033.537196536388</v>
      </c>
      <c r="L21" s="72">
        <v>60033.537196536388</v>
      </c>
      <c r="M21" s="72">
        <v>359190.65600000002</v>
      </c>
      <c r="N21" s="72">
        <v>16.71</v>
      </c>
    </row>
    <row r="22" spans="1:14" x14ac:dyDescent="0.25">
      <c r="A22" s="72" t="s">
        <v>31</v>
      </c>
      <c r="B22" s="72" t="s">
        <v>32</v>
      </c>
      <c r="C22" s="72" t="s">
        <v>19</v>
      </c>
      <c r="D22" s="72">
        <v>509.02766309990562</v>
      </c>
      <c r="E22" s="72">
        <v>56.792327109021699</v>
      </c>
      <c r="F22" s="72">
        <v>0</v>
      </c>
      <c r="G22" s="72">
        <v>0</v>
      </c>
      <c r="H22" s="72">
        <v>0</v>
      </c>
      <c r="I22" s="72">
        <v>0</v>
      </c>
      <c r="J22" s="72">
        <v>56.792327109021699</v>
      </c>
      <c r="K22" s="72">
        <v>509.02766309990562</v>
      </c>
      <c r="L22" s="72">
        <v>565.81999020892738</v>
      </c>
      <c r="M22" s="72">
        <v>100130.625</v>
      </c>
      <c r="N22" s="72">
        <v>0.56999999999999995</v>
      </c>
    </row>
    <row r="23" spans="1:14" x14ac:dyDescent="0.25">
      <c r="A23" s="72" t="s">
        <v>113</v>
      </c>
      <c r="B23" s="72" t="s">
        <v>28</v>
      </c>
      <c r="C23" s="72" t="s">
        <v>38</v>
      </c>
      <c r="D23" s="72">
        <v>10968.435035018019</v>
      </c>
      <c r="E23" s="72">
        <v>0</v>
      </c>
      <c r="F23" s="72">
        <v>0</v>
      </c>
      <c r="G23" s="72">
        <v>0</v>
      </c>
      <c r="H23" s="72">
        <v>0</v>
      </c>
      <c r="I23" s="72">
        <v>0</v>
      </c>
      <c r="J23" s="72">
        <v>0</v>
      </c>
      <c r="K23" s="72">
        <v>10968.435035018019</v>
      </c>
      <c r="L23" s="72">
        <v>10968.435035018019</v>
      </c>
      <c r="M23" s="72">
        <v>1622418.25</v>
      </c>
      <c r="N23" s="72">
        <v>0.68</v>
      </c>
    </row>
    <row r="24" spans="1:14" x14ac:dyDescent="0.25">
      <c r="A24" s="72" t="s">
        <v>114</v>
      </c>
      <c r="B24" s="72" t="s">
        <v>115</v>
      </c>
      <c r="C24" s="72" t="s">
        <v>35</v>
      </c>
      <c r="D24" s="72">
        <v>1.293673131232336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1.293673131232336</v>
      </c>
      <c r="L24" s="72">
        <v>1.293673131232336</v>
      </c>
      <c r="M24" s="72">
        <v>2573.98389</v>
      </c>
      <c r="N24" s="72">
        <v>0.05</v>
      </c>
    </row>
    <row r="25" spans="1:14" x14ac:dyDescent="0.25">
      <c r="A25" s="72" t="s">
        <v>116</v>
      </c>
      <c r="B25" s="72" t="s">
        <v>117</v>
      </c>
      <c r="C25" s="72" t="s">
        <v>24</v>
      </c>
      <c r="D25" s="72">
        <v>1.974132055412978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1.974132055412978</v>
      </c>
      <c r="L25" s="72">
        <v>1.974132055412978</v>
      </c>
      <c r="M25" s="72">
        <v>5016.5800799999997</v>
      </c>
      <c r="N25" s="72">
        <v>0.04</v>
      </c>
    </row>
    <row r="26" spans="1:14" x14ac:dyDescent="0.25">
      <c r="A26" s="72" t="s">
        <v>118</v>
      </c>
      <c r="B26" s="72" t="s">
        <v>28</v>
      </c>
      <c r="C26" s="72" t="s">
        <v>16</v>
      </c>
      <c r="D26" s="72">
        <v>0</v>
      </c>
      <c r="E26" s="72">
        <v>1688.5226893428239</v>
      </c>
      <c r="F26" s="72">
        <v>0</v>
      </c>
      <c r="G26" s="72">
        <v>0</v>
      </c>
      <c r="H26" s="72">
        <v>0</v>
      </c>
      <c r="I26" s="72">
        <v>0</v>
      </c>
      <c r="J26" s="72">
        <v>1688.5226893428239</v>
      </c>
      <c r="K26" s="72">
        <v>0</v>
      </c>
      <c r="L26" s="72">
        <v>1688.5226893428239</v>
      </c>
      <c r="M26" s="72">
        <v>27159.419900000001</v>
      </c>
      <c r="N26" s="72">
        <v>6.22</v>
      </c>
    </row>
    <row r="27" spans="1:14" x14ac:dyDescent="0.25">
      <c r="A27" s="72" t="s">
        <v>119</v>
      </c>
      <c r="B27" s="72" t="s">
        <v>60</v>
      </c>
      <c r="C27" s="72" t="s">
        <v>35</v>
      </c>
      <c r="D27" s="72">
        <v>355.15750371139342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355.15750371139342</v>
      </c>
      <c r="L27" s="72">
        <v>355.15750371139342</v>
      </c>
      <c r="M27" s="72">
        <v>3373152.25</v>
      </c>
      <c r="N27" s="72">
        <v>0.01</v>
      </c>
    </row>
    <row r="28" spans="1:14" x14ac:dyDescent="0.25">
      <c r="A28" s="72" t="s">
        <v>120</v>
      </c>
      <c r="B28" s="72" t="s">
        <v>100</v>
      </c>
      <c r="C28" s="72" t="s">
        <v>38</v>
      </c>
      <c r="D28" s="72">
        <v>60.142777374091743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60.142777374091743</v>
      </c>
      <c r="L28" s="72">
        <v>60.142777374091743</v>
      </c>
      <c r="M28" s="72">
        <v>11746.918</v>
      </c>
      <c r="N28" s="72">
        <v>0.51</v>
      </c>
    </row>
    <row r="29" spans="1:14" x14ac:dyDescent="0.25">
      <c r="A29" s="72" t="s">
        <v>121</v>
      </c>
      <c r="B29" s="72" t="s">
        <v>122</v>
      </c>
      <c r="C29" s="72" t="s">
        <v>35</v>
      </c>
      <c r="D29" s="72">
        <v>1043.9623375799199</v>
      </c>
      <c r="E29" s="72">
        <v>0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1043.9623375799199</v>
      </c>
      <c r="L29" s="72">
        <v>1043.9623375799199</v>
      </c>
      <c r="M29" s="72">
        <v>182607.56200000001</v>
      </c>
      <c r="N29" s="72">
        <v>0.56999999999999995</v>
      </c>
    </row>
    <row r="30" spans="1:14" x14ac:dyDescent="0.25">
      <c r="A30" s="72" t="s">
        <v>37</v>
      </c>
      <c r="B30" s="72" t="s">
        <v>28</v>
      </c>
      <c r="C30" s="72" t="s">
        <v>38</v>
      </c>
      <c r="D30" s="72">
        <v>39679.717992536353</v>
      </c>
      <c r="E30" s="72">
        <v>1230.356984947631</v>
      </c>
      <c r="F30" s="72">
        <v>335.80902662989649</v>
      </c>
      <c r="G30" s="72">
        <v>0</v>
      </c>
      <c r="H30" s="72">
        <v>0</v>
      </c>
      <c r="I30" s="72">
        <v>0</v>
      </c>
      <c r="J30" s="72">
        <v>1566.166011577528</v>
      </c>
      <c r="K30" s="72">
        <v>39679.717992536353</v>
      </c>
      <c r="L30" s="72">
        <v>41245.884004113868</v>
      </c>
      <c r="M30" s="72">
        <v>135123.09400000001</v>
      </c>
      <c r="N30" s="72">
        <v>30.52</v>
      </c>
    </row>
    <row r="31" spans="1:14" x14ac:dyDescent="0.25">
      <c r="A31" s="72" t="s">
        <v>123</v>
      </c>
      <c r="B31" s="72" t="s">
        <v>124</v>
      </c>
      <c r="C31" s="72" t="s">
        <v>38</v>
      </c>
      <c r="D31" s="72">
        <v>5.0991366167817267</v>
      </c>
      <c r="E31" s="72">
        <v>0</v>
      </c>
      <c r="F31" s="72">
        <v>0</v>
      </c>
      <c r="G31" s="72">
        <v>0</v>
      </c>
      <c r="H31" s="72">
        <v>0</v>
      </c>
      <c r="I31" s="72">
        <v>0</v>
      </c>
      <c r="J31" s="72">
        <v>0</v>
      </c>
      <c r="K31" s="72">
        <v>5.0991366167817267</v>
      </c>
      <c r="L31" s="72">
        <v>5.0991366167817267</v>
      </c>
      <c r="M31" s="72">
        <v>12574.430700000001</v>
      </c>
      <c r="N31" s="72">
        <v>0.04</v>
      </c>
    </row>
    <row r="32" spans="1:14" x14ac:dyDescent="0.25">
      <c r="A32" s="72" t="s">
        <v>39</v>
      </c>
      <c r="B32" s="72" t="s">
        <v>34</v>
      </c>
      <c r="C32" s="72" t="s">
        <v>35</v>
      </c>
      <c r="D32" s="72">
        <v>249.83046322381131</v>
      </c>
      <c r="E32" s="72">
        <v>5454.2849855947898</v>
      </c>
      <c r="F32" s="72">
        <v>0</v>
      </c>
      <c r="G32" s="72">
        <v>0</v>
      </c>
      <c r="H32" s="72">
        <v>0</v>
      </c>
      <c r="I32" s="72">
        <v>0</v>
      </c>
      <c r="J32" s="72">
        <v>5454.2849855947898</v>
      </c>
      <c r="K32" s="72">
        <v>249.83046322381131</v>
      </c>
      <c r="L32" s="72">
        <v>5704.1154488186012</v>
      </c>
      <c r="M32" s="72">
        <v>306402.84399999998</v>
      </c>
      <c r="N32" s="72">
        <v>1.86</v>
      </c>
    </row>
    <row r="33" spans="1:14" x14ac:dyDescent="0.25">
      <c r="A33" s="72" t="s">
        <v>125</v>
      </c>
      <c r="B33" s="72" t="s">
        <v>126</v>
      </c>
      <c r="C33" s="72" t="s">
        <v>38</v>
      </c>
      <c r="D33" s="72">
        <v>1478.02065414145</v>
      </c>
      <c r="E33" s="72">
        <v>0</v>
      </c>
      <c r="F33" s="72">
        <v>0</v>
      </c>
      <c r="G33" s="72">
        <v>0</v>
      </c>
      <c r="H33" s="72">
        <v>0</v>
      </c>
      <c r="I33" s="72">
        <v>0</v>
      </c>
      <c r="J33" s="72">
        <v>0</v>
      </c>
      <c r="K33" s="72">
        <v>1478.02065414145</v>
      </c>
      <c r="L33" s="72">
        <v>1478.02065414145</v>
      </c>
      <c r="M33" s="72">
        <v>104724.031</v>
      </c>
      <c r="N33" s="72">
        <v>1.41</v>
      </c>
    </row>
    <row r="34" spans="1:14" x14ac:dyDescent="0.25">
      <c r="A34" s="72" t="s">
        <v>40</v>
      </c>
      <c r="B34" s="72" t="s">
        <v>28</v>
      </c>
      <c r="C34" s="72" t="s">
        <v>38</v>
      </c>
      <c r="D34" s="72">
        <v>103630.88926870171</v>
      </c>
      <c r="E34" s="72">
        <v>35621.351472079477</v>
      </c>
      <c r="F34" s="72">
        <v>40083.034862375142</v>
      </c>
      <c r="G34" s="72">
        <v>0</v>
      </c>
      <c r="H34" s="72">
        <v>0</v>
      </c>
      <c r="I34" s="72">
        <v>0</v>
      </c>
      <c r="J34" s="72">
        <v>75704.386334454684</v>
      </c>
      <c r="K34" s="72">
        <v>103630.88926870171</v>
      </c>
      <c r="L34" s="72">
        <v>179335.27560315639</v>
      </c>
      <c r="M34" s="72">
        <v>707084.875</v>
      </c>
      <c r="N34" s="72">
        <v>25.36</v>
      </c>
    </row>
    <row r="35" spans="1:14" x14ac:dyDescent="0.25">
      <c r="A35" s="72" t="s">
        <v>127</v>
      </c>
      <c r="B35" s="72" t="s">
        <v>89</v>
      </c>
      <c r="C35" s="72" t="s">
        <v>16</v>
      </c>
      <c r="D35" s="72">
        <v>258.75142545079291</v>
      </c>
      <c r="E35" s="72">
        <v>0</v>
      </c>
      <c r="F35" s="72">
        <v>0</v>
      </c>
      <c r="G35" s="72">
        <v>0</v>
      </c>
      <c r="H35" s="72">
        <v>0</v>
      </c>
      <c r="I35" s="72">
        <v>0</v>
      </c>
      <c r="J35" s="72">
        <v>0</v>
      </c>
      <c r="K35" s="72">
        <v>258.75142545079291</v>
      </c>
      <c r="L35" s="72">
        <v>258.75142545079291</v>
      </c>
      <c r="M35" s="72">
        <v>2009.87878</v>
      </c>
      <c r="N35" s="72">
        <v>12.87</v>
      </c>
    </row>
    <row r="36" spans="1:14" x14ac:dyDescent="0.25">
      <c r="A36" s="72" t="s">
        <v>128</v>
      </c>
      <c r="B36" s="72" t="s">
        <v>112</v>
      </c>
      <c r="C36" s="72" t="s">
        <v>35</v>
      </c>
      <c r="D36" s="72">
        <v>8300.7714468436097</v>
      </c>
      <c r="E36" s="72">
        <v>0</v>
      </c>
      <c r="F36" s="72">
        <v>0</v>
      </c>
      <c r="G36" s="72">
        <v>0</v>
      </c>
      <c r="H36" s="72">
        <v>0</v>
      </c>
      <c r="I36" s="72">
        <v>0</v>
      </c>
      <c r="J36" s="72">
        <v>0</v>
      </c>
      <c r="K36" s="72">
        <v>8300.7714468436097</v>
      </c>
      <c r="L36" s="72">
        <v>8300.7714468436097</v>
      </c>
      <c r="M36" s="72">
        <v>723342.25</v>
      </c>
      <c r="N36" s="72">
        <v>1.1499999999999999</v>
      </c>
    </row>
    <row r="37" spans="1:14" x14ac:dyDescent="0.25">
      <c r="A37" s="72" t="s">
        <v>129</v>
      </c>
      <c r="B37" s="72" t="s">
        <v>80</v>
      </c>
      <c r="C37" s="72" t="s">
        <v>35</v>
      </c>
      <c r="D37" s="72">
        <v>592.51076657110025</v>
      </c>
      <c r="E37" s="72">
        <v>0</v>
      </c>
      <c r="F37" s="72">
        <v>0</v>
      </c>
      <c r="G37" s="72">
        <v>0</v>
      </c>
      <c r="H37" s="72">
        <v>0</v>
      </c>
      <c r="I37" s="72">
        <v>0</v>
      </c>
      <c r="J37" s="72">
        <v>0</v>
      </c>
      <c r="K37" s="72">
        <v>592.51076657110025</v>
      </c>
      <c r="L37" s="72">
        <v>592.51076657110025</v>
      </c>
      <c r="M37" s="72">
        <v>1061955.6200000001</v>
      </c>
      <c r="N37" s="72">
        <v>0.06</v>
      </c>
    </row>
    <row r="38" spans="1:14" x14ac:dyDescent="0.25">
      <c r="A38" s="72" t="s">
        <v>42</v>
      </c>
      <c r="B38" s="72" t="s">
        <v>15</v>
      </c>
      <c r="C38" s="72" t="s">
        <v>16</v>
      </c>
      <c r="D38" s="72">
        <v>214.60240176854381</v>
      </c>
      <c r="E38" s="72">
        <v>38.278009977935262</v>
      </c>
      <c r="F38" s="72">
        <v>0</v>
      </c>
      <c r="G38" s="72">
        <v>0</v>
      </c>
      <c r="H38" s="72">
        <v>0</v>
      </c>
      <c r="I38" s="72">
        <v>0</v>
      </c>
      <c r="J38" s="72">
        <v>38.278009977935262</v>
      </c>
      <c r="K38" s="72">
        <v>214.60240176854381</v>
      </c>
      <c r="L38" s="72">
        <v>252.8804117464791</v>
      </c>
      <c r="M38" s="72">
        <v>5622.7543900000001</v>
      </c>
      <c r="N38" s="72">
        <v>4.5</v>
      </c>
    </row>
    <row r="39" spans="1:14" x14ac:dyDescent="0.25">
      <c r="A39" s="72" t="s">
        <v>130</v>
      </c>
      <c r="B39" s="72" t="s">
        <v>131</v>
      </c>
      <c r="C39" s="72" t="s">
        <v>35</v>
      </c>
      <c r="D39" s="72">
        <v>76.657930442135594</v>
      </c>
      <c r="E39" s="72">
        <v>0</v>
      </c>
      <c r="F39" s="72">
        <v>0</v>
      </c>
      <c r="G39" s="72">
        <v>0</v>
      </c>
      <c r="H39" s="72">
        <v>0</v>
      </c>
      <c r="I39" s="72">
        <v>0</v>
      </c>
      <c r="J39" s="72">
        <v>0</v>
      </c>
      <c r="K39" s="72">
        <v>76.657930442135594</v>
      </c>
      <c r="L39" s="72">
        <v>76.657930442135594</v>
      </c>
      <c r="M39" s="72">
        <v>317945.65600000002</v>
      </c>
      <c r="N39" s="72">
        <v>0.02</v>
      </c>
    </row>
    <row r="40" spans="1:14" x14ac:dyDescent="0.25">
      <c r="A40" s="72" t="s">
        <v>132</v>
      </c>
      <c r="B40" s="72" t="s">
        <v>28</v>
      </c>
      <c r="C40" s="72" t="s">
        <v>38</v>
      </c>
      <c r="D40" s="72">
        <v>136.40195985327551</v>
      </c>
      <c r="E40" s="72">
        <v>0</v>
      </c>
      <c r="F40" s="72">
        <v>0</v>
      </c>
      <c r="G40" s="72">
        <v>0</v>
      </c>
      <c r="H40" s="72">
        <v>0</v>
      </c>
      <c r="I40" s="72">
        <v>0</v>
      </c>
      <c r="J40" s="72">
        <v>0</v>
      </c>
      <c r="K40" s="72">
        <v>136.40195985327551</v>
      </c>
      <c r="L40" s="72">
        <v>136.40195985327551</v>
      </c>
      <c r="M40" s="72">
        <v>12840.549800000001</v>
      </c>
      <c r="N40" s="72">
        <v>1.06</v>
      </c>
    </row>
    <row r="41" spans="1:14" x14ac:dyDescent="0.25">
      <c r="A41" s="72" t="s">
        <v>43</v>
      </c>
      <c r="B41" s="72" t="s">
        <v>44</v>
      </c>
      <c r="C41" s="72" t="s">
        <v>19</v>
      </c>
      <c r="D41" s="72">
        <v>23.52974189252145</v>
      </c>
      <c r="E41" s="72">
        <v>0</v>
      </c>
      <c r="F41" s="72">
        <v>0</v>
      </c>
      <c r="G41" s="72">
        <v>0</v>
      </c>
      <c r="H41" s="72">
        <v>0</v>
      </c>
      <c r="I41" s="72">
        <v>0</v>
      </c>
      <c r="J41" s="72">
        <v>0</v>
      </c>
      <c r="K41" s="72">
        <v>23.52974189252145</v>
      </c>
      <c r="L41" s="72">
        <v>23.52974189252145</v>
      </c>
      <c r="M41" s="72">
        <v>5384.7929700000004</v>
      </c>
      <c r="N41" s="72">
        <v>0.44</v>
      </c>
    </row>
    <row r="42" spans="1:14" x14ac:dyDescent="0.25">
      <c r="A42" s="72" t="s">
        <v>133</v>
      </c>
      <c r="B42" s="72" t="s">
        <v>112</v>
      </c>
      <c r="C42" s="72" t="s">
        <v>35</v>
      </c>
      <c r="D42" s="72">
        <v>651.71884215155887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651.71884215155887</v>
      </c>
      <c r="L42" s="72">
        <v>651.71884215155887</v>
      </c>
      <c r="M42" s="72">
        <v>397748.93800000002</v>
      </c>
      <c r="N42" s="72">
        <v>0.16</v>
      </c>
    </row>
    <row r="43" spans="1:14" x14ac:dyDescent="0.25">
      <c r="A43" s="72" t="s">
        <v>134</v>
      </c>
      <c r="B43" s="72" t="s">
        <v>122</v>
      </c>
      <c r="C43" s="72" t="s">
        <v>35</v>
      </c>
      <c r="D43" s="72">
        <v>347.48113478388422</v>
      </c>
      <c r="E43" s="72">
        <v>0</v>
      </c>
      <c r="F43" s="72">
        <v>0</v>
      </c>
      <c r="G43" s="72">
        <v>0</v>
      </c>
      <c r="H43" s="72">
        <v>0</v>
      </c>
      <c r="I43" s="72">
        <v>0</v>
      </c>
      <c r="J43" s="72">
        <v>0</v>
      </c>
      <c r="K43" s="72">
        <v>347.48113478388422</v>
      </c>
      <c r="L43" s="72">
        <v>347.48113478388422</v>
      </c>
      <c r="M43" s="72">
        <v>220820.56200000001</v>
      </c>
      <c r="N43" s="72">
        <v>0.16</v>
      </c>
    </row>
    <row r="44" spans="1:14" x14ac:dyDescent="0.25">
      <c r="A44" s="72" t="s">
        <v>45</v>
      </c>
      <c r="B44" s="72" t="s">
        <v>34</v>
      </c>
      <c r="C44" s="72" t="s">
        <v>35</v>
      </c>
      <c r="D44" s="72">
        <v>127.03017904084351</v>
      </c>
      <c r="E44" s="72">
        <v>0</v>
      </c>
      <c r="F44" s="72">
        <v>0</v>
      </c>
      <c r="G44" s="72">
        <v>0</v>
      </c>
      <c r="H44" s="72">
        <v>0</v>
      </c>
      <c r="I44" s="72">
        <v>0</v>
      </c>
      <c r="J44" s="72">
        <v>0</v>
      </c>
      <c r="K44" s="72">
        <v>127.03017904084351</v>
      </c>
      <c r="L44" s="72">
        <v>127.03017904084351</v>
      </c>
      <c r="M44" s="72">
        <v>169568.891</v>
      </c>
      <c r="N44" s="72">
        <v>7.0000000000000007E-2</v>
      </c>
    </row>
    <row r="45" spans="1:14" x14ac:dyDescent="0.25">
      <c r="A45" s="72" t="s">
        <v>135</v>
      </c>
      <c r="B45" s="72" t="s">
        <v>136</v>
      </c>
      <c r="C45" s="72" t="s">
        <v>35</v>
      </c>
      <c r="D45" s="72">
        <v>96.236337368721422</v>
      </c>
      <c r="E45" s="72">
        <v>0</v>
      </c>
      <c r="F45" s="72">
        <v>0</v>
      </c>
      <c r="G45" s="72">
        <v>0</v>
      </c>
      <c r="H45" s="72">
        <v>0</v>
      </c>
      <c r="I45" s="72">
        <v>0</v>
      </c>
      <c r="J45" s="72">
        <v>0</v>
      </c>
      <c r="K45" s="72">
        <v>96.236337368721422</v>
      </c>
      <c r="L45" s="72">
        <v>96.236337368721422</v>
      </c>
      <c r="M45" s="72">
        <v>231553.46900000001</v>
      </c>
      <c r="N45" s="72">
        <v>0.04</v>
      </c>
    </row>
    <row r="46" spans="1:14" x14ac:dyDescent="0.25">
      <c r="A46" s="72" t="s">
        <v>137</v>
      </c>
      <c r="B46" s="72" t="s">
        <v>138</v>
      </c>
      <c r="C46" s="72" t="s">
        <v>35</v>
      </c>
      <c r="D46" s="72">
        <v>0.69538005671796854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>
        <v>0</v>
      </c>
      <c r="K46" s="72">
        <v>0.69538005671796854</v>
      </c>
      <c r="L46" s="72">
        <v>0.69538005671796854</v>
      </c>
      <c r="M46" s="72">
        <v>441114.375</v>
      </c>
      <c r="N46" s="72">
        <v>0</v>
      </c>
    </row>
    <row r="47" spans="1:14" x14ac:dyDescent="0.25">
      <c r="A47" s="72" t="s">
        <v>139</v>
      </c>
      <c r="B47" s="72" t="s">
        <v>73</v>
      </c>
      <c r="C47" s="72" t="s">
        <v>35</v>
      </c>
      <c r="D47" s="72">
        <v>117.80316473705361</v>
      </c>
      <c r="E47" s="72">
        <v>0</v>
      </c>
      <c r="F47" s="72">
        <v>0</v>
      </c>
      <c r="G47" s="72">
        <v>0</v>
      </c>
      <c r="H47" s="72">
        <v>0</v>
      </c>
      <c r="I47" s="72">
        <v>0</v>
      </c>
      <c r="J47" s="72">
        <v>0</v>
      </c>
      <c r="K47" s="72">
        <v>117.80316473705361</v>
      </c>
      <c r="L47" s="72">
        <v>117.80316473705361</v>
      </c>
      <c r="M47" s="72">
        <v>537505.5</v>
      </c>
      <c r="N47" s="72">
        <v>0.02</v>
      </c>
    </row>
    <row r="48" spans="1:14" x14ac:dyDescent="0.25">
      <c r="A48" s="72" t="s">
        <v>140</v>
      </c>
      <c r="B48" s="72" t="s">
        <v>141</v>
      </c>
      <c r="C48" s="72" t="s">
        <v>35</v>
      </c>
      <c r="D48" s="72">
        <v>8.5161450709467452</v>
      </c>
      <c r="E48" s="72">
        <v>0</v>
      </c>
      <c r="F48" s="72">
        <v>0</v>
      </c>
      <c r="G48" s="72">
        <v>0</v>
      </c>
      <c r="H48" s="72">
        <v>0</v>
      </c>
      <c r="I48" s="72">
        <v>0</v>
      </c>
      <c r="J48" s="72">
        <v>0</v>
      </c>
      <c r="K48" s="72">
        <v>8.5161450709467452</v>
      </c>
      <c r="L48" s="72">
        <v>8.5161450709467452</v>
      </c>
      <c r="M48" s="72">
        <v>1942317.75</v>
      </c>
      <c r="N48" s="72">
        <v>0</v>
      </c>
    </row>
    <row r="49" spans="1:14" x14ac:dyDescent="0.25">
      <c r="A49" s="72" t="s">
        <v>142</v>
      </c>
      <c r="B49" s="72" t="s">
        <v>73</v>
      </c>
      <c r="C49" s="72" t="s">
        <v>35</v>
      </c>
      <c r="D49" s="72">
        <v>2135.5572412242618</v>
      </c>
      <c r="E49" s="72">
        <v>0</v>
      </c>
      <c r="F49" s="72">
        <v>0</v>
      </c>
      <c r="G49" s="72">
        <v>0</v>
      </c>
      <c r="H49" s="72">
        <v>0</v>
      </c>
      <c r="I49" s="72">
        <v>0</v>
      </c>
      <c r="J49" s="72">
        <v>0</v>
      </c>
      <c r="K49" s="72">
        <v>2135.5572412242618</v>
      </c>
      <c r="L49" s="72">
        <v>2135.5572412242618</v>
      </c>
      <c r="M49" s="72">
        <v>750971.375</v>
      </c>
      <c r="N49" s="72">
        <v>0.28000000000000003</v>
      </c>
    </row>
    <row r="50" spans="1:14" x14ac:dyDescent="0.25">
      <c r="A50" s="72" t="s">
        <v>143</v>
      </c>
      <c r="B50" s="72" t="s">
        <v>80</v>
      </c>
      <c r="C50" s="72" t="s">
        <v>35</v>
      </c>
      <c r="D50" s="72">
        <v>3730.6001237948808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>
        <v>0</v>
      </c>
      <c r="K50" s="72">
        <v>3730.6001237948808</v>
      </c>
      <c r="L50" s="72">
        <v>3730.6001237948808</v>
      </c>
      <c r="M50" s="72">
        <v>98349.992199999993</v>
      </c>
      <c r="N50" s="72">
        <v>3.79</v>
      </c>
    </row>
    <row r="51" spans="1:14" x14ac:dyDescent="0.25">
      <c r="A51" s="72" t="s">
        <v>144</v>
      </c>
      <c r="B51" s="72" t="s">
        <v>112</v>
      </c>
      <c r="C51" s="72" t="s">
        <v>35</v>
      </c>
      <c r="D51" s="72">
        <v>137.37988205167241</v>
      </c>
      <c r="E51" s="72">
        <v>0</v>
      </c>
      <c r="F51" s="72">
        <v>0</v>
      </c>
      <c r="G51" s="72">
        <v>0</v>
      </c>
      <c r="H51" s="72">
        <v>0</v>
      </c>
      <c r="I51" s="72">
        <v>0</v>
      </c>
      <c r="J51" s="72">
        <v>0</v>
      </c>
      <c r="K51" s="72">
        <v>137.37988205167241</v>
      </c>
      <c r="L51" s="72">
        <v>137.37988205167241</v>
      </c>
      <c r="M51" s="72">
        <v>740391</v>
      </c>
      <c r="N51" s="72">
        <v>0.02</v>
      </c>
    </row>
    <row r="52" spans="1:14" x14ac:dyDescent="0.25">
      <c r="A52" s="72" t="s">
        <v>145</v>
      </c>
      <c r="B52" s="72" t="s">
        <v>146</v>
      </c>
      <c r="C52" s="72" t="s">
        <v>35</v>
      </c>
      <c r="D52" s="72">
        <v>35.181421518520452</v>
      </c>
      <c r="E52" s="72">
        <v>0</v>
      </c>
      <c r="F52" s="72">
        <v>0</v>
      </c>
      <c r="G52" s="72">
        <v>0</v>
      </c>
      <c r="H52" s="72">
        <v>0</v>
      </c>
      <c r="I52" s="72">
        <v>0</v>
      </c>
      <c r="J52" s="72">
        <v>0</v>
      </c>
      <c r="K52" s="72">
        <v>35.181421518520452</v>
      </c>
      <c r="L52" s="72">
        <v>35.181421518520452</v>
      </c>
      <c r="M52" s="72">
        <v>54264.800799999997</v>
      </c>
      <c r="N52" s="72">
        <v>0.06</v>
      </c>
    </row>
    <row r="53" spans="1:14" x14ac:dyDescent="0.25">
      <c r="A53" s="72" t="s">
        <v>147</v>
      </c>
      <c r="B53" s="72" t="s">
        <v>112</v>
      </c>
      <c r="C53" s="72" t="s">
        <v>35</v>
      </c>
      <c r="D53" s="72">
        <v>2112.200210452213</v>
      </c>
      <c r="E53" s="72">
        <v>0</v>
      </c>
      <c r="F53" s="72">
        <v>0</v>
      </c>
      <c r="G53" s="72">
        <v>0</v>
      </c>
      <c r="H53" s="72">
        <v>0</v>
      </c>
      <c r="I53" s="72">
        <v>0</v>
      </c>
      <c r="J53" s="72">
        <v>0</v>
      </c>
      <c r="K53" s="72">
        <v>2112.200210452213</v>
      </c>
      <c r="L53" s="72">
        <v>2112.200210452213</v>
      </c>
      <c r="M53" s="72">
        <v>1301564.8799999999</v>
      </c>
      <c r="N53" s="72">
        <v>0.16</v>
      </c>
    </row>
    <row r="54" spans="1:14" x14ac:dyDescent="0.25">
      <c r="A54" s="72" t="s">
        <v>148</v>
      </c>
      <c r="B54" s="72" t="s">
        <v>80</v>
      </c>
      <c r="C54" s="72" t="s">
        <v>35</v>
      </c>
      <c r="D54" s="72">
        <v>870.17538239393537</v>
      </c>
      <c r="E54" s="72">
        <v>0</v>
      </c>
      <c r="F54" s="72">
        <v>0</v>
      </c>
      <c r="G54" s="72">
        <v>0</v>
      </c>
      <c r="H54" s="72">
        <v>0</v>
      </c>
      <c r="I54" s="72">
        <v>0</v>
      </c>
      <c r="J54" s="72">
        <v>0</v>
      </c>
      <c r="K54" s="72">
        <v>870.17538239393537</v>
      </c>
      <c r="L54" s="72">
        <v>870.17538239393537</v>
      </c>
      <c r="M54" s="72">
        <v>222161.96900000001</v>
      </c>
      <c r="N54" s="72">
        <v>0.39</v>
      </c>
    </row>
    <row r="55" spans="1:14" x14ac:dyDescent="0.25">
      <c r="A55" s="72" t="s">
        <v>149</v>
      </c>
      <c r="B55" s="72" t="s">
        <v>73</v>
      </c>
      <c r="C55" s="72" t="s">
        <v>35</v>
      </c>
      <c r="D55" s="72">
        <v>44.34562533599734</v>
      </c>
      <c r="E55" s="72">
        <v>0</v>
      </c>
      <c r="F55" s="72">
        <v>0</v>
      </c>
      <c r="G55" s="72">
        <v>0</v>
      </c>
      <c r="H55" s="72">
        <v>0</v>
      </c>
      <c r="I55" s="72">
        <v>0</v>
      </c>
      <c r="J55" s="72">
        <v>0</v>
      </c>
      <c r="K55" s="72">
        <v>44.34562533599734</v>
      </c>
      <c r="L55" s="72">
        <v>44.34562533599734</v>
      </c>
      <c r="M55" s="72">
        <v>567925.25</v>
      </c>
      <c r="N55" s="72">
        <v>0.01</v>
      </c>
    </row>
    <row r="56" spans="1:14" x14ac:dyDescent="0.25">
      <c r="A56" s="72" t="s">
        <v>150</v>
      </c>
      <c r="B56" s="72" t="s">
        <v>151</v>
      </c>
      <c r="C56" s="72" t="s">
        <v>35</v>
      </c>
      <c r="D56" s="72">
        <v>280.88180972735182</v>
      </c>
      <c r="E56" s="72">
        <v>0</v>
      </c>
      <c r="F56" s="72">
        <v>0</v>
      </c>
      <c r="G56" s="72">
        <v>0</v>
      </c>
      <c r="H56" s="72">
        <v>0</v>
      </c>
      <c r="I56" s="72">
        <v>0</v>
      </c>
      <c r="J56" s="72">
        <v>0</v>
      </c>
      <c r="K56" s="72">
        <v>280.88180972735182</v>
      </c>
      <c r="L56" s="72">
        <v>280.88180972735182</v>
      </c>
      <c r="M56" s="72">
        <v>256125.28099999999</v>
      </c>
      <c r="N56" s="72">
        <v>0.11</v>
      </c>
    </row>
    <row r="57" spans="1:14" x14ac:dyDescent="0.25">
      <c r="A57" s="72" t="s">
        <v>152</v>
      </c>
      <c r="B57" s="72" t="s">
        <v>28</v>
      </c>
      <c r="C57" s="72" t="s">
        <v>35</v>
      </c>
      <c r="D57" s="72">
        <v>3459.3258133966492</v>
      </c>
      <c r="E57" s="72">
        <v>0</v>
      </c>
      <c r="F57" s="72">
        <v>0</v>
      </c>
      <c r="G57" s="72">
        <v>0</v>
      </c>
      <c r="H57" s="72">
        <v>0</v>
      </c>
      <c r="I57" s="72">
        <v>0</v>
      </c>
      <c r="J57" s="72">
        <v>0</v>
      </c>
      <c r="K57" s="72">
        <v>3459.3258133966492</v>
      </c>
      <c r="L57" s="72">
        <v>3459.3258133966492</v>
      </c>
      <c r="M57" s="72">
        <v>525056.06200000003</v>
      </c>
      <c r="N57" s="72">
        <v>0.66</v>
      </c>
    </row>
    <row r="58" spans="1:14" x14ac:dyDescent="0.25">
      <c r="A58" s="72" t="s">
        <v>153</v>
      </c>
      <c r="B58" s="72" t="s">
        <v>112</v>
      </c>
      <c r="C58" s="72" t="s">
        <v>35</v>
      </c>
      <c r="D58" s="72">
        <v>284.16898870427008</v>
      </c>
      <c r="E58" s="72">
        <v>0</v>
      </c>
      <c r="F58" s="72">
        <v>0</v>
      </c>
      <c r="G58" s="72">
        <v>0</v>
      </c>
      <c r="H58" s="72">
        <v>0</v>
      </c>
      <c r="I58" s="72">
        <v>0</v>
      </c>
      <c r="J58" s="72">
        <v>0</v>
      </c>
      <c r="K58" s="72">
        <v>284.16898870427008</v>
      </c>
      <c r="L58" s="72">
        <v>284.16898870427008</v>
      </c>
      <c r="M58" s="72">
        <v>257524.09400000001</v>
      </c>
      <c r="N58" s="72">
        <v>0.11</v>
      </c>
    </row>
    <row r="59" spans="1:14" x14ac:dyDescent="0.25">
      <c r="A59" s="72" t="s">
        <v>47</v>
      </c>
      <c r="B59" s="72" t="s">
        <v>28</v>
      </c>
      <c r="C59" s="72" t="s">
        <v>19</v>
      </c>
      <c r="D59" s="72">
        <v>31.09627443791852</v>
      </c>
      <c r="E59" s="72">
        <v>0</v>
      </c>
      <c r="F59" s="72">
        <v>0</v>
      </c>
      <c r="G59" s="72">
        <v>0</v>
      </c>
      <c r="H59" s="72">
        <v>0</v>
      </c>
      <c r="I59" s="72">
        <v>0</v>
      </c>
      <c r="J59" s="72">
        <v>0</v>
      </c>
      <c r="K59" s="72">
        <v>31.09627443791852</v>
      </c>
      <c r="L59" s="72">
        <v>31.09627443791852</v>
      </c>
      <c r="M59" s="72">
        <v>495.986694</v>
      </c>
      <c r="N59" s="72">
        <v>6.27</v>
      </c>
    </row>
    <row r="60" spans="1:14" x14ac:dyDescent="0.25">
      <c r="A60" s="72" t="s">
        <v>154</v>
      </c>
      <c r="B60" s="72" t="s">
        <v>94</v>
      </c>
      <c r="C60" s="72" t="s">
        <v>19</v>
      </c>
      <c r="D60" s="72">
        <v>12.73576335224211</v>
      </c>
      <c r="E60" s="72">
        <v>0</v>
      </c>
      <c r="F60" s="72">
        <v>0</v>
      </c>
      <c r="G60" s="72">
        <v>0</v>
      </c>
      <c r="H60" s="72">
        <v>0</v>
      </c>
      <c r="I60" s="72">
        <v>0</v>
      </c>
      <c r="J60" s="72">
        <v>0</v>
      </c>
      <c r="K60" s="72">
        <v>12.73576335224211</v>
      </c>
      <c r="L60" s="72">
        <v>12.73576335224211</v>
      </c>
      <c r="M60" s="72">
        <v>56448.644500000002</v>
      </c>
      <c r="N60" s="72">
        <v>0.02</v>
      </c>
    </row>
    <row r="61" spans="1:14" x14ac:dyDescent="0.25">
      <c r="A61" s="72" t="s">
        <v>155</v>
      </c>
      <c r="B61" s="72" t="s">
        <v>112</v>
      </c>
      <c r="C61" s="72" t="s">
        <v>35</v>
      </c>
      <c r="D61" s="72">
        <v>56.12999639682365</v>
      </c>
      <c r="E61" s="72">
        <v>0</v>
      </c>
      <c r="F61" s="72">
        <v>0</v>
      </c>
      <c r="G61" s="72">
        <v>0</v>
      </c>
      <c r="H61" s="72">
        <v>0</v>
      </c>
      <c r="I61" s="72">
        <v>0</v>
      </c>
      <c r="J61" s="72">
        <v>0</v>
      </c>
      <c r="K61" s="72">
        <v>56.12999639682365</v>
      </c>
      <c r="L61" s="72">
        <v>56.12999639682365</v>
      </c>
      <c r="M61" s="72">
        <v>1066288.75</v>
      </c>
      <c r="N61" s="72">
        <v>0.01</v>
      </c>
    </row>
    <row r="62" spans="1:14" x14ac:dyDescent="0.25">
      <c r="A62" s="72" t="s">
        <v>48</v>
      </c>
      <c r="B62" s="72" t="s">
        <v>28</v>
      </c>
      <c r="C62" s="72" t="s">
        <v>38</v>
      </c>
      <c r="D62" s="72">
        <v>16550.13852497554</v>
      </c>
      <c r="E62" s="72">
        <v>13740.648694513589</v>
      </c>
      <c r="F62" s="72">
        <v>5674.5151353820766</v>
      </c>
      <c r="G62" s="72">
        <v>0</v>
      </c>
      <c r="H62" s="72">
        <v>0</v>
      </c>
      <c r="I62" s="72">
        <v>0</v>
      </c>
      <c r="J62" s="72">
        <v>19415.16382989566</v>
      </c>
      <c r="K62" s="72">
        <v>16550.13852497554</v>
      </c>
      <c r="L62" s="72">
        <v>35965.302354871194</v>
      </c>
      <c r="M62" s="72">
        <v>159952.56200000001</v>
      </c>
      <c r="N62" s="72">
        <v>22.48</v>
      </c>
    </row>
    <row r="63" spans="1:14" x14ac:dyDescent="0.25">
      <c r="A63" s="72" t="s">
        <v>49</v>
      </c>
      <c r="B63" s="72" t="s">
        <v>28</v>
      </c>
      <c r="C63" s="72" t="s">
        <v>38</v>
      </c>
      <c r="D63" s="72">
        <v>5590.6063655910784</v>
      </c>
      <c r="E63" s="72">
        <v>0</v>
      </c>
      <c r="F63" s="72">
        <v>0</v>
      </c>
      <c r="G63" s="72">
        <v>0</v>
      </c>
      <c r="H63" s="72">
        <v>80.155139690509444</v>
      </c>
      <c r="I63" s="72">
        <v>0</v>
      </c>
      <c r="J63" s="72">
        <v>0</v>
      </c>
      <c r="K63" s="72">
        <v>5670.7615052815881</v>
      </c>
      <c r="L63" s="72">
        <v>5670.7615052815881</v>
      </c>
      <c r="M63" s="72">
        <v>151818.625</v>
      </c>
      <c r="N63" s="72">
        <v>3.74</v>
      </c>
    </row>
    <row r="64" spans="1:14" x14ac:dyDescent="0.25">
      <c r="A64" s="72" t="s">
        <v>50</v>
      </c>
      <c r="B64" s="72" t="s">
        <v>28</v>
      </c>
      <c r="C64" s="72" t="s">
        <v>16</v>
      </c>
      <c r="D64" s="72">
        <v>124.4623964511226</v>
      </c>
      <c r="E64" s="72">
        <v>2092.2302304401001</v>
      </c>
      <c r="F64" s="72">
        <v>0</v>
      </c>
      <c r="G64" s="72">
        <v>0</v>
      </c>
      <c r="H64" s="72">
        <v>0</v>
      </c>
      <c r="I64" s="72">
        <v>0</v>
      </c>
      <c r="J64" s="72">
        <v>2092.2302304401001</v>
      </c>
      <c r="K64" s="72">
        <v>124.4623964511226</v>
      </c>
      <c r="L64" s="72">
        <v>2216.6926268912221</v>
      </c>
      <c r="M64" s="72">
        <v>32646.502</v>
      </c>
      <c r="N64" s="72">
        <v>6.79</v>
      </c>
    </row>
    <row r="65" spans="1:14" x14ac:dyDescent="0.25">
      <c r="A65" s="72" t="s">
        <v>51</v>
      </c>
      <c r="B65" s="72" t="s">
        <v>28</v>
      </c>
      <c r="C65" s="72" t="s">
        <v>16</v>
      </c>
      <c r="D65" s="72">
        <v>19039.503431262161</v>
      </c>
      <c r="E65" s="72">
        <v>15079.784180897561</v>
      </c>
      <c r="F65" s="72">
        <v>1051.083493352163</v>
      </c>
      <c r="G65" s="72">
        <v>0</v>
      </c>
      <c r="H65" s="72">
        <v>2742.5702280482042</v>
      </c>
      <c r="I65" s="72">
        <v>0</v>
      </c>
      <c r="J65" s="72">
        <v>16130.86767424973</v>
      </c>
      <c r="K65" s="72">
        <v>21782.073659310361</v>
      </c>
      <c r="L65" s="72">
        <v>37912.941333560113</v>
      </c>
      <c r="M65" s="72">
        <v>240584.859</v>
      </c>
      <c r="N65" s="72">
        <v>15.76</v>
      </c>
    </row>
    <row r="66" spans="1:14" x14ac:dyDescent="0.25">
      <c r="A66" s="72" t="s">
        <v>156</v>
      </c>
      <c r="B66" s="72" t="s">
        <v>157</v>
      </c>
      <c r="C66" s="72" t="s">
        <v>24</v>
      </c>
      <c r="D66" s="72">
        <v>15.33293735079765</v>
      </c>
      <c r="E66" s="72">
        <v>0</v>
      </c>
      <c r="F66" s="72">
        <v>0</v>
      </c>
      <c r="G66" s="72">
        <v>0</v>
      </c>
      <c r="H66" s="72">
        <v>0</v>
      </c>
      <c r="I66" s="72">
        <v>0</v>
      </c>
      <c r="J66" s="72">
        <v>0</v>
      </c>
      <c r="K66" s="72">
        <v>15.33293735079765</v>
      </c>
      <c r="L66" s="72">
        <v>15.33293735079765</v>
      </c>
      <c r="M66" s="72">
        <v>12809.499</v>
      </c>
      <c r="N66" s="72">
        <v>0.12</v>
      </c>
    </row>
    <row r="67" spans="1:14" x14ac:dyDescent="0.25">
      <c r="A67" s="72" t="s">
        <v>53</v>
      </c>
      <c r="B67" s="72" t="s">
        <v>28</v>
      </c>
      <c r="C67" s="72" t="s">
        <v>16</v>
      </c>
      <c r="D67" s="72">
        <v>3558.6929649486051</v>
      </c>
      <c r="E67" s="72">
        <v>10935.4980594384</v>
      </c>
      <c r="F67" s="72">
        <v>0</v>
      </c>
      <c r="G67" s="72">
        <v>0</v>
      </c>
      <c r="H67" s="72">
        <v>2478.4615687989872</v>
      </c>
      <c r="I67" s="72">
        <v>0</v>
      </c>
      <c r="J67" s="72">
        <v>10935.4980594384</v>
      </c>
      <c r="K67" s="72">
        <v>6037.1545337475909</v>
      </c>
      <c r="L67" s="72">
        <v>16972.652593185991</v>
      </c>
      <c r="M67" s="72">
        <v>132786.81200000001</v>
      </c>
      <c r="N67" s="72">
        <v>12.78</v>
      </c>
    </row>
    <row r="68" spans="1:14" x14ac:dyDescent="0.25">
      <c r="A68" s="72" t="s">
        <v>54</v>
      </c>
      <c r="B68" s="72" t="s">
        <v>55</v>
      </c>
      <c r="C68" s="72" t="s">
        <v>19</v>
      </c>
      <c r="D68" s="72">
        <v>364.41844133099062</v>
      </c>
      <c r="E68" s="72">
        <v>0</v>
      </c>
      <c r="F68" s="72">
        <v>0</v>
      </c>
      <c r="G68" s="72">
        <v>0</v>
      </c>
      <c r="H68" s="72">
        <v>0</v>
      </c>
      <c r="I68" s="72">
        <v>0</v>
      </c>
      <c r="J68" s="72">
        <v>0</v>
      </c>
      <c r="K68" s="72">
        <v>364.41844133099062</v>
      </c>
      <c r="L68" s="72">
        <v>364.41844133099062</v>
      </c>
      <c r="M68" s="72">
        <v>106565.648</v>
      </c>
      <c r="N68" s="72">
        <v>0.34</v>
      </c>
    </row>
    <row r="69" spans="1:14" x14ac:dyDescent="0.25">
      <c r="A69" s="72" t="s">
        <v>56</v>
      </c>
      <c r="B69" s="72" t="s">
        <v>28</v>
      </c>
      <c r="C69" s="72" t="s">
        <v>19</v>
      </c>
      <c r="D69" s="72">
        <v>27588.818146455749</v>
      </c>
      <c r="E69" s="72">
        <v>16111.461260109119</v>
      </c>
      <c r="F69" s="72">
        <v>2978.6099550252479</v>
      </c>
      <c r="G69" s="72">
        <v>0</v>
      </c>
      <c r="H69" s="72">
        <v>102.0227814170271</v>
      </c>
      <c r="I69" s="72">
        <v>0</v>
      </c>
      <c r="J69" s="72">
        <v>19090.07121513438</v>
      </c>
      <c r="K69" s="72">
        <v>27690.84092787277</v>
      </c>
      <c r="L69" s="72">
        <v>46780.912143007139</v>
      </c>
      <c r="M69" s="72">
        <v>197970.70300000001</v>
      </c>
      <c r="N69" s="72">
        <v>23.63</v>
      </c>
    </row>
    <row r="70" spans="1:14" x14ac:dyDescent="0.25">
      <c r="A70" s="72" t="s">
        <v>158</v>
      </c>
      <c r="B70" s="72" t="s">
        <v>28</v>
      </c>
      <c r="C70" s="72" t="s">
        <v>38</v>
      </c>
      <c r="D70" s="72">
        <v>25019.72853622368</v>
      </c>
      <c r="E70" s="72">
        <v>0</v>
      </c>
      <c r="F70" s="72">
        <v>0</v>
      </c>
      <c r="G70" s="72">
        <v>0</v>
      </c>
      <c r="H70" s="72">
        <v>0</v>
      </c>
      <c r="I70" s="72">
        <v>0</v>
      </c>
      <c r="J70" s="72">
        <v>0</v>
      </c>
      <c r="K70" s="72">
        <v>25019.72853622368</v>
      </c>
      <c r="L70" s="72">
        <v>25019.72853622368</v>
      </c>
      <c r="M70" s="72">
        <v>823845.18799999997</v>
      </c>
      <c r="N70" s="72">
        <v>3.04</v>
      </c>
    </row>
    <row r="71" spans="1:14" x14ac:dyDescent="0.25">
      <c r="A71" s="72" t="s">
        <v>57</v>
      </c>
      <c r="B71" s="72" t="s">
        <v>32</v>
      </c>
      <c r="C71" s="72" t="s">
        <v>19</v>
      </c>
      <c r="D71" s="72">
        <v>67.285372971969025</v>
      </c>
      <c r="E71" s="72">
        <v>1237.580232457841</v>
      </c>
      <c r="F71" s="72">
        <v>0</v>
      </c>
      <c r="G71" s="72">
        <v>0</v>
      </c>
      <c r="H71" s="72">
        <v>0</v>
      </c>
      <c r="I71" s="72">
        <v>0</v>
      </c>
      <c r="J71" s="72">
        <v>1237.580232457841</v>
      </c>
      <c r="K71" s="72">
        <v>67.285372971969025</v>
      </c>
      <c r="L71" s="72">
        <v>1304.8656054298101</v>
      </c>
      <c r="M71" s="72">
        <v>31639.277300000002</v>
      </c>
      <c r="N71" s="72">
        <v>4.12</v>
      </c>
    </row>
    <row r="72" spans="1:14" x14ac:dyDescent="0.25">
      <c r="A72" s="72" t="s">
        <v>159</v>
      </c>
      <c r="B72" s="72" t="s">
        <v>160</v>
      </c>
      <c r="C72" s="72" t="s">
        <v>35</v>
      </c>
      <c r="D72" s="72">
        <v>0.76224478900767867</v>
      </c>
      <c r="E72" s="72">
        <v>0</v>
      </c>
      <c r="F72" s="72">
        <v>0</v>
      </c>
      <c r="G72" s="72">
        <v>0</v>
      </c>
      <c r="H72" s="72">
        <v>0</v>
      </c>
      <c r="I72" s="72">
        <v>0</v>
      </c>
      <c r="J72" s="72">
        <v>0</v>
      </c>
      <c r="K72" s="72">
        <v>0.76224478900767867</v>
      </c>
      <c r="L72" s="72">
        <v>0.76224478900767867</v>
      </c>
      <c r="M72" s="72">
        <v>837556.68799999997</v>
      </c>
      <c r="N72" s="72">
        <v>0</v>
      </c>
    </row>
    <row r="73" spans="1:14" x14ac:dyDescent="0.25">
      <c r="A73" s="72" t="s">
        <v>58</v>
      </c>
      <c r="B73" s="72" t="s">
        <v>28</v>
      </c>
      <c r="C73" s="72" t="s">
        <v>19</v>
      </c>
      <c r="D73" s="72">
        <v>719.48597859551853</v>
      </c>
      <c r="E73" s="72">
        <v>0</v>
      </c>
      <c r="F73" s="72">
        <v>0</v>
      </c>
      <c r="G73" s="72">
        <v>0</v>
      </c>
      <c r="H73" s="72">
        <v>0</v>
      </c>
      <c r="I73" s="72">
        <v>0</v>
      </c>
      <c r="J73" s="72">
        <v>0</v>
      </c>
      <c r="K73" s="72">
        <v>719.48597859551853</v>
      </c>
      <c r="L73" s="72">
        <v>719.48597859551853</v>
      </c>
      <c r="M73" s="72">
        <v>31270.605500000001</v>
      </c>
      <c r="N73" s="72">
        <v>2.2999999999999998</v>
      </c>
    </row>
    <row r="74" spans="1:14" x14ac:dyDescent="0.25">
      <c r="A74" s="72" t="s">
        <v>161</v>
      </c>
      <c r="B74" s="72" t="s">
        <v>28</v>
      </c>
      <c r="C74" s="72" t="s">
        <v>24</v>
      </c>
      <c r="D74" s="72">
        <v>9.2410547560784035</v>
      </c>
      <c r="E74" s="72">
        <v>0</v>
      </c>
      <c r="F74" s="72">
        <v>0</v>
      </c>
      <c r="G74" s="72">
        <v>0</v>
      </c>
      <c r="H74" s="72">
        <v>0</v>
      </c>
      <c r="I74" s="72">
        <v>0</v>
      </c>
      <c r="J74" s="72">
        <v>0</v>
      </c>
      <c r="K74" s="72">
        <v>9.2410547560784035</v>
      </c>
      <c r="L74" s="72">
        <v>9.2410547560784035</v>
      </c>
      <c r="M74" s="72">
        <v>56917.714800000002</v>
      </c>
      <c r="N74" s="72">
        <v>0.02</v>
      </c>
    </row>
    <row r="75" spans="1:14" x14ac:dyDescent="0.25">
      <c r="A75" s="72" t="s">
        <v>59</v>
      </c>
      <c r="B75" s="72" t="s">
        <v>60</v>
      </c>
      <c r="C75" s="72" t="s">
        <v>35</v>
      </c>
      <c r="D75" s="72">
        <v>293.63306774732712</v>
      </c>
      <c r="E75" s="72">
        <v>0</v>
      </c>
      <c r="F75" s="72">
        <v>0</v>
      </c>
      <c r="G75" s="72">
        <v>0</v>
      </c>
      <c r="H75" s="72">
        <v>0</v>
      </c>
      <c r="I75" s="72">
        <v>0</v>
      </c>
      <c r="J75" s="72">
        <v>0</v>
      </c>
      <c r="K75" s="72">
        <v>293.63306774732712</v>
      </c>
      <c r="L75" s="72">
        <v>293.63306774732712</v>
      </c>
      <c r="M75" s="72">
        <v>445410.5</v>
      </c>
      <c r="N75" s="72">
        <v>7.0000000000000007E-2</v>
      </c>
    </row>
    <row r="76" spans="1:14" x14ac:dyDescent="0.25">
      <c r="A76" s="72" t="s">
        <v>61</v>
      </c>
      <c r="B76" s="72" t="s">
        <v>21</v>
      </c>
      <c r="C76" s="72" t="s">
        <v>19</v>
      </c>
      <c r="D76" s="72">
        <v>130.5750361369297</v>
      </c>
      <c r="E76" s="72">
        <v>0</v>
      </c>
      <c r="F76" s="72">
        <v>0</v>
      </c>
      <c r="G76" s="72">
        <v>0</v>
      </c>
      <c r="H76" s="72">
        <v>0</v>
      </c>
      <c r="I76" s="72">
        <v>0</v>
      </c>
      <c r="J76" s="72">
        <v>0</v>
      </c>
      <c r="K76" s="72">
        <v>130.5750361369297</v>
      </c>
      <c r="L76" s="72">
        <v>130.5750361369297</v>
      </c>
      <c r="M76" s="72">
        <v>19850.166000000001</v>
      </c>
      <c r="N76" s="72">
        <v>0.66</v>
      </c>
    </row>
    <row r="77" spans="1:14" x14ac:dyDescent="0.25">
      <c r="A77" s="72" t="s">
        <v>162</v>
      </c>
      <c r="B77" s="72" t="s">
        <v>28</v>
      </c>
      <c r="C77" s="72" t="s">
        <v>38</v>
      </c>
      <c r="D77" s="72">
        <v>835.99388282863401</v>
      </c>
      <c r="E77" s="72">
        <v>0</v>
      </c>
      <c r="F77" s="72">
        <v>0</v>
      </c>
      <c r="G77" s="72">
        <v>0</v>
      </c>
      <c r="H77" s="72">
        <v>0</v>
      </c>
      <c r="I77" s="72">
        <v>0</v>
      </c>
      <c r="J77" s="72">
        <v>0</v>
      </c>
      <c r="K77" s="72">
        <v>835.99388282863401</v>
      </c>
      <c r="L77" s="72">
        <v>835.99388282863401</v>
      </c>
      <c r="M77" s="72">
        <v>61095.429700000001</v>
      </c>
      <c r="N77" s="72">
        <v>1.37</v>
      </c>
    </row>
    <row r="78" spans="1:14" x14ac:dyDescent="0.25">
      <c r="A78" s="72" t="s">
        <v>163</v>
      </c>
      <c r="B78" s="72" t="s">
        <v>164</v>
      </c>
      <c r="C78" s="72" t="s">
        <v>24</v>
      </c>
      <c r="D78" s="72">
        <v>290.47854201968039</v>
      </c>
      <c r="E78" s="72">
        <v>0</v>
      </c>
      <c r="F78" s="72">
        <v>0</v>
      </c>
      <c r="G78" s="72">
        <v>0</v>
      </c>
      <c r="H78" s="72">
        <v>0</v>
      </c>
      <c r="I78" s="72">
        <v>0</v>
      </c>
      <c r="J78" s="72">
        <v>0</v>
      </c>
      <c r="K78" s="72">
        <v>290.47854201968039</v>
      </c>
      <c r="L78" s="72">
        <v>290.47854201968039</v>
      </c>
      <c r="M78" s="72">
        <v>17301.882799999999</v>
      </c>
      <c r="N78" s="72">
        <v>1.68</v>
      </c>
    </row>
    <row r="79" spans="1:14" x14ac:dyDescent="0.25">
      <c r="A79" s="72" t="s">
        <v>62</v>
      </c>
      <c r="B79" s="72" t="s">
        <v>28</v>
      </c>
      <c r="C79" s="72" t="s">
        <v>38</v>
      </c>
      <c r="D79" s="72">
        <v>3740.7523221517972</v>
      </c>
      <c r="E79" s="72">
        <v>1645.570072847878</v>
      </c>
      <c r="F79" s="72">
        <v>1099.785310575895</v>
      </c>
      <c r="G79" s="72">
        <v>0</v>
      </c>
      <c r="H79" s="72">
        <v>0</v>
      </c>
      <c r="I79" s="72">
        <v>0</v>
      </c>
      <c r="J79" s="72">
        <v>2745.3553834237732</v>
      </c>
      <c r="K79" s="72">
        <v>3740.7523221517972</v>
      </c>
      <c r="L79" s="72">
        <v>6486.1077055755704</v>
      </c>
      <c r="M79" s="72">
        <v>749769.75</v>
      </c>
      <c r="N79" s="72">
        <v>0.87</v>
      </c>
    </row>
    <row r="80" spans="1:14" x14ac:dyDescent="0.25">
      <c r="A80" s="72" t="s">
        <v>63</v>
      </c>
      <c r="B80" s="72" t="s">
        <v>28</v>
      </c>
      <c r="C80" s="72" t="s">
        <v>19</v>
      </c>
      <c r="D80" s="72">
        <v>2569.638078112926</v>
      </c>
      <c r="E80" s="72">
        <v>29.981001726529751</v>
      </c>
      <c r="F80" s="72">
        <v>136.5890142136127</v>
      </c>
      <c r="G80" s="72">
        <v>0</v>
      </c>
      <c r="H80" s="72">
        <v>0</v>
      </c>
      <c r="I80" s="72">
        <v>0</v>
      </c>
      <c r="J80" s="72">
        <v>166.57001594014241</v>
      </c>
      <c r="K80" s="72">
        <v>2569.638078112926</v>
      </c>
      <c r="L80" s="72">
        <v>2736.2080940530691</v>
      </c>
      <c r="M80" s="72">
        <v>124155.094</v>
      </c>
      <c r="N80" s="72">
        <v>2.2000000000000002</v>
      </c>
    </row>
    <row r="81" spans="1:14" x14ac:dyDescent="0.25">
      <c r="A81" s="72" t="s">
        <v>165</v>
      </c>
      <c r="B81" s="72" t="s">
        <v>166</v>
      </c>
      <c r="C81" s="72" t="s">
        <v>35</v>
      </c>
      <c r="D81" s="72">
        <v>20.402313750867311</v>
      </c>
      <c r="E81" s="72">
        <v>0</v>
      </c>
      <c r="F81" s="72">
        <v>0</v>
      </c>
      <c r="G81" s="72">
        <v>0</v>
      </c>
      <c r="H81" s="72">
        <v>0</v>
      </c>
      <c r="I81" s="72">
        <v>0</v>
      </c>
      <c r="J81" s="72">
        <v>0</v>
      </c>
      <c r="K81" s="72">
        <v>20.402313750867311</v>
      </c>
      <c r="L81" s="72">
        <v>20.402313750867311</v>
      </c>
      <c r="M81" s="72">
        <v>350237.625</v>
      </c>
      <c r="N81" s="72">
        <v>0.01</v>
      </c>
    </row>
    <row r="82" spans="1:14" x14ac:dyDescent="0.25">
      <c r="A82" s="72" t="s">
        <v>167</v>
      </c>
      <c r="B82" s="72" t="s">
        <v>164</v>
      </c>
      <c r="C82" s="72" t="s">
        <v>24</v>
      </c>
      <c r="D82" s="72">
        <v>1483.810327371405</v>
      </c>
      <c r="E82" s="72">
        <v>0</v>
      </c>
      <c r="F82" s="72">
        <v>0</v>
      </c>
      <c r="G82" s="72">
        <v>0</v>
      </c>
      <c r="H82" s="72">
        <v>0</v>
      </c>
      <c r="I82" s="72">
        <v>0</v>
      </c>
      <c r="J82" s="72">
        <v>0</v>
      </c>
      <c r="K82" s="72">
        <v>1483.810327371405</v>
      </c>
      <c r="L82" s="72">
        <v>1483.810327371405</v>
      </c>
      <c r="M82" s="72">
        <v>13148.093800000001</v>
      </c>
      <c r="N82" s="72">
        <v>11.29</v>
      </c>
    </row>
    <row r="83" spans="1:14" x14ac:dyDescent="0.25">
      <c r="A83" s="72" t="s">
        <v>168</v>
      </c>
      <c r="B83" s="72" t="s">
        <v>169</v>
      </c>
      <c r="C83" s="72" t="s">
        <v>38</v>
      </c>
      <c r="D83" s="72">
        <v>368.85908079218689</v>
      </c>
      <c r="E83" s="72">
        <v>0</v>
      </c>
      <c r="F83" s="72">
        <v>0</v>
      </c>
      <c r="G83" s="72">
        <v>0</v>
      </c>
      <c r="H83" s="72">
        <v>0</v>
      </c>
      <c r="I83" s="72">
        <v>0</v>
      </c>
      <c r="J83" s="72">
        <v>0</v>
      </c>
      <c r="K83" s="72">
        <v>368.85908079218689</v>
      </c>
      <c r="L83" s="72">
        <v>368.85908079218689</v>
      </c>
      <c r="M83" s="72">
        <v>12294.578100000001</v>
      </c>
      <c r="N83" s="72">
        <v>3</v>
      </c>
    </row>
    <row r="84" spans="1:14" x14ac:dyDescent="0.25">
      <c r="A84" s="72" t="s">
        <v>65</v>
      </c>
      <c r="B84" s="72" t="s">
        <v>66</v>
      </c>
      <c r="C84" s="72" t="s">
        <v>16</v>
      </c>
      <c r="D84" s="72">
        <v>278.92897833419869</v>
      </c>
      <c r="E84" s="72">
        <v>1621.0534792189801</v>
      </c>
      <c r="F84" s="72">
        <v>0</v>
      </c>
      <c r="G84" s="72">
        <v>45.337796733375363</v>
      </c>
      <c r="H84" s="72">
        <v>0</v>
      </c>
      <c r="I84" s="72">
        <v>0</v>
      </c>
      <c r="J84" s="72">
        <v>1666.391275952355</v>
      </c>
      <c r="K84" s="72">
        <v>278.92897833419869</v>
      </c>
      <c r="L84" s="72">
        <v>1945.320254286554</v>
      </c>
      <c r="M84" s="72">
        <v>42355.242200000001</v>
      </c>
      <c r="N84" s="72">
        <v>4.59</v>
      </c>
    </row>
    <row r="85" spans="1:14" x14ac:dyDescent="0.25">
      <c r="A85" s="72" t="s">
        <v>67</v>
      </c>
      <c r="B85" s="72" t="s">
        <v>23</v>
      </c>
      <c r="C85" s="72" t="s">
        <v>24</v>
      </c>
      <c r="D85" s="72">
        <v>0</v>
      </c>
      <c r="E85" s="72">
        <v>0</v>
      </c>
      <c r="F85" s="72">
        <v>0</v>
      </c>
      <c r="G85" s="72">
        <v>0</v>
      </c>
      <c r="H85" s="72">
        <v>17104.672753656891</v>
      </c>
      <c r="I85" s="72">
        <v>0</v>
      </c>
      <c r="J85" s="72">
        <v>0</v>
      </c>
      <c r="K85" s="72">
        <v>17104.672753656891</v>
      </c>
      <c r="L85" s="72">
        <v>17104.672753656891</v>
      </c>
      <c r="M85" s="72">
        <v>76137.648400000005</v>
      </c>
      <c r="N85" s="72">
        <v>22.47</v>
      </c>
    </row>
    <row r="86" spans="1:14" x14ac:dyDescent="0.25">
      <c r="A86" s="72" t="s">
        <v>69</v>
      </c>
      <c r="B86" s="72" t="s">
        <v>28</v>
      </c>
      <c r="C86" s="72" t="s">
        <v>35</v>
      </c>
      <c r="D86" s="72">
        <v>191.77853282095421</v>
      </c>
      <c r="E86" s="72">
        <v>0</v>
      </c>
      <c r="F86" s="72">
        <v>0</v>
      </c>
      <c r="G86" s="72">
        <v>0</v>
      </c>
      <c r="H86" s="72">
        <v>0</v>
      </c>
      <c r="I86" s="72">
        <v>8483.9654668377498</v>
      </c>
      <c r="J86" s="72">
        <v>8483.9654668377498</v>
      </c>
      <c r="K86" s="72">
        <v>191.77853282095421</v>
      </c>
      <c r="L86" s="72">
        <v>8675.7439996587036</v>
      </c>
      <c r="M86" s="72">
        <v>706117.125</v>
      </c>
      <c r="N86" s="72">
        <v>1.23</v>
      </c>
    </row>
    <row r="87" spans="1:14" x14ac:dyDescent="0.25">
      <c r="A87" s="72" t="s">
        <v>170</v>
      </c>
      <c r="B87" s="72" t="s">
        <v>28</v>
      </c>
      <c r="C87" s="72" t="s">
        <v>24</v>
      </c>
      <c r="D87" s="72">
        <v>1109.438368547439</v>
      </c>
      <c r="E87" s="72">
        <v>68.753359693885599</v>
      </c>
      <c r="F87" s="72">
        <v>144.73414725133631</v>
      </c>
      <c r="G87" s="72">
        <v>0</v>
      </c>
      <c r="H87" s="72">
        <v>0</v>
      </c>
      <c r="I87" s="72">
        <v>0</v>
      </c>
      <c r="J87" s="72">
        <v>213.4875069452219</v>
      </c>
      <c r="K87" s="72">
        <v>1109.438368547439</v>
      </c>
      <c r="L87" s="72">
        <v>1322.9258754926609</v>
      </c>
      <c r="M87" s="72">
        <v>49672.019500000002</v>
      </c>
      <c r="N87" s="72">
        <v>2.66</v>
      </c>
    </row>
    <row r="88" spans="1:14" x14ac:dyDescent="0.25">
      <c r="A88" s="72" t="s">
        <v>171</v>
      </c>
      <c r="B88" s="72" t="s">
        <v>28</v>
      </c>
      <c r="C88" s="72" t="s">
        <v>38</v>
      </c>
      <c r="D88" s="72">
        <v>58.210122061654602</v>
      </c>
      <c r="E88" s="72">
        <v>0</v>
      </c>
      <c r="F88" s="72">
        <v>0</v>
      </c>
      <c r="G88" s="72">
        <v>0</v>
      </c>
      <c r="H88" s="72">
        <v>0</v>
      </c>
      <c r="I88" s="72">
        <v>0</v>
      </c>
      <c r="J88" s="72">
        <v>0</v>
      </c>
      <c r="K88" s="72">
        <v>58.210122061654602</v>
      </c>
      <c r="L88" s="72">
        <v>58.210122061654602</v>
      </c>
      <c r="M88" s="72">
        <v>6303.6718799999999</v>
      </c>
      <c r="N88" s="72">
        <v>0.92</v>
      </c>
    </row>
    <row r="89" spans="1:14" x14ac:dyDescent="0.25">
      <c r="A89" s="72" t="s">
        <v>172</v>
      </c>
      <c r="B89" s="72" t="s">
        <v>73</v>
      </c>
      <c r="C89" s="72" t="s">
        <v>35</v>
      </c>
      <c r="D89" s="72">
        <v>964.31656751598121</v>
      </c>
      <c r="E89" s="72">
        <v>0</v>
      </c>
      <c r="F89" s="72">
        <v>0</v>
      </c>
      <c r="G89" s="72">
        <v>0</v>
      </c>
      <c r="H89" s="72">
        <v>0</v>
      </c>
      <c r="I89" s="72">
        <v>0</v>
      </c>
      <c r="J89" s="72">
        <v>0</v>
      </c>
      <c r="K89" s="72">
        <v>964.31656751598121</v>
      </c>
      <c r="L89" s="72">
        <v>964.31656751598121</v>
      </c>
      <c r="M89" s="72">
        <v>896237.43799999997</v>
      </c>
      <c r="N89" s="72">
        <v>0.11</v>
      </c>
    </row>
    <row r="90" spans="1:14" x14ac:dyDescent="0.25">
      <c r="A90" s="72" t="s">
        <v>173</v>
      </c>
      <c r="B90" s="72" t="s">
        <v>28</v>
      </c>
      <c r="C90" s="72" t="s">
        <v>38</v>
      </c>
      <c r="D90" s="72">
        <v>25.78293064398467</v>
      </c>
      <c r="E90" s="72">
        <v>0</v>
      </c>
      <c r="F90" s="72">
        <v>0</v>
      </c>
      <c r="G90" s="72">
        <v>0</v>
      </c>
      <c r="H90" s="72">
        <v>0</v>
      </c>
      <c r="I90" s="72">
        <v>0</v>
      </c>
      <c r="J90" s="72">
        <v>0</v>
      </c>
      <c r="K90" s="72">
        <v>25.78293064398467</v>
      </c>
      <c r="L90" s="72">
        <v>25.78293064398467</v>
      </c>
      <c r="M90" s="72">
        <v>19238.127</v>
      </c>
      <c r="N90" s="72">
        <v>0.13</v>
      </c>
    </row>
    <row r="91" spans="1:14" x14ac:dyDescent="0.25">
      <c r="A91" s="72" t="s">
        <v>70</v>
      </c>
      <c r="B91" s="72" t="s">
        <v>28</v>
      </c>
      <c r="C91" s="72" t="s">
        <v>16</v>
      </c>
      <c r="D91" s="72">
        <v>107362.6787121652</v>
      </c>
      <c r="E91" s="72">
        <v>19528.97340141872</v>
      </c>
      <c r="F91" s="72">
        <v>30453.62266503261</v>
      </c>
      <c r="G91" s="72">
        <v>0</v>
      </c>
      <c r="H91" s="72">
        <v>0</v>
      </c>
      <c r="I91" s="72">
        <v>0</v>
      </c>
      <c r="J91" s="72">
        <v>49982.59606645134</v>
      </c>
      <c r="K91" s="72">
        <v>107362.6787121652</v>
      </c>
      <c r="L91" s="72">
        <v>157345.27477861679</v>
      </c>
      <c r="M91" s="72">
        <v>555501.375</v>
      </c>
      <c r="N91" s="72">
        <v>28.32</v>
      </c>
    </row>
    <row r="92" spans="1:14" x14ac:dyDescent="0.25">
      <c r="A92" s="72" t="s">
        <v>174</v>
      </c>
      <c r="B92" s="72" t="s">
        <v>109</v>
      </c>
      <c r="C92" s="72" t="s">
        <v>38</v>
      </c>
      <c r="D92" s="72">
        <v>28.36648447519131</v>
      </c>
      <c r="E92" s="72">
        <v>0</v>
      </c>
      <c r="F92" s="72">
        <v>0</v>
      </c>
      <c r="G92" s="72">
        <v>0</v>
      </c>
      <c r="H92" s="72">
        <v>0</v>
      </c>
      <c r="I92" s="72">
        <v>0</v>
      </c>
      <c r="J92" s="72">
        <v>0</v>
      </c>
      <c r="K92" s="72">
        <v>28.36648447519131</v>
      </c>
      <c r="L92" s="72">
        <v>28.36648447519131</v>
      </c>
      <c r="M92" s="72">
        <v>346903.375</v>
      </c>
      <c r="N92" s="72">
        <v>0.01</v>
      </c>
    </row>
    <row r="93" spans="1:14" x14ac:dyDescent="0.25">
      <c r="A93" s="72" t="s">
        <v>175</v>
      </c>
      <c r="B93" s="72" t="s">
        <v>28</v>
      </c>
      <c r="C93" s="72" t="s">
        <v>35</v>
      </c>
      <c r="D93" s="72">
        <v>32653.409079246499</v>
      </c>
      <c r="E93" s="72">
        <v>0</v>
      </c>
      <c r="F93" s="72">
        <v>0</v>
      </c>
      <c r="G93" s="72">
        <v>0</v>
      </c>
      <c r="H93" s="72">
        <v>0</v>
      </c>
      <c r="I93" s="72">
        <v>0</v>
      </c>
      <c r="J93" s="72">
        <v>0</v>
      </c>
      <c r="K93" s="72">
        <v>32653.409079246499</v>
      </c>
      <c r="L93" s="72">
        <v>32653.409079246499</v>
      </c>
      <c r="M93" s="72">
        <v>657332.68799999997</v>
      </c>
      <c r="N93" s="72">
        <v>4.97</v>
      </c>
    </row>
    <row r="94" spans="1:14" x14ac:dyDescent="0.25">
      <c r="A94" s="72" t="s">
        <v>176</v>
      </c>
      <c r="B94" s="72" t="s">
        <v>112</v>
      </c>
      <c r="C94" s="72" t="s">
        <v>35</v>
      </c>
      <c r="D94" s="72">
        <v>90.613939237823757</v>
      </c>
      <c r="E94" s="72">
        <v>0</v>
      </c>
      <c r="F94" s="72">
        <v>0</v>
      </c>
      <c r="G94" s="72">
        <v>0</v>
      </c>
      <c r="H94" s="72">
        <v>0</v>
      </c>
      <c r="I94" s="72">
        <v>0</v>
      </c>
      <c r="J94" s="72">
        <v>0</v>
      </c>
      <c r="K94" s="72">
        <v>90.613939237823757</v>
      </c>
      <c r="L94" s="72">
        <v>90.613939237823757</v>
      </c>
      <c r="M94" s="72">
        <v>862892.125</v>
      </c>
      <c r="N94" s="72">
        <v>0.01</v>
      </c>
    </row>
    <row r="95" spans="1:14" x14ac:dyDescent="0.25">
      <c r="A95" s="72" t="s">
        <v>177</v>
      </c>
      <c r="B95" s="72" t="s">
        <v>166</v>
      </c>
      <c r="C95" s="72" t="s">
        <v>35</v>
      </c>
      <c r="D95" s="72">
        <v>968.57905823738747</v>
      </c>
      <c r="E95" s="72">
        <v>0</v>
      </c>
      <c r="F95" s="72">
        <v>0</v>
      </c>
      <c r="G95" s="72">
        <v>0</v>
      </c>
      <c r="H95" s="72">
        <v>0</v>
      </c>
      <c r="I95" s="72">
        <v>0</v>
      </c>
      <c r="J95" s="72">
        <v>0</v>
      </c>
      <c r="K95" s="72">
        <v>968.57905823738747</v>
      </c>
      <c r="L95" s="72">
        <v>968.57905823738747</v>
      </c>
      <c r="M95" s="72">
        <v>2367340.75</v>
      </c>
      <c r="N95" s="72">
        <v>0.04</v>
      </c>
    </row>
    <row r="96" spans="1:14" x14ac:dyDescent="0.25">
      <c r="A96" s="72" t="s">
        <v>178</v>
      </c>
      <c r="B96" s="72" t="s">
        <v>28</v>
      </c>
      <c r="C96" s="72" t="s">
        <v>16</v>
      </c>
      <c r="D96" s="72">
        <v>906.69156741338406</v>
      </c>
      <c r="E96" s="72">
        <v>0</v>
      </c>
      <c r="F96" s="72">
        <v>0</v>
      </c>
      <c r="G96" s="72">
        <v>0</v>
      </c>
      <c r="H96" s="72">
        <v>0</v>
      </c>
      <c r="I96" s="72">
        <v>0</v>
      </c>
      <c r="J96" s="72">
        <v>0</v>
      </c>
      <c r="K96" s="72">
        <v>906.69156741338406</v>
      </c>
      <c r="L96" s="72">
        <v>906.69156741338406</v>
      </c>
      <c r="M96" s="72">
        <v>1957027.75</v>
      </c>
      <c r="N96" s="72">
        <v>0.05</v>
      </c>
    </row>
    <row r="97" spans="1:14" x14ac:dyDescent="0.25">
      <c r="A97" s="72" t="s">
        <v>179</v>
      </c>
      <c r="B97" s="72" t="s">
        <v>34</v>
      </c>
      <c r="C97" s="72" t="s">
        <v>35</v>
      </c>
      <c r="D97" s="72">
        <v>276.55528037058042</v>
      </c>
      <c r="E97" s="72">
        <v>0</v>
      </c>
      <c r="F97" s="72">
        <v>1635.30565476778</v>
      </c>
      <c r="G97" s="72">
        <v>0</v>
      </c>
      <c r="H97" s="72">
        <v>0</v>
      </c>
      <c r="I97" s="72">
        <v>0</v>
      </c>
      <c r="J97" s="72">
        <v>1635.30565476778</v>
      </c>
      <c r="K97" s="72">
        <v>276.55528037058042</v>
      </c>
      <c r="L97" s="72">
        <v>1911.8609351383609</v>
      </c>
      <c r="M97" s="72">
        <v>116750.539</v>
      </c>
      <c r="N97" s="72">
        <v>1.64</v>
      </c>
    </row>
    <row r="98" spans="1:14" x14ac:dyDescent="0.25">
      <c r="A98" s="72" t="s">
        <v>71</v>
      </c>
      <c r="B98" s="72" t="s">
        <v>28</v>
      </c>
      <c r="C98" s="72" t="s">
        <v>16</v>
      </c>
      <c r="D98" s="72">
        <v>46199.15120358087</v>
      </c>
      <c r="E98" s="72">
        <v>0</v>
      </c>
      <c r="F98" s="72">
        <v>0</v>
      </c>
      <c r="G98" s="72">
        <v>0</v>
      </c>
      <c r="H98" s="72">
        <v>11777.72661768414</v>
      </c>
      <c r="I98" s="72">
        <v>0</v>
      </c>
      <c r="J98" s="72">
        <v>0</v>
      </c>
      <c r="K98" s="72">
        <v>57976.877821265</v>
      </c>
      <c r="L98" s="72">
        <v>57976.877821265</v>
      </c>
      <c r="M98" s="72">
        <v>135921.75</v>
      </c>
      <c r="N98" s="72">
        <v>42.65</v>
      </c>
    </row>
    <row r="99" spans="1:14" x14ac:dyDescent="0.25">
      <c r="A99" s="72" t="s">
        <v>180</v>
      </c>
      <c r="B99" s="72" t="s">
        <v>141</v>
      </c>
      <c r="C99" s="72" t="s">
        <v>35</v>
      </c>
      <c r="D99" s="72">
        <v>751.18654832407094</v>
      </c>
      <c r="E99" s="72">
        <v>0</v>
      </c>
      <c r="F99" s="72">
        <v>0</v>
      </c>
      <c r="G99" s="72">
        <v>0</v>
      </c>
      <c r="H99" s="72">
        <v>0</v>
      </c>
      <c r="I99" s="72">
        <v>0</v>
      </c>
      <c r="J99" s="72">
        <v>0</v>
      </c>
      <c r="K99" s="72">
        <v>751.18654832407094</v>
      </c>
      <c r="L99" s="72">
        <v>751.18654832407094</v>
      </c>
      <c r="M99" s="72">
        <v>2252411</v>
      </c>
      <c r="N99" s="72">
        <v>0.03</v>
      </c>
    </row>
    <row r="100" spans="1:14" x14ac:dyDescent="0.25">
      <c r="A100" s="72" t="s">
        <v>181</v>
      </c>
      <c r="B100" s="72" t="s">
        <v>112</v>
      </c>
      <c r="C100" s="72" t="s">
        <v>35</v>
      </c>
      <c r="D100" s="72">
        <v>263.86575076622898</v>
      </c>
      <c r="E100" s="72">
        <v>0</v>
      </c>
      <c r="F100" s="72">
        <v>0</v>
      </c>
      <c r="G100" s="72">
        <v>0</v>
      </c>
      <c r="H100" s="72">
        <v>0</v>
      </c>
      <c r="I100" s="72">
        <v>0</v>
      </c>
      <c r="J100" s="72">
        <v>0</v>
      </c>
      <c r="K100" s="72">
        <v>263.86575076622898</v>
      </c>
      <c r="L100" s="72">
        <v>263.86575076622898</v>
      </c>
      <c r="M100" s="72">
        <v>538114.31200000003</v>
      </c>
      <c r="N100" s="72">
        <v>0.05</v>
      </c>
    </row>
    <row r="101" spans="1:14" x14ac:dyDescent="0.25">
      <c r="A101" s="72" t="s">
        <v>72</v>
      </c>
      <c r="B101" s="72" t="s">
        <v>73</v>
      </c>
      <c r="C101" s="72" t="s">
        <v>35</v>
      </c>
      <c r="D101" s="72">
        <v>6482.4252294997877</v>
      </c>
      <c r="E101" s="72">
        <v>16769.206137931738</v>
      </c>
      <c r="F101" s="72">
        <v>0</v>
      </c>
      <c r="G101" s="72">
        <v>0</v>
      </c>
      <c r="H101" s="72">
        <v>0</v>
      </c>
      <c r="I101" s="72">
        <v>0</v>
      </c>
      <c r="J101" s="72">
        <v>16769.206137931738</v>
      </c>
      <c r="K101" s="72">
        <v>6482.4252294997877</v>
      </c>
      <c r="L101" s="72">
        <v>23251.631367431532</v>
      </c>
      <c r="M101" s="72">
        <v>961313.68799999997</v>
      </c>
      <c r="N101" s="72">
        <v>2.42</v>
      </c>
    </row>
    <row r="102" spans="1:14" x14ac:dyDescent="0.25">
      <c r="A102" s="72" t="s">
        <v>182</v>
      </c>
      <c r="B102" s="72" t="s">
        <v>146</v>
      </c>
      <c r="C102" s="72" t="s">
        <v>35</v>
      </c>
      <c r="D102" s="72">
        <v>52.552721674336503</v>
      </c>
      <c r="E102" s="72">
        <v>0</v>
      </c>
      <c r="F102" s="72">
        <v>0</v>
      </c>
      <c r="G102" s="72">
        <v>0</v>
      </c>
      <c r="H102" s="72">
        <v>0</v>
      </c>
      <c r="I102" s="72">
        <v>0</v>
      </c>
      <c r="J102" s="72">
        <v>0</v>
      </c>
      <c r="K102" s="72">
        <v>52.552721674336503</v>
      </c>
      <c r="L102" s="72">
        <v>52.552721674336503</v>
      </c>
      <c r="M102" s="72">
        <v>78869.335900000005</v>
      </c>
      <c r="N102" s="72">
        <v>7.0000000000000007E-2</v>
      </c>
    </row>
    <row r="103" spans="1:14" x14ac:dyDescent="0.25">
      <c r="A103" s="72" t="s">
        <v>183</v>
      </c>
      <c r="B103" s="72" t="s">
        <v>28</v>
      </c>
      <c r="C103" s="72" t="s">
        <v>38</v>
      </c>
      <c r="D103" s="72">
        <v>2.011534695995203</v>
      </c>
      <c r="E103" s="72">
        <v>0</v>
      </c>
      <c r="F103" s="72">
        <v>0</v>
      </c>
      <c r="G103" s="72">
        <v>0</v>
      </c>
      <c r="H103" s="72">
        <v>0</v>
      </c>
      <c r="I103" s="72">
        <v>0</v>
      </c>
      <c r="J103" s="72">
        <v>0</v>
      </c>
      <c r="K103" s="72">
        <v>2.011534695995203</v>
      </c>
      <c r="L103" s="72">
        <v>2.011534695995203</v>
      </c>
      <c r="M103" s="72">
        <v>157173.641</v>
      </c>
      <c r="N103" s="72">
        <v>0</v>
      </c>
    </row>
    <row r="104" spans="1:14" x14ac:dyDescent="0.25">
      <c r="A104" s="72" t="s">
        <v>76</v>
      </c>
      <c r="B104" s="72" t="s">
        <v>34</v>
      </c>
      <c r="C104" s="72" t="s">
        <v>35</v>
      </c>
      <c r="D104" s="72">
        <v>0</v>
      </c>
      <c r="E104" s="72">
        <v>18231.613926161281</v>
      </c>
      <c r="F104" s="72">
        <v>0</v>
      </c>
      <c r="G104" s="72">
        <v>0</v>
      </c>
      <c r="H104" s="72">
        <v>0</v>
      </c>
      <c r="I104" s="72">
        <v>0</v>
      </c>
      <c r="J104" s="72">
        <v>18231.613926161281</v>
      </c>
      <c r="K104" s="72">
        <v>0</v>
      </c>
      <c r="L104" s="72">
        <v>18231.613926161281</v>
      </c>
      <c r="M104" s="72">
        <v>280982.31199999998</v>
      </c>
      <c r="N104" s="72">
        <v>6.49</v>
      </c>
    </row>
    <row r="105" spans="1:14" x14ac:dyDescent="0.25">
      <c r="A105" s="72" t="s">
        <v>77</v>
      </c>
      <c r="B105" s="72" t="s">
        <v>28</v>
      </c>
      <c r="C105" s="72" t="s">
        <v>38</v>
      </c>
      <c r="D105" s="72">
        <v>1944.396555489855</v>
      </c>
      <c r="E105" s="72">
        <v>0</v>
      </c>
      <c r="F105" s="72">
        <v>18.2143486724861</v>
      </c>
      <c r="G105" s="72">
        <v>0</v>
      </c>
      <c r="H105" s="72">
        <v>0</v>
      </c>
      <c r="I105" s="72">
        <v>0</v>
      </c>
      <c r="J105" s="72">
        <v>18.2143486724861</v>
      </c>
      <c r="K105" s="72">
        <v>1944.396555489855</v>
      </c>
      <c r="L105" s="72">
        <v>1962.6109041623411</v>
      </c>
      <c r="M105" s="72">
        <v>22239.6875</v>
      </c>
      <c r="N105" s="72">
        <v>8.82</v>
      </c>
    </row>
    <row r="106" spans="1:14" x14ac:dyDescent="0.25">
      <c r="A106" s="72" t="s">
        <v>78</v>
      </c>
      <c r="B106" s="72" t="s">
        <v>28</v>
      </c>
      <c r="C106" s="72" t="s">
        <v>16</v>
      </c>
      <c r="D106" s="72">
        <v>2957.9663487369899</v>
      </c>
      <c r="E106" s="72">
        <v>133.5950574962504</v>
      </c>
      <c r="F106" s="72">
        <v>0</v>
      </c>
      <c r="G106" s="72">
        <v>0</v>
      </c>
      <c r="H106" s="72">
        <v>717.73259945760969</v>
      </c>
      <c r="I106" s="72">
        <v>0</v>
      </c>
      <c r="J106" s="72">
        <v>133.5950574962504</v>
      </c>
      <c r="K106" s="72">
        <v>3675.6989481945998</v>
      </c>
      <c r="L106" s="72">
        <v>3809.2940056908501</v>
      </c>
      <c r="M106" s="72">
        <v>230853.28099999999</v>
      </c>
      <c r="N106" s="72">
        <v>1.65</v>
      </c>
    </row>
    <row r="107" spans="1:14" x14ac:dyDescent="0.25">
      <c r="A107" s="72" t="s">
        <v>79</v>
      </c>
      <c r="B107" s="72" t="s">
        <v>80</v>
      </c>
      <c r="C107" s="72" t="s">
        <v>35</v>
      </c>
      <c r="D107" s="72">
        <v>533.82540079188573</v>
      </c>
      <c r="E107" s="72">
        <v>0</v>
      </c>
      <c r="F107" s="72">
        <v>0</v>
      </c>
      <c r="G107" s="72">
        <v>0</v>
      </c>
      <c r="H107" s="72">
        <v>0</v>
      </c>
      <c r="I107" s="72">
        <v>0</v>
      </c>
      <c r="J107" s="72">
        <v>0</v>
      </c>
      <c r="K107" s="72">
        <v>533.82540079188573</v>
      </c>
      <c r="L107" s="72">
        <v>533.82540079188573</v>
      </c>
      <c r="M107" s="72">
        <v>1776923.88</v>
      </c>
      <c r="N107" s="72">
        <v>0.03</v>
      </c>
    </row>
    <row r="108" spans="1:14" x14ac:dyDescent="0.25">
      <c r="A108" s="72" t="s">
        <v>184</v>
      </c>
      <c r="B108" s="72" t="s">
        <v>185</v>
      </c>
      <c r="C108" s="72" t="s">
        <v>38</v>
      </c>
      <c r="D108" s="72">
        <v>106.6695004518259</v>
      </c>
      <c r="E108" s="72">
        <v>0</v>
      </c>
      <c r="F108" s="72">
        <v>0</v>
      </c>
      <c r="G108" s="72">
        <v>0</v>
      </c>
      <c r="H108" s="72">
        <v>0</v>
      </c>
      <c r="I108" s="72">
        <v>0</v>
      </c>
      <c r="J108" s="72">
        <v>0</v>
      </c>
      <c r="K108" s="72">
        <v>106.6695004518259</v>
      </c>
      <c r="L108" s="72">
        <v>106.6695004518259</v>
      </c>
      <c r="M108" s="72">
        <v>8024.7504900000004</v>
      </c>
      <c r="N108" s="72">
        <v>1.33</v>
      </c>
    </row>
    <row r="109" spans="1:14" x14ac:dyDescent="0.25">
      <c r="A109" s="72" t="s">
        <v>81</v>
      </c>
      <c r="B109" s="72" t="s">
        <v>66</v>
      </c>
      <c r="C109" s="72" t="s">
        <v>16</v>
      </c>
      <c r="D109" s="72">
        <v>185.35484028036251</v>
      </c>
      <c r="E109" s="72">
        <v>128.2318080411136</v>
      </c>
      <c r="F109" s="72">
        <v>0</v>
      </c>
      <c r="G109" s="72">
        <v>0</v>
      </c>
      <c r="H109" s="72">
        <v>0</v>
      </c>
      <c r="I109" s="72">
        <v>0</v>
      </c>
      <c r="J109" s="72">
        <v>128.2318080411136</v>
      </c>
      <c r="K109" s="72">
        <v>185.35484028036251</v>
      </c>
      <c r="L109" s="72">
        <v>313.5866483214761</v>
      </c>
      <c r="M109" s="72">
        <v>3411.6916500000002</v>
      </c>
      <c r="N109" s="72">
        <v>9.19</v>
      </c>
    </row>
    <row r="110" spans="1:14" x14ac:dyDescent="0.25">
      <c r="A110" s="72" t="s">
        <v>186</v>
      </c>
      <c r="B110" s="72" t="s">
        <v>28</v>
      </c>
      <c r="C110" s="72" t="s">
        <v>19</v>
      </c>
      <c r="D110" s="72">
        <v>557.52599916238478</v>
      </c>
      <c r="E110" s="72">
        <v>0</v>
      </c>
      <c r="F110" s="72">
        <v>0</v>
      </c>
      <c r="G110" s="72">
        <v>0</v>
      </c>
      <c r="H110" s="72">
        <v>0</v>
      </c>
      <c r="I110" s="72">
        <v>0</v>
      </c>
      <c r="J110" s="72">
        <v>0</v>
      </c>
      <c r="K110" s="72">
        <v>557.52599916238478</v>
      </c>
      <c r="L110" s="72">
        <v>557.52599916238478</v>
      </c>
      <c r="M110" s="72">
        <v>50892.031199999998</v>
      </c>
      <c r="N110" s="72">
        <v>1.1000000000000001</v>
      </c>
    </row>
    <row r="111" spans="1:14" x14ac:dyDescent="0.25">
      <c r="A111" s="72" t="s">
        <v>187</v>
      </c>
      <c r="B111" s="72" t="s">
        <v>28</v>
      </c>
      <c r="C111" s="72" t="s">
        <v>38</v>
      </c>
      <c r="D111" s="72">
        <v>8.0529700621072209</v>
      </c>
      <c r="E111" s="72">
        <v>0</v>
      </c>
      <c r="F111" s="72">
        <v>0</v>
      </c>
      <c r="G111" s="72">
        <v>0</v>
      </c>
      <c r="H111" s="72">
        <v>0</v>
      </c>
      <c r="I111" s="72">
        <v>0</v>
      </c>
      <c r="J111" s="72">
        <v>0</v>
      </c>
      <c r="K111" s="72">
        <v>8.0529700621072209</v>
      </c>
      <c r="L111" s="72">
        <v>8.0529700621072209</v>
      </c>
      <c r="M111" s="72">
        <v>4382.3388699999996</v>
      </c>
      <c r="N111" s="72">
        <v>0.18</v>
      </c>
    </row>
    <row r="112" spans="1:14" x14ac:dyDescent="0.25">
      <c r="A112" s="72" t="s">
        <v>188</v>
      </c>
      <c r="B112" s="72" t="s">
        <v>18</v>
      </c>
      <c r="C112" s="72" t="s">
        <v>19</v>
      </c>
      <c r="D112" s="72">
        <v>0</v>
      </c>
      <c r="E112" s="72">
        <v>0</v>
      </c>
      <c r="F112" s="72">
        <v>0</v>
      </c>
      <c r="G112" s="72">
        <v>0</v>
      </c>
      <c r="H112" s="72">
        <v>361.4435855315607</v>
      </c>
      <c r="I112" s="72">
        <v>0</v>
      </c>
      <c r="J112" s="72">
        <v>0</v>
      </c>
      <c r="K112" s="72">
        <v>361.4435855315607</v>
      </c>
      <c r="L112" s="72">
        <v>361.4435855315607</v>
      </c>
      <c r="M112" s="72">
        <v>5052.4980500000001</v>
      </c>
      <c r="N112" s="72">
        <v>7.15</v>
      </c>
    </row>
    <row r="113" spans="1:14" x14ac:dyDescent="0.25">
      <c r="A113" s="72" t="s">
        <v>189</v>
      </c>
      <c r="B113" s="72" t="s">
        <v>190</v>
      </c>
      <c r="C113" s="72" t="s">
        <v>35</v>
      </c>
      <c r="D113" s="72">
        <v>22392.478119914151</v>
      </c>
      <c r="E113" s="72">
        <v>968.40242937311757</v>
      </c>
      <c r="F113" s="72">
        <v>0</v>
      </c>
      <c r="G113" s="72">
        <v>0</v>
      </c>
      <c r="H113" s="72">
        <v>0</v>
      </c>
      <c r="I113" s="72">
        <v>14501.94641444314</v>
      </c>
      <c r="J113" s="72">
        <v>15470.34884381626</v>
      </c>
      <c r="K113" s="72">
        <v>22392.478119914151</v>
      </c>
      <c r="L113" s="72">
        <v>37862.826963730433</v>
      </c>
      <c r="M113" s="72">
        <v>615796.25</v>
      </c>
      <c r="N113" s="72">
        <v>6.15</v>
      </c>
    </row>
    <row r="114" spans="1:14" x14ac:dyDescent="0.25">
      <c r="A114" s="72" t="s">
        <v>191</v>
      </c>
      <c r="B114" s="72" t="s">
        <v>28</v>
      </c>
      <c r="C114" s="72" t="s">
        <v>35</v>
      </c>
      <c r="D114" s="72">
        <v>2305.6070972432708</v>
      </c>
      <c r="E114" s="72">
        <v>0</v>
      </c>
      <c r="F114" s="72">
        <v>0</v>
      </c>
      <c r="G114" s="72">
        <v>0</v>
      </c>
      <c r="H114" s="72">
        <v>0</v>
      </c>
      <c r="I114" s="72">
        <v>0</v>
      </c>
      <c r="J114" s="72">
        <v>0</v>
      </c>
      <c r="K114" s="72">
        <v>2305.6070972432708</v>
      </c>
      <c r="L114" s="72">
        <v>2305.6070972432708</v>
      </c>
      <c r="M114" s="72">
        <v>271465.09399999998</v>
      </c>
      <c r="N114" s="72">
        <v>0.85</v>
      </c>
    </row>
    <row r="115" spans="1:14" x14ac:dyDescent="0.25">
      <c r="A115" s="72" t="s">
        <v>192</v>
      </c>
      <c r="B115" s="72" t="s">
        <v>28</v>
      </c>
      <c r="C115" s="72" t="s">
        <v>35</v>
      </c>
      <c r="D115" s="72">
        <v>248.93926016537159</v>
      </c>
      <c r="E115" s="72">
        <v>0</v>
      </c>
      <c r="F115" s="72">
        <v>0</v>
      </c>
      <c r="G115" s="72">
        <v>0</v>
      </c>
      <c r="H115" s="72">
        <v>0</v>
      </c>
      <c r="I115" s="72">
        <v>0</v>
      </c>
      <c r="J115" s="72">
        <v>0</v>
      </c>
      <c r="K115" s="72">
        <v>248.93926016537159</v>
      </c>
      <c r="L115" s="72">
        <v>248.93926016537159</v>
      </c>
      <c r="M115" s="72">
        <v>346861.28100000002</v>
      </c>
      <c r="N115" s="72">
        <v>7.0000000000000007E-2</v>
      </c>
    </row>
    <row r="116" spans="1:14" x14ac:dyDescent="0.25">
      <c r="A116" s="72" t="s">
        <v>193</v>
      </c>
      <c r="B116" s="72" t="s">
        <v>28</v>
      </c>
      <c r="C116" s="72" t="s">
        <v>35</v>
      </c>
      <c r="D116" s="72">
        <v>22899.524966699621</v>
      </c>
      <c r="E116" s="72">
        <v>0</v>
      </c>
      <c r="F116" s="72">
        <v>0</v>
      </c>
      <c r="G116" s="72">
        <v>0</v>
      </c>
      <c r="H116" s="72">
        <v>0</v>
      </c>
      <c r="I116" s="72">
        <v>0</v>
      </c>
      <c r="J116" s="72">
        <v>0</v>
      </c>
      <c r="K116" s="72">
        <v>22899.524966699621</v>
      </c>
      <c r="L116" s="72">
        <v>22899.524966699621</v>
      </c>
      <c r="M116" s="72">
        <v>392470.90600000002</v>
      </c>
      <c r="N116" s="72">
        <v>5.83</v>
      </c>
    </row>
    <row r="117" spans="1:14" x14ac:dyDescent="0.25">
      <c r="A117" s="72" t="s">
        <v>194</v>
      </c>
      <c r="B117" s="72" t="s">
        <v>73</v>
      </c>
      <c r="C117" s="72" t="s">
        <v>35</v>
      </c>
      <c r="D117" s="72">
        <v>115.8999289637003</v>
      </c>
      <c r="E117" s="72">
        <v>0</v>
      </c>
      <c r="F117" s="72">
        <v>0</v>
      </c>
      <c r="G117" s="72">
        <v>0</v>
      </c>
      <c r="H117" s="72">
        <v>0</v>
      </c>
      <c r="I117" s="72">
        <v>0</v>
      </c>
      <c r="J117" s="72">
        <v>0</v>
      </c>
      <c r="K117" s="72">
        <v>115.8999289637003</v>
      </c>
      <c r="L117" s="72">
        <v>115.8999289637003</v>
      </c>
      <c r="M117" s="72">
        <v>359143.46899999998</v>
      </c>
      <c r="N117" s="72">
        <v>0.03</v>
      </c>
    </row>
    <row r="118" spans="1:14" x14ac:dyDescent="0.25">
      <c r="A118" s="72" t="s">
        <v>195</v>
      </c>
      <c r="B118" s="72" t="s">
        <v>138</v>
      </c>
      <c r="C118" s="72" t="s">
        <v>35</v>
      </c>
      <c r="D118" s="72">
        <v>1457.063741672197</v>
      </c>
      <c r="E118" s="72">
        <v>0</v>
      </c>
      <c r="F118" s="72">
        <v>0</v>
      </c>
      <c r="G118" s="72">
        <v>0</v>
      </c>
      <c r="H118" s="72">
        <v>0</v>
      </c>
      <c r="I118" s="72">
        <v>0</v>
      </c>
      <c r="J118" s="72">
        <v>0</v>
      </c>
      <c r="K118" s="72">
        <v>1457.063741672197</v>
      </c>
      <c r="L118" s="72">
        <v>1457.063741672197</v>
      </c>
      <c r="M118" s="72">
        <v>407756.375</v>
      </c>
      <c r="N118" s="72">
        <v>0.36</v>
      </c>
    </row>
    <row r="119" spans="1:14" x14ac:dyDescent="0.25">
      <c r="A119" s="72" t="s">
        <v>196</v>
      </c>
      <c r="B119" s="72" t="s">
        <v>21</v>
      </c>
      <c r="C119" s="72" t="s">
        <v>19</v>
      </c>
      <c r="D119" s="72">
        <v>12.819554003056879</v>
      </c>
      <c r="E119" s="72">
        <v>0</v>
      </c>
      <c r="F119" s="72">
        <v>0</v>
      </c>
      <c r="G119" s="72">
        <v>0</v>
      </c>
      <c r="H119" s="72">
        <v>0</v>
      </c>
      <c r="I119" s="72">
        <v>0</v>
      </c>
      <c r="J119" s="72">
        <v>0</v>
      </c>
      <c r="K119" s="72">
        <v>12.819554003056879</v>
      </c>
      <c r="L119" s="72">
        <v>12.819554003056879</v>
      </c>
      <c r="M119" s="72">
        <v>24812.712899999999</v>
      </c>
      <c r="N119" s="72">
        <v>0.05</v>
      </c>
    </row>
    <row r="120" spans="1:14" x14ac:dyDescent="0.25">
      <c r="A120" s="72" t="s">
        <v>197</v>
      </c>
      <c r="B120" s="72" t="s">
        <v>112</v>
      </c>
      <c r="C120" s="72" t="s">
        <v>35</v>
      </c>
      <c r="D120" s="72">
        <v>14851.272771766129</v>
      </c>
      <c r="E120" s="72">
        <v>0</v>
      </c>
      <c r="F120" s="72">
        <v>225.34474541696909</v>
      </c>
      <c r="G120" s="72">
        <v>0</v>
      </c>
      <c r="H120" s="72">
        <v>0</v>
      </c>
      <c r="I120" s="72">
        <v>0</v>
      </c>
      <c r="J120" s="72">
        <v>225.34474541696909</v>
      </c>
      <c r="K120" s="72">
        <v>14851.272771766129</v>
      </c>
      <c r="L120" s="72">
        <v>15076.6175171831</v>
      </c>
      <c r="M120" s="72">
        <v>342195.75</v>
      </c>
      <c r="N120" s="72">
        <v>4.41</v>
      </c>
    </row>
    <row r="121" spans="1:14" x14ac:dyDescent="0.25">
      <c r="A121" s="72" t="s">
        <v>198</v>
      </c>
      <c r="B121" s="72" t="s">
        <v>199</v>
      </c>
      <c r="C121" s="72" t="s">
        <v>38</v>
      </c>
      <c r="D121" s="72">
        <v>5.441303444729745</v>
      </c>
      <c r="E121" s="72">
        <v>0</v>
      </c>
      <c r="F121" s="72">
        <v>0</v>
      </c>
      <c r="G121" s="72">
        <v>0</v>
      </c>
      <c r="H121" s="72">
        <v>0</v>
      </c>
      <c r="I121" s="72">
        <v>0</v>
      </c>
      <c r="J121" s="72">
        <v>0</v>
      </c>
      <c r="K121" s="72">
        <v>5.441303444729745</v>
      </c>
      <c r="L121" s="72">
        <v>5.441303444729745</v>
      </c>
      <c r="M121" s="72">
        <v>6676.7260699999997</v>
      </c>
      <c r="N121" s="72">
        <v>0.08</v>
      </c>
    </row>
    <row r="122" spans="1:14" x14ac:dyDescent="0.25">
      <c r="A122" s="72" t="s">
        <v>200</v>
      </c>
      <c r="B122" s="72" t="s">
        <v>151</v>
      </c>
      <c r="C122" s="72" t="s">
        <v>35</v>
      </c>
      <c r="D122" s="72">
        <v>713.72526095814771</v>
      </c>
      <c r="E122" s="72">
        <v>0</v>
      </c>
      <c r="F122" s="72">
        <v>0</v>
      </c>
      <c r="G122" s="72">
        <v>0</v>
      </c>
      <c r="H122" s="72">
        <v>0</v>
      </c>
      <c r="I122" s="72">
        <v>0</v>
      </c>
      <c r="J122" s="72">
        <v>0</v>
      </c>
      <c r="K122" s="72">
        <v>713.72526095814771</v>
      </c>
      <c r="L122" s="72">
        <v>713.72526095814771</v>
      </c>
      <c r="M122" s="72">
        <v>133706</v>
      </c>
      <c r="N122" s="72">
        <v>0.53</v>
      </c>
    </row>
    <row r="123" spans="1:14" x14ac:dyDescent="0.25">
      <c r="A123" s="72" t="s">
        <v>201</v>
      </c>
      <c r="B123" s="72" t="s">
        <v>28</v>
      </c>
      <c r="C123" s="72" t="s">
        <v>38</v>
      </c>
      <c r="D123" s="72">
        <v>449.45125885387358</v>
      </c>
      <c r="E123" s="72">
        <v>0</v>
      </c>
      <c r="F123" s="72">
        <v>0</v>
      </c>
      <c r="G123" s="72">
        <v>0</v>
      </c>
      <c r="H123" s="72">
        <v>0</v>
      </c>
      <c r="I123" s="72">
        <v>0</v>
      </c>
      <c r="J123" s="72">
        <v>0</v>
      </c>
      <c r="K123" s="72">
        <v>449.45125885387358</v>
      </c>
      <c r="L123" s="72">
        <v>449.45125885387358</v>
      </c>
      <c r="M123" s="72">
        <v>11973.117200000001</v>
      </c>
      <c r="N123" s="72">
        <v>3.75</v>
      </c>
    </row>
    <row r="124" spans="1:14" x14ac:dyDescent="0.25">
      <c r="A124" s="72" t="s">
        <v>82</v>
      </c>
      <c r="B124" s="72" t="s">
        <v>83</v>
      </c>
      <c r="C124" s="72" t="s">
        <v>38</v>
      </c>
      <c r="D124" s="72">
        <v>70.356864370900396</v>
      </c>
      <c r="E124" s="72">
        <v>0</v>
      </c>
      <c r="F124" s="72">
        <v>0</v>
      </c>
      <c r="G124" s="72">
        <v>0</v>
      </c>
      <c r="H124" s="72">
        <v>0</v>
      </c>
      <c r="I124" s="72">
        <v>0</v>
      </c>
      <c r="J124" s="72">
        <v>0</v>
      </c>
      <c r="K124" s="72">
        <v>70.356864370900396</v>
      </c>
      <c r="L124" s="72">
        <v>70.356864370900396</v>
      </c>
      <c r="M124" s="72">
        <v>11431.5967</v>
      </c>
      <c r="N124" s="72">
        <v>0.62</v>
      </c>
    </row>
    <row r="125" spans="1:14" x14ac:dyDescent="0.25">
      <c r="A125" s="72" t="s">
        <v>84</v>
      </c>
      <c r="B125" s="72" t="s">
        <v>85</v>
      </c>
      <c r="C125" s="72" t="s">
        <v>38</v>
      </c>
      <c r="D125" s="72">
        <v>305.77682327377858</v>
      </c>
      <c r="E125" s="72">
        <v>0</v>
      </c>
      <c r="F125" s="72">
        <v>0</v>
      </c>
      <c r="G125" s="72">
        <v>0</v>
      </c>
      <c r="H125" s="72">
        <v>0</v>
      </c>
      <c r="I125" s="72">
        <v>0</v>
      </c>
      <c r="J125" s="72">
        <v>0</v>
      </c>
      <c r="K125" s="72">
        <v>305.77682327377858</v>
      </c>
      <c r="L125" s="72">
        <v>305.77682327377858</v>
      </c>
      <c r="M125" s="72">
        <v>100687.375</v>
      </c>
      <c r="N125" s="72">
        <v>0.3</v>
      </c>
    </row>
    <row r="126" spans="1:14" x14ac:dyDescent="0.25">
      <c r="A126" s="72" t="s">
        <v>86</v>
      </c>
      <c r="B126" s="72" t="s">
        <v>87</v>
      </c>
      <c r="C126" s="72" t="s">
        <v>38</v>
      </c>
      <c r="D126" s="72">
        <v>542.6315077351004</v>
      </c>
      <c r="E126" s="72">
        <v>0</v>
      </c>
      <c r="F126" s="72">
        <v>0</v>
      </c>
      <c r="G126" s="72">
        <v>0</v>
      </c>
      <c r="H126" s="72">
        <v>0</v>
      </c>
      <c r="I126" s="72">
        <v>0</v>
      </c>
      <c r="J126" s="72">
        <v>0</v>
      </c>
      <c r="K126" s="72">
        <v>542.6315077351004</v>
      </c>
      <c r="L126" s="72">
        <v>542.6315077351004</v>
      </c>
      <c r="M126" s="72">
        <v>100575.45299999999</v>
      </c>
      <c r="N126" s="72">
        <v>0.54</v>
      </c>
    </row>
    <row r="127" spans="1:14" x14ac:dyDescent="0.25">
      <c r="A127" s="72" t="s">
        <v>88</v>
      </c>
      <c r="B127" s="72" t="s">
        <v>89</v>
      </c>
      <c r="C127" s="72" t="s">
        <v>16</v>
      </c>
      <c r="D127" s="72">
        <v>2515.6007843298062</v>
      </c>
      <c r="E127" s="72">
        <v>0</v>
      </c>
      <c r="F127" s="72">
        <v>0</v>
      </c>
      <c r="G127" s="72">
        <v>0</v>
      </c>
      <c r="H127" s="72">
        <v>0</v>
      </c>
      <c r="I127" s="72">
        <v>0</v>
      </c>
      <c r="J127" s="72">
        <v>0</v>
      </c>
      <c r="K127" s="72">
        <v>2515.6007843298062</v>
      </c>
      <c r="L127" s="72">
        <v>2515.6007843298062</v>
      </c>
      <c r="M127" s="72">
        <v>12349.242200000001</v>
      </c>
      <c r="N127" s="72">
        <v>20.37</v>
      </c>
    </row>
    <row r="128" spans="1:14" x14ac:dyDescent="0.25">
      <c r="A128" s="72" t="s">
        <v>202</v>
      </c>
      <c r="B128" s="72" t="s">
        <v>160</v>
      </c>
      <c r="C128" s="72" t="s">
        <v>35</v>
      </c>
      <c r="D128" s="72">
        <v>3.9087649127453572</v>
      </c>
      <c r="E128" s="72">
        <v>0</v>
      </c>
      <c r="F128" s="72">
        <v>0</v>
      </c>
      <c r="G128" s="72">
        <v>0</v>
      </c>
      <c r="H128" s="72">
        <v>0</v>
      </c>
      <c r="I128" s="72">
        <v>0</v>
      </c>
      <c r="J128" s="72">
        <v>0</v>
      </c>
      <c r="K128" s="72">
        <v>3.9087649127453572</v>
      </c>
      <c r="L128" s="72">
        <v>3.9087649127453572</v>
      </c>
      <c r="M128" s="72">
        <v>537945.56200000003</v>
      </c>
      <c r="N128" s="72">
        <v>0</v>
      </c>
    </row>
    <row r="129" spans="1:14" x14ac:dyDescent="0.25">
      <c r="A129" s="72" t="s">
        <v>203</v>
      </c>
      <c r="B129" s="72" t="s">
        <v>204</v>
      </c>
      <c r="C129" s="72" t="s">
        <v>35</v>
      </c>
      <c r="D129" s="72">
        <v>34.836387130029053</v>
      </c>
      <c r="E129" s="72">
        <v>0</v>
      </c>
      <c r="F129" s="72">
        <v>0</v>
      </c>
      <c r="G129" s="72">
        <v>0</v>
      </c>
      <c r="H129" s="72">
        <v>0</v>
      </c>
      <c r="I129" s="72">
        <v>0</v>
      </c>
      <c r="J129" s="72">
        <v>0</v>
      </c>
      <c r="K129" s="72">
        <v>34.836387130029053</v>
      </c>
      <c r="L129" s="72">
        <v>34.836387130029053</v>
      </c>
      <c r="M129" s="72">
        <v>756926.56200000003</v>
      </c>
      <c r="N129" s="72">
        <v>0</v>
      </c>
    </row>
    <row r="130" spans="1:14" x14ac:dyDescent="0.25">
      <c r="A130" s="72" t="s">
        <v>205</v>
      </c>
      <c r="B130" s="72" t="s">
        <v>206</v>
      </c>
      <c r="C130" s="72" t="s">
        <v>35</v>
      </c>
      <c r="D130" s="72">
        <v>29.770015218279141</v>
      </c>
      <c r="E130" s="72">
        <v>0</v>
      </c>
      <c r="F130" s="72">
        <v>0</v>
      </c>
      <c r="G130" s="72">
        <v>0</v>
      </c>
      <c r="H130" s="72">
        <v>0</v>
      </c>
      <c r="I130" s="72">
        <v>0</v>
      </c>
      <c r="J130" s="72">
        <v>0</v>
      </c>
      <c r="K130" s="72">
        <v>29.770015218279141</v>
      </c>
      <c r="L130" s="72">
        <v>29.770015218279141</v>
      </c>
      <c r="M130" s="72">
        <v>204630.53099999999</v>
      </c>
      <c r="N130" s="72">
        <v>0.01</v>
      </c>
    </row>
    <row r="131" spans="1:14" x14ac:dyDescent="0.25">
      <c r="A131" s="72" t="s">
        <v>207</v>
      </c>
      <c r="B131" s="72" t="s">
        <v>28</v>
      </c>
      <c r="C131" s="72" t="s">
        <v>38</v>
      </c>
      <c r="D131" s="72">
        <v>1.9359603277988731</v>
      </c>
      <c r="E131" s="72">
        <v>0</v>
      </c>
      <c r="F131" s="72">
        <v>0</v>
      </c>
      <c r="G131" s="72">
        <v>0</v>
      </c>
      <c r="H131" s="72">
        <v>0</v>
      </c>
      <c r="I131" s="72">
        <v>0</v>
      </c>
      <c r="J131" s="72">
        <v>0</v>
      </c>
      <c r="K131" s="72">
        <v>1.9359603277988731</v>
      </c>
      <c r="L131" s="72">
        <v>1.9359603277988731</v>
      </c>
      <c r="M131" s="72">
        <v>10082.516600000001</v>
      </c>
      <c r="N131" s="72">
        <v>0.02</v>
      </c>
    </row>
    <row r="132" spans="1:14" x14ac:dyDescent="0.25">
      <c r="A132" s="72" t="s">
        <v>208</v>
      </c>
      <c r="B132" s="72" t="s">
        <v>166</v>
      </c>
      <c r="C132" s="72" t="s">
        <v>35</v>
      </c>
      <c r="D132" s="72">
        <v>2569.2944481763798</v>
      </c>
      <c r="E132" s="72">
        <v>0</v>
      </c>
      <c r="F132" s="72">
        <v>0</v>
      </c>
      <c r="G132" s="72">
        <v>0</v>
      </c>
      <c r="H132" s="72">
        <v>0</v>
      </c>
      <c r="I132" s="72">
        <v>0</v>
      </c>
      <c r="J132" s="72">
        <v>0</v>
      </c>
      <c r="K132" s="72">
        <v>2569.2944481763798</v>
      </c>
      <c r="L132" s="72">
        <v>2569.2944481763798</v>
      </c>
      <c r="M132" s="72">
        <v>840515.93799999997</v>
      </c>
      <c r="N132" s="72">
        <v>0.31</v>
      </c>
    </row>
    <row r="133" spans="1:14" x14ac:dyDescent="0.25">
      <c r="A133" s="72" t="s">
        <v>209</v>
      </c>
      <c r="B133" s="72" t="s">
        <v>60</v>
      </c>
      <c r="C133" s="72" t="s">
        <v>35</v>
      </c>
      <c r="D133" s="72">
        <v>23.67247956354991</v>
      </c>
      <c r="E133" s="72">
        <v>0</v>
      </c>
      <c r="F133" s="72">
        <v>0</v>
      </c>
      <c r="G133" s="72">
        <v>0</v>
      </c>
      <c r="H133" s="72">
        <v>0</v>
      </c>
      <c r="I133" s="72">
        <v>0</v>
      </c>
      <c r="J133" s="72">
        <v>0</v>
      </c>
      <c r="K133" s="72">
        <v>23.67247956354991</v>
      </c>
      <c r="L133" s="72">
        <v>23.67247956354991</v>
      </c>
      <c r="M133" s="72">
        <v>302941.15600000002</v>
      </c>
      <c r="N133" s="72">
        <v>0.01</v>
      </c>
    </row>
    <row r="134" spans="1:14" x14ac:dyDescent="0.25">
      <c r="A134" s="72" t="s">
        <v>210</v>
      </c>
      <c r="B134" s="72" t="s">
        <v>160</v>
      </c>
      <c r="C134" s="72" t="s">
        <v>35</v>
      </c>
      <c r="D134" s="72">
        <v>2.252330326547753</v>
      </c>
      <c r="E134" s="72">
        <v>0</v>
      </c>
      <c r="F134" s="72">
        <v>0</v>
      </c>
      <c r="G134" s="72">
        <v>0</v>
      </c>
      <c r="H134" s="72">
        <v>0</v>
      </c>
      <c r="I134" s="72">
        <v>0</v>
      </c>
      <c r="J134" s="72">
        <v>0</v>
      </c>
      <c r="K134" s="72">
        <v>2.252330326547753</v>
      </c>
      <c r="L134" s="72">
        <v>2.252330326547753</v>
      </c>
      <c r="M134" s="72">
        <v>324531.28100000002</v>
      </c>
      <c r="N134" s="72">
        <v>0</v>
      </c>
    </row>
    <row r="135" spans="1:14" x14ac:dyDescent="0.25">
      <c r="A135" s="72" t="s">
        <v>211</v>
      </c>
      <c r="B135" s="72" t="s">
        <v>28</v>
      </c>
      <c r="C135" s="72" t="s">
        <v>35</v>
      </c>
      <c r="D135" s="72">
        <v>1246.1174777981221</v>
      </c>
      <c r="E135" s="72">
        <v>0</v>
      </c>
      <c r="F135" s="72">
        <v>0</v>
      </c>
      <c r="G135" s="72">
        <v>0</v>
      </c>
      <c r="H135" s="72">
        <v>0</v>
      </c>
      <c r="I135" s="72">
        <v>0</v>
      </c>
      <c r="J135" s="72">
        <v>0</v>
      </c>
      <c r="K135" s="72">
        <v>1246.1174777981221</v>
      </c>
      <c r="L135" s="72">
        <v>1246.1174777981221</v>
      </c>
      <c r="M135" s="72">
        <v>677317.5</v>
      </c>
      <c r="N135" s="72">
        <v>0.18</v>
      </c>
    </row>
    <row r="136" spans="1:14" x14ac:dyDescent="0.25">
      <c r="A136" s="72" t="s">
        <v>212</v>
      </c>
      <c r="B136" s="72" t="s">
        <v>28</v>
      </c>
      <c r="C136" s="72" t="s">
        <v>35</v>
      </c>
      <c r="D136" s="72">
        <v>11050.268934333781</v>
      </c>
      <c r="E136" s="72">
        <v>0</v>
      </c>
      <c r="F136" s="72">
        <v>0</v>
      </c>
      <c r="G136" s="72">
        <v>0</v>
      </c>
      <c r="H136" s="72">
        <v>0</v>
      </c>
      <c r="I136" s="72">
        <v>0</v>
      </c>
      <c r="J136" s="72">
        <v>0</v>
      </c>
      <c r="K136" s="72">
        <v>11050.268934333781</v>
      </c>
      <c r="L136" s="72">
        <v>11050.268934333781</v>
      </c>
      <c r="M136" s="72">
        <v>1289309.1200000001</v>
      </c>
      <c r="N136" s="72">
        <v>0.86</v>
      </c>
    </row>
    <row r="137" spans="1:14" x14ac:dyDescent="0.25">
      <c r="A137" s="72" t="s">
        <v>90</v>
      </c>
      <c r="B137" s="72" t="s">
        <v>26</v>
      </c>
      <c r="C137" s="72" t="s">
        <v>16</v>
      </c>
      <c r="D137" s="72">
        <v>3236.766010594185</v>
      </c>
      <c r="E137" s="72">
        <v>2964.1968586937692</v>
      </c>
      <c r="F137" s="72">
        <v>0</v>
      </c>
      <c r="G137" s="72">
        <v>0</v>
      </c>
      <c r="H137" s="72">
        <v>0</v>
      </c>
      <c r="I137" s="72">
        <v>0</v>
      </c>
      <c r="J137" s="72">
        <v>2964.1968586937692</v>
      </c>
      <c r="K137" s="72">
        <v>3236.766010594185</v>
      </c>
      <c r="L137" s="72">
        <v>6200.9628692879542</v>
      </c>
      <c r="M137" s="72">
        <v>128049.789</v>
      </c>
      <c r="N137" s="72">
        <v>4.84</v>
      </c>
    </row>
    <row r="138" spans="1:14" x14ac:dyDescent="0.25">
      <c r="A138" s="72" t="s">
        <v>213</v>
      </c>
      <c r="B138" s="72" t="s">
        <v>169</v>
      </c>
      <c r="C138" s="72" t="s">
        <v>38</v>
      </c>
      <c r="D138" s="72">
        <v>740.31146105097423</v>
      </c>
      <c r="E138" s="72">
        <v>0</v>
      </c>
      <c r="F138" s="72">
        <v>0</v>
      </c>
      <c r="G138" s="72">
        <v>0</v>
      </c>
      <c r="H138" s="72">
        <v>0</v>
      </c>
      <c r="I138" s="72">
        <v>0</v>
      </c>
      <c r="J138" s="72">
        <v>0</v>
      </c>
      <c r="K138" s="72">
        <v>740.31146105097423</v>
      </c>
      <c r="L138" s="72">
        <v>740.31146105097423</v>
      </c>
      <c r="M138" s="72">
        <v>14833.445299999999</v>
      </c>
      <c r="N138" s="72">
        <v>4.99</v>
      </c>
    </row>
    <row r="139" spans="1:14" x14ac:dyDescent="0.25">
      <c r="A139" s="72" t="s">
        <v>214</v>
      </c>
      <c r="B139" s="72" t="s">
        <v>85</v>
      </c>
      <c r="C139" s="72" t="s">
        <v>38</v>
      </c>
      <c r="D139" s="72">
        <v>162.19989310604041</v>
      </c>
      <c r="E139" s="72">
        <v>0</v>
      </c>
      <c r="F139" s="72">
        <v>0</v>
      </c>
      <c r="G139" s="72">
        <v>0</v>
      </c>
      <c r="H139" s="72">
        <v>0</v>
      </c>
      <c r="I139" s="72">
        <v>0</v>
      </c>
      <c r="J139" s="72">
        <v>0</v>
      </c>
      <c r="K139" s="72">
        <v>162.19989310604041</v>
      </c>
      <c r="L139" s="72">
        <v>162.19989310604041</v>
      </c>
      <c r="M139" s="72">
        <v>23261.9512</v>
      </c>
      <c r="N139" s="72">
        <v>0.7</v>
      </c>
    </row>
    <row r="140" spans="1:14" x14ac:dyDescent="0.25">
      <c r="A140" s="72" t="s">
        <v>215</v>
      </c>
      <c r="B140" s="72" t="s">
        <v>28</v>
      </c>
      <c r="C140" s="72" t="s">
        <v>38</v>
      </c>
      <c r="D140" s="72">
        <v>85.306304018451272</v>
      </c>
      <c r="E140" s="72">
        <v>0</v>
      </c>
      <c r="F140" s="72">
        <v>0</v>
      </c>
      <c r="G140" s="72">
        <v>0</v>
      </c>
      <c r="H140" s="72">
        <v>0</v>
      </c>
      <c r="I140" s="72">
        <v>0</v>
      </c>
      <c r="J140" s="72">
        <v>0</v>
      </c>
      <c r="K140" s="72">
        <v>85.306304018451272</v>
      </c>
      <c r="L140" s="72">
        <v>85.306304018451272</v>
      </c>
      <c r="M140" s="72">
        <v>898.67218000000003</v>
      </c>
      <c r="N140" s="72">
        <v>9.49</v>
      </c>
    </row>
    <row r="141" spans="1:14" s="75" customFormat="1" x14ac:dyDescent="0.25">
      <c r="A141" s="72" t="s">
        <v>216</v>
      </c>
      <c r="B141" s="72" t="s">
        <v>157</v>
      </c>
      <c r="C141" s="72" t="s">
        <v>24</v>
      </c>
      <c r="D141" s="72">
        <v>545.4264868649758</v>
      </c>
      <c r="E141" s="72">
        <v>0</v>
      </c>
      <c r="F141" s="72">
        <v>1939.8547796124681</v>
      </c>
      <c r="G141" s="72">
        <v>0</v>
      </c>
      <c r="H141" s="72">
        <v>0</v>
      </c>
      <c r="I141" s="72">
        <v>0</v>
      </c>
      <c r="J141" s="72">
        <v>1939.8547796124681</v>
      </c>
      <c r="K141" s="72">
        <v>545.4264868649758</v>
      </c>
      <c r="L141" s="72">
        <v>2485.2812664774428</v>
      </c>
      <c r="M141" s="72">
        <v>16594.169900000001</v>
      </c>
      <c r="N141" s="72">
        <v>14.98</v>
      </c>
    </row>
    <row r="142" spans="1:14" ht="15.75" x14ac:dyDescent="0.25">
      <c r="A142" s="94" t="s">
        <v>91</v>
      </c>
      <c r="B142" s="94"/>
      <c r="C142" s="77"/>
      <c r="D142" s="77">
        <f t="shared" ref="D142:L142" si="0">SUM(D2:D141)</f>
        <v>664910.60895432357</v>
      </c>
      <c r="E142" s="77">
        <f t="shared" si="0"/>
        <v>165385.7660683227</v>
      </c>
      <c r="F142" s="77">
        <f t="shared" si="0"/>
        <v>85981.216145945698</v>
      </c>
      <c r="G142" s="77">
        <f t="shared" si="0"/>
        <v>45.337796733375363</v>
      </c>
      <c r="H142" s="77">
        <f t="shared" si="0"/>
        <v>35401.465783111162</v>
      </c>
      <c r="I142" s="77">
        <f t="shared" si="0"/>
        <v>22985.911881280888</v>
      </c>
      <c r="J142" s="77">
        <f t="shared" si="0"/>
        <v>274398.23189228278</v>
      </c>
      <c r="K142" s="77">
        <f t="shared" si="0"/>
        <v>700312.07473743462</v>
      </c>
      <c r="L142" s="77">
        <f t="shared" si="0"/>
        <v>974710.30662971723</v>
      </c>
      <c r="M142" s="77"/>
      <c r="N142" s="77"/>
    </row>
  </sheetData>
  <mergeCells count="1">
    <mergeCell ref="A142:B14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7719-17AA-4DA0-92F0-E519BB25BE9A}">
  <dimension ref="A1:K99"/>
  <sheetViews>
    <sheetView workbookViewId="0"/>
  </sheetViews>
  <sheetFormatPr defaultRowHeight="15" x14ac:dyDescent="0.25"/>
  <cols>
    <col min="1" max="1" width="56.5703125" customWidth="1"/>
    <col min="2" max="2" width="16.42578125" customWidth="1"/>
    <col min="3" max="3" width="25.42578125" customWidth="1"/>
    <col min="4" max="4" width="27" customWidth="1"/>
    <col min="5" max="5" width="15.5703125" customWidth="1"/>
    <col min="6" max="6" width="19.5703125" customWidth="1"/>
    <col min="7" max="7" width="24.7109375" customWidth="1"/>
    <col min="8" max="8" width="13.5703125" customWidth="1"/>
    <col min="9" max="9" width="17.140625" customWidth="1"/>
    <col min="10" max="10" width="17.5703125" customWidth="1"/>
    <col min="11" max="11" width="19.85546875" customWidth="1"/>
  </cols>
  <sheetData>
    <row r="1" spans="1:11" ht="15.75" x14ac:dyDescent="0.25">
      <c r="A1" s="1" t="s">
        <v>0</v>
      </c>
      <c r="B1" s="1" t="s">
        <v>217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  <c r="I1" s="1" t="s">
        <v>224</v>
      </c>
      <c r="J1" s="1" t="s">
        <v>225</v>
      </c>
      <c r="K1" s="2" t="s">
        <v>13</v>
      </c>
    </row>
    <row r="2" spans="1:11" x14ac:dyDescent="0.25">
      <c r="A2" s="72" t="s">
        <v>93</v>
      </c>
      <c r="B2" s="72">
        <v>640.72748100211174</v>
      </c>
      <c r="C2" s="72">
        <v>0</v>
      </c>
      <c r="D2" s="72">
        <v>0</v>
      </c>
      <c r="E2" s="72">
        <v>0</v>
      </c>
      <c r="F2" s="72">
        <v>0</v>
      </c>
      <c r="G2" s="72">
        <v>0</v>
      </c>
      <c r="H2" s="72">
        <v>0</v>
      </c>
      <c r="I2" s="72">
        <v>640.72748100211174</v>
      </c>
      <c r="J2" s="72">
        <v>143355.57800000001</v>
      </c>
      <c r="K2" s="72">
        <v>0.45</v>
      </c>
    </row>
    <row r="3" spans="1:11" x14ac:dyDescent="0.25">
      <c r="A3" s="72" t="s">
        <v>14</v>
      </c>
      <c r="B3" s="72">
        <v>2249.4373136265322</v>
      </c>
      <c r="C3" s="72">
        <v>1.0182745844142931</v>
      </c>
      <c r="D3" s="72">
        <v>0</v>
      </c>
      <c r="E3" s="72">
        <v>0</v>
      </c>
      <c r="F3" s="72">
        <v>0</v>
      </c>
      <c r="G3" s="72">
        <v>0</v>
      </c>
      <c r="H3" s="72">
        <v>0</v>
      </c>
      <c r="I3" s="72">
        <v>2250.4555882109462</v>
      </c>
      <c r="J3" s="72">
        <v>41783.613299999997</v>
      </c>
      <c r="K3" s="72">
        <v>5.39</v>
      </c>
    </row>
    <row r="4" spans="1:11" x14ac:dyDescent="0.25">
      <c r="A4" s="72" t="s">
        <v>95</v>
      </c>
      <c r="B4" s="72">
        <v>647.04172576565736</v>
      </c>
      <c r="C4" s="72">
        <v>0</v>
      </c>
      <c r="D4" s="72">
        <v>0</v>
      </c>
      <c r="E4" s="72">
        <v>0</v>
      </c>
      <c r="F4" s="72">
        <v>0</v>
      </c>
      <c r="G4" s="72">
        <v>0</v>
      </c>
      <c r="H4" s="72">
        <v>0</v>
      </c>
      <c r="I4" s="72">
        <v>647.04172576565736</v>
      </c>
      <c r="J4" s="72">
        <v>292599.93800000002</v>
      </c>
      <c r="K4" s="72">
        <v>0.22</v>
      </c>
    </row>
    <row r="5" spans="1:11" x14ac:dyDescent="0.25">
      <c r="A5" s="72" t="s">
        <v>97</v>
      </c>
      <c r="B5" s="72">
        <v>557.24783980575125</v>
      </c>
      <c r="C5" s="72">
        <v>0</v>
      </c>
      <c r="D5" s="72">
        <v>0</v>
      </c>
      <c r="E5" s="72">
        <v>0</v>
      </c>
      <c r="F5" s="72">
        <v>0</v>
      </c>
      <c r="G5" s="72">
        <v>0</v>
      </c>
      <c r="H5" s="72">
        <v>0</v>
      </c>
      <c r="I5" s="72">
        <v>557.24783980575125</v>
      </c>
      <c r="J5" s="72">
        <v>82680.804699999993</v>
      </c>
      <c r="K5" s="72">
        <v>0.67</v>
      </c>
    </row>
    <row r="6" spans="1:11" x14ac:dyDescent="0.25">
      <c r="A6" s="72" t="s">
        <v>17</v>
      </c>
      <c r="B6" s="72">
        <v>148.56368495844131</v>
      </c>
      <c r="C6" s="72">
        <v>0</v>
      </c>
      <c r="D6" s="72">
        <v>0</v>
      </c>
      <c r="E6" s="72">
        <v>0</v>
      </c>
      <c r="F6" s="72">
        <v>0</v>
      </c>
      <c r="G6" s="72">
        <v>0</v>
      </c>
      <c r="H6" s="72">
        <v>0</v>
      </c>
      <c r="I6" s="72">
        <v>148.56368495844131</v>
      </c>
      <c r="J6" s="72">
        <v>150374.609</v>
      </c>
      <c r="K6" s="72">
        <v>0.1</v>
      </c>
    </row>
    <row r="7" spans="1:11" x14ac:dyDescent="0.25">
      <c r="A7" s="72" t="s">
        <v>98</v>
      </c>
      <c r="B7" s="72">
        <v>2.718304151692986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2.718304151692986</v>
      </c>
      <c r="J7" s="72">
        <v>154867.40599999999</v>
      </c>
      <c r="K7" s="72">
        <v>0</v>
      </c>
    </row>
    <row r="8" spans="1:11" x14ac:dyDescent="0.25">
      <c r="A8" s="72" t="s">
        <v>99</v>
      </c>
      <c r="B8" s="72">
        <v>0</v>
      </c>
      <c r="C8" s="72">
        <v>0</v>
      </c>
      <c r="D8" s="72">
        <v>0.59369936653579347</v>
      </c>
      <c r="E8" s="72">
        <v>0</v>
      </c>
      <c r="F8" s="72">
        <v>0</v>
      </c>
      <c r="G8" s="72">
        <v>0</v>
      </c>
      <c r="H8" s="72">
        <v>0</v>
      </c>
      <c r="I8" s="72">
        <v>0.59369936653579347</v>
      </c>
      <c r="J8" s="72">
        <v>972605.18799999997</v>
      </c>
      <c r="K8" s="72">
        <v>0</v>
      </c>
    </row>
    <row r="9" spans="1:11" x14ac:dyDescent="0.25">
      <c r="A9" s="72" t="s">
        <v>20</v>
      </c>
      <c r="B9" s="72">
        <v>236.88102867421841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  <c r="H9" s="72">
        <v>0</v>
      </c>
      <c r="I9" s="72">
        <v>236.88102867421841</v>
      </c>
      <c r="J9" s="72">
        <v>68224.296900000001</v>
      </c>
      <c r="K9" s="72">
        <v>0.35</v>
      </c>
    </row>
    <row r="10" spans="1:11" x14ac:dyDescent="0.25">
      <c r="A10" s="72" t="s">
        <v>101</v>
      </c>
      <c r="B10" s="72">
        <v>60.628247903691971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0</v>
      </c>
      <c r="I10" s="72">
        <v>60.628247903691971</v>
      </c>
      <c r="J10" s="72">
        <v>437524.56199999998</v>
      </c>
      <c r="K10" s="72">
        <v>0.01</v>
      </c>
    </row>
    <row r="11" spans="1:11" x14ac:dyDescent="0.25">
      <c r="A11" s="72" t="s">
        <v>22</v>
      </c>
      <c r="B11" s="72">
        <v>1544.166238982511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1544.166238982511</v>
      </c>
      <c r="J11" s="72">
        <v>1005188.38</v>
      </c>
      <c r="K11" s="72">
        <v>0.15</v>
      </c>
    </row>
    <row r="12" spans="1:11" x14ac:dyDescent="0.25">
      <c r="A12" s="72" t="s">
        <v>25</v>
      </c>
      <c r="B12" s="72">
        <v>13652.24067096924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13652.24067096924</v>
      </c>
      <c r="J12" s="72">
        <v>176324.32800000001</v>
      </c>
      <c r="K12" s="72">
        <v>7.74</v>
      </c>
    </row>
    <row r="13" spans="1:11" x14ac:dyDescent="0.25">
      <c r="A13" s="72" t="s">
        <v>226</v>
      </c>
      <c r="B13" s="72">
        <v>154.9667068602534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  <c r="H13" s="72">
        <v>0</v>
      </c>
      <c r="I13" s="72">
        <v>154.9667068602534</v>
      </c>
      <c r="J13" s="72">
        <v>309593.78100000002</v>
      </c>
      <c r="K13" s="72">
        <v>0.05</v>
      </c>
    </row>
    <row r="14" spans="1:11" x14ac:dyDescent="0.25">
      <c r="A14" s="72" t="s">
        <v>108</v>
      </c>
      <c r="B14" s="72">
        <v>1684.4804706576381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  <c r="H14" s="72">
        <v>0</v>
      </c>
      <c r="I14" s="72">
        <v>1684.4804706576381</v>
      </c>
      <c r="J14" s="72">
        <v>505694.31199999998</v>
      </c>
      <c r="K14" s="72">
        <v>0.33</v>
      </c>
    </row>
    <row r="15" spans="1:11" x14ac:dyDescent="0.25">
      <c r="A15" s="72" t="s">
        <v>110</v>
      </c>
      <c r="B15" s="72">
        <v>3316.8982462274312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3316.8982462274312</v>
      </c>
      <c r="J15" s="72">
        <v>316792</v>
      </c>
      <c r="K15" s="72">
        <v>1.05</v>
      </c>
    </row>
    <row r="16" spans="1:11" x14ac:dyDescent="0.25">
      <c r="A16" s="72" t="s">
        <v>27</v>
      </c>
      <c r="B16" s="72">
        <v>19477.59788633194</v>
      </c>
      <c r="C16" s="72">
        <v>0.94846610297262668</v>
      </c>
      <c r="D16" s="72">
        <v>0</v>
      </c>
      <c r="E16" s="72">
        <v>29.39731273872081</v>
      </c>
      <c r="F16" s="72">
        <v>0</v>
      </c>
      <c r="G16" s="72">
        <v>0</v>
      </c>
      <c r="H16" s="72">
        <v>0</v>
      </c>
      <c r="I16" s="72">
        <v>19507.94366517364</v>
      </c>
      <c r="J16" s="72">
        <v>503423.34399999998</v>
      </c>
      <c r="K16" s="72">
        <v>3.88</v>
      </c>
    </row>
    <row r="17" spans="1:11" x14ac:dyDescent="0.25">
      <c r="A17" s="72" t="s">
        <v>29</v>
      </c>
      <c r="B17" s="72">
        <v>35269.481892548021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35269.481892548021</v>
      </c>
      <c r="J17" s="72">
        <v>359194.09399999998</v>
      </c>
      <c r="K17" s="72">
        <v>9.82</v>
      </c>
    </row>
    <row r="18" spans="1:11" x14ac:dyDescent="0.25">
      <c r="A18" s="72" t="s">
        <v>31</v>
      </c>
      <c r="B18" s="72">
        <v>4977.3678323549266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2">
        <v>0</v>
      </c>
      <c r="I18" s="72">
        <v>4977.3678323549266</v>
      </c>
      <c r="J18" s="72">
        <v>131770.84400000001</v>
      </c>
      <c r="K18" s="72">
        <v>3.78</v>
      </c>
    </row>
    <row r="19" spans="1:11" x14ac:dyDescent="0.25">
      <c r="A19" s="72" t="s">
        <v>113</v>
      </c>
      <c r="B19" s="72">
        <v>5102.337456956082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2">
        <v>0</v>
      </c>
      <c r="I19" s="72">
        <v>5102.337456956082</v>
      </c>
      <c r="J19" s="72">
        <v>1628450.12</v>
      </c>
      <c r="K19" s="72">
        <v>0.31</v>
      </c>
    </row>
    <row r="20" spans="1:11" x14ac:dyDescent="0.25">
      <c r="A20" s="72" t="s">
        <v>227</v>
      </c>
      <c r="B20" s="72">
        <v>72.523695097428572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2">
        <v>0</v>
      </c>
      <c r="I20" s="72">
        <v>72.523695097428572</v>
      </c>
      <c r="J20" s="72">
        <v>41779.609400000001</v>
      </c>
      <c r="K20" s="72">
        <v>0.17</v>
      </c>
    </row>
    <row r="21" spans="1:11" x14ac:dyDescent="0.25">
      <c r="A21" s="72" t="s">
        <v>228</v>
      </c>
      <c r="B21" s="72">
        <v>8.4165843264371158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2">
        <v>0</v>
      </c>
      <c r="I21" s="72">
        <v>8.4165843264371158</v>
      </c>
      <c r="J21" s="72">
        <v>6573.4799800000001</v>
      </c>
      <c r="K21" s="72">
        <v>0.13</v>
      </c>
    </row>
    <row r="22" spans="1:11" x14ac:dyDescent="0.25">
      <c r="A22" s="72" t="s">
        <v>118</v>
      </c>
      <c r="B22" s="72">
        <v>0</v>
      </c>
      <c r="C22" s="72">
        <v>844.20023993666882</v>
      </c>
      <c r="D22" s="72">
        <v>0</v>
      </c>
      <c r="E22" s="72">
        <v>0</v>
      </c>
      <c r="F22" s="72">
        <v>0</v>
      </c>
      <c r="G22" s="72">
        <v>0</v>
      </c>
      <c r="H22" s="72">
        <v>0</v>
      </c>
      <c r="I22" s="72">
        <v>844.20023993666882</v>
      </c>
      <c r="J22" s="72">
        <v>27159.710899999998</v>
      </c>
      <c r="K22" s="72">
        <v>3.11</v>
      </c>
    </row>
    <row r="23" spans="1:11" x14ac:dyDescent="0.25">
      <c r="A23" s="72" t="s">
        <v>119</v>
      </c>
      <c r="B23" s="72">
        <v>2941.7190431015911</v>
      </c>
      <c r="C23" s="72">
        <v>0</v>
      </c>
      <c r="D23" s="72">
        <v>0</v>
      </c>
      <c r="E23" s="72">
        <v>0</v>
      </c>
      <c r="F23" s="72">
        <v>0</v>
      </c>
      <c r="G23" s="72">
        <v>0</v>
      </c>
      <c r="H23" s="72">
        <v>0</v>
      </c>
      <c r="I23" s="72">
        <v>2941.7190431015911</v>
      </c>
      <c r="J23" s="72">
        <v>3373174.75</v>
      </c>
      <c r="K23" s="72">
        <v>0.09</v>
      </c>
    </row>
    <row r="24" spans="1:11" x14ac:dyDescent="0.25">
      <c r="A24" s="72" t="s">
        <v>121</v>
      </c>
      <c r="B24" s="72">
        <v>5145.3251834765706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5145.3251834765706</v>
      </c>
      <c r="J24" s="72">
        <v>185313.609</v>
      </c>
      <c r="K24" s="72">
        <v>2.78</v>
      </c>
    </row>
    <row r="25" spans="1:11" x14ac:dyDescent="0.25">
      <c r="A25" s="72" t="s">
        <v>37</v>
      </c>
      <c r="B25" s="72">
        <v>39959.080865398348</v>
      </c>
      <c r="C25" s="72">
        <v>0</v>
      </c>
      <c r="D25" s="72">
        <v>147.67330842429851</v>
      </c>
      <c r="E25" s="72">
        <v>0</v>
      </c>
      <c r="F25" s="72">
        <v>0</v>
      </c>
      <c r="G25" s="72">
        <v>0</v>
      </c>
      <c r="H25" s="72">
        <v>0</v>
      </c>
      <c r="I25" s="72">
        <v>40106.754173822657</v>
      </c>
      <c r="J25" s="72">
        <v>135122.29699999999</v>
      </c>
      <c r="K25" s="72">
        <v>29.68</v>
      </c>
    </row>
    <row r="26" spans="1:11" x14ac:dyDescent="0.25">
      <c r="A26" s="72" t="s">
        <v>229</v>
      </c>
      <c r="B26" s="72">
        <v>11928.758718002269</v>
      </c>
      <c r="C26" s="72">
        <v>0</v>
      </c>
      <c r="D26" s="72">
        <v>0</v>
      </c>
      <c r="E26" s="72">
        <v>0</v>
      </c>
      <c r="F26" s="72">
        <v>167.49306166644121</v>
      </c>
      <c r="G26" s="72">
        <v>0</v>
      </c>
      <c r="H26" s="72">
        <v>0</v>
      </c>
      <c r="I26" s="72">
        <v>12096.25177966871</v>
      </c>
      <c r="J26" s="72">
        <v>32806.3125</v>
      </c>
      <c r="K26" s="72">
        <v>36.869999999999997</v>
      </c>
    </row>
    <row r="27" spans="1:11" x14ac:dyDescent="0.25">
      <c r="A27" s="72" t="s">
        <v>40</v>
      </c>
      <c r="B27" s="72">
        <v>153085.3492609534</v>
      </c>
      <c r="C27" s="72">
        <v>129365.9200852082</v>
      </c>
      <c r="D27" s="72">
        <v>15365.46324286022</v>
      </c>
      <c r="E27" s="72">
        <v>0</v>
      </c>
      <c r="F27" s="72">
        <v>0</v>
      </c>
      <c r="G27" s="72">
        <v>0</v>
      </c>
      <c r="H27" s="72">
        <v>0</v>
      </c>
      <c r="I27" s="72">
        <v>297816.73258902162</v>
      </c>
      <c r="J27" s="72">
        <v>707087.75</v>
      </c>
      <c r="K27" s="72">
        <v>42.12</v>
      </c>
    </row>
    <row r="28" spans="1:11" x14ac:dyDescent="0.25">
      <c r="A28" s="72" t="s">
        <v>42</v>
      </c>
      <c r="B28" s="72">
        <v>1762.094852578314</v>
      </c>
      <c r="C28" s="72">
        <v>317.60446935150333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2079.6993219298179</v>
      </c>
      <c r="J28" s="72">
        <v>9336.2460900000005</v>
      </c>
      <c r="K28" s="72">
        <v>22.28</v>
      </c>
    </row>
    <row r="29" spans="1:11" x14ac:dyDescent="0.25">
      <c r="A29" s="72" t="s">
        <v>230</v>
      </c>
      <c r="B29" s="72">
        <v>8.8733516520068054</v>
      </c>
      <c r="C29" s="72">
        <v>0</v>
      </c>
      <c r="D29" s="72">
        <v>0</v>
      </c>
      <c r="E29" s="72">
        <v>0</v>
      </c>
      <c r="F29" s="72">
        <v>0</v>
      </c>
      <c r="G29" s="72">
        <v>0</v>
      </c>
      <c r="H29" s="72">
        <v>0</v>
      </c>
      <c r="I29" s="72">
        <v>8.8733516520068054</v>
      </c>
      <c r="J29" s="72">
        <v>472454.90600000002</v>
      </c>
      <c r="K29" s="72">
        <v>0</v>
      </c>
    </row>
    <row r="30" spans="1:11" x14ac:dyDescent="0.25">
      <c r="A30" s="72" t="s">
        <v>134</v>
      </c>
      <c r="B30" s="72">
        <v>126.3545094204835</v>
      </c>
      <c r="C30" s="72">
        <v>0</v>
      </c>
      <c r="D30" s="72">
        <v>0</v>
      </c>
      <c r="E30" s="72">
        <v>0</v>
      </c>
      <c r="F30" s="72">
        <v>0</v>
      </c>
      <c r="G30" s="72">
        <v>0</v>
      </c>
      <c r="H30" s="72">
        <v>0</v>
      </c>
      <c r="I30" s="72">
        <v>126.3545094204835</v>
      </c>
      <c r="J30" s="72">
        <v>221219.53099999999</v>
      </c>
      <c r="K30" s="72">
        <v>0.06</v>
      </c>
    </row>
    <row r="31" spans="1:11" x14ac:dyDescent="0.25">
      <c r="A31" s="72" t="s">
        <v>45</v>
      </c>
      <c r="B31" s="72">
        <v>52.709524307775027</v>
      </c>
      <c r="C31" s="72">
        <v>0</v>
      </c>
      <c r="D31" s="72">
        <v>0</v>
      </c>
      <c r="E31" s="72">
        <v>0</v>
      </c>
      <c r="F31" s="72">
        <v>0</v>
      </c>
      <c r="G31" s="72">
        <v>0</v>
      </c>
      <c r="H31" s="72">
        <v>0</v>
      </c>
      <c r="I31" s="72">
        <v>52.709524307775027</v>
      </c>
      <c r="J31" s="72">
        <v>169628.70300000001</v>
      </c>
      <c r="K31" s="72">
        <v>0.03</v>
      </c>
    </row>
    <row r="32" spans="1:11" x14ac:dyDescent="0.25">
      <c r="A32" s="72" t="s">
        <v>231</v>
      </c>
      <c r="B32" s="72">
        <v>2.53783753772825</v>
      </c>
      <c r="C32" s="72">
        <v>0</v>
      </c>
      <c r="D32" s="72">
        <v>0</v>
      </c>
      <c r="E32" s="72">
        <v>0</v>
      </c>
      <c r="F32" s="72">
        <v>0</v>
      </c>
      <c r="G32" s="72">
        <v>0</v>
      </c>
      <c r="H32" s="72">
        <v>0</v>
      </c>
      <c r="I32" s="72">
        <v>2.53783753772825</v>
      </c>
      <c r="J32" s="72">
        <v>1615.60022</v>
      </c>
      <c r="K32" s="72">
        <v>0.16</v>
      </c>
    </row>
    <row r="33" spans="1:11" x14ac:dyDescent="0.25">
      <c r="A33" s="72" t="s">
        <v>232</v>
      </c>
      <c r="B33" s="72">
        <v>17.73353832064867</v>
      </c>
      <c r="C33" s="72">
        <v>0</v>
      </c>
      <c r="D33" s="72">
        <v>0</v>
      </c>
      <c r="E33" s="72">
        <v>0</v>
      </c>
      <c r="F33" s="72">
        <v>0</v>
      </c>
      <c r="G33" s="72">
        <v>0</v>
      </c>
      <c r="H33" s="72">
        <v>0</v>
      </c>
      <c r="I33" s="72">
        <v>17.73353832064867</v>
      </c>
      <c r="J33" s="72">
        <v>486.60781900000001</v>
      </c>
      <c r="K33" s="72">
        <v>3.64</v>
      </c>
    </row>
    <row r="34" spans="1:11" x14ac:dyDescent="0.25">
      <c r="A34" s="72" t="s">
        <v>142</v>
      </c>
      <c r="B34" s="72">
        <v>1620.4828958132059</v>
      </c>
      <c r="C34" s="72">
        <v>0</v>
      </c>
      <c r="D34" s="72">
        <v>0</v>
      </c>
      <c r="E34" s="72">
        <v>0</v>
      </c>
      <c r="F34" s="72">
        <v>0</v>
      </c>
      <c r="G34" s="72">
        <v>0</v>
      </c>
      <c r="H34" s="72">
        <v>0</v>
      </c>
      <c r="I34" s="72">
        <v>1620.4828958132059</v>
      </c>
      <c r="J34" s="72">
        <v>751302.18799999997</v>
      </c>
      <c r="K34" s="72">
        <v>0.22</v>
      </c>
    </row>
    <row r="35" spans="1:11" x14ac:dyDescent="0.25">
      <c r="A35" s="72" t="s">
        <v>143</v>
      </c>
      <c r="B35" s="72">
        <v>4435.0658905827604</v>
      </c>
      <c r="C35" s="72">
        <v>0</v>
      </c>
      <c r="D35" s="72">
        <v>0</v>
      </c>
      <c r="E35" s="72">
        <v>0</v>
      </c>
      <c r="F35" s="72">
        <v>0</v>
      </c>
      <c r="G35" s="72">
        <v>0</v>
      </c>
      <c r="H35" s="72">
        <v>0</v>
      </c>
      <c r="I35" s="72">
        <v>4435.0658905827604</v>
      </c>
      <c r="J35" s="72">
        <v>100075.125</v>
      </c>
      <c r="K35" s="72">
        <v>4.43</v>
      </c>
    </row>
    <row r="36" spans="1:11" x14ac:dyDescent="0.25">
      <c r="A36" s="72" t="s">
        <v>233</v>
      </c>
      <c r="B36" s="72">
        <v>0</v>
      </c>
      <c r="C36" s="72">
        <v>336.55060830243531</v>
      </c>
      <c r="D36" s="72">
        <v>0</v>
      </c>
      <c r="E36" s="72">
        <v>0</v>
      </c>
      <c r="F36" s="72">
        <v>0</v>
      </c>
      <c r="G36" s="72">
        <v>0</v>
      </c>
      <c r="H36" s="72">
        <v>0</v>
      </c>
      <c r="I36" s="72">
        <v>336.55060830243531</v>
      </c>
      <c r="J36" s="72">
        <v>1472609.75</v>
      </c>
      <c r="K36" s="72">
        <v>0.02</v>
      </c>
    </row>
    <row r="37" spans="1:11" x14ac:dyDescent="0.25">
      <c r="A37" s="72" t="s">
        <v>145</v>
      </c>
      <c r="B37" s="72">
        <v>288.66926215312628</v>
      </c>
      <c r="C37" s="72">
        <v>0</v>
      </c>
      <c r="D37" s="72">
        <v>0</v>
      </c>
      <c r="E37" s="72">
        <v>0</v>
      </c>
      <c r="F37" s="72">
        <v>0</v>
      </c>
      <c r="G37" s="72">
        <v>0</v>
      </c>
      <c r="H37" s="72">
        <v>0</v>
      </c>
      <c r="I37" s="72">
        <v>288.66926215312628</v>
      </c>
      <c r="J37" s="72">
        <v>136700.65599999999</v>
      </c>
      <c r="K37" s="72">
        <v>0.21</v>
      </c>
    </row>
    <row r="38" spans="1:11" x14ac:dyDescent="0.25">
      <c r="A38" s="72" t="s">
        <v>147</v>
      </c>
      <c r="B38" s="72">
        <v>42494.145336395821</v>
      </c>
      <c r="C38" s="72">
        <v>0</v>
      </c>
      <c r="D38" s="72">
        <v>0</v>
      </c>
      <c r="E38" s="72">
        <v>0</v>
      </c>
      <c r="F38" s="72">
        <v>0</v>
      </c>
      <c r="G38" s="72">
        <v>0</v>
      </c>
      <c r="H38" s="72">
        <v>0</v>
      </c>
      <c r="I38" s="72">
        <v>42494.145336395821</v>
      </c>
      <c r="J38" s="72">
        <v>1301697.5</v>
      </c>
      <c r="K38" s="72">
        <v>3.26</v>
      </c>
    </row>
    <row r="39" spans="1:11" x14ac:dyDescent="0.25">
      <c r="A39" s="72" t="s">
        <v>152</v>
      </c>
      <c r="B39" s="72">
        <v>39.552033602997099</v>
      </c>
      <c r="C39" s="72">
        <v>0</v>
      </c>
      <c r="D39" s="72">
        <v>0</v>
      </c>
      <c r="E39" s="72">
        <v>0</v>
      </c>
      <c r="F39" s="72">
        <v>0</v>
      </c>
      <c r="G39" s="72">
        <v>0</v>
      </c>
      <c r="H39" s="72">
        <v>0</v>
      </c>
      <c r="I39" s="72">
        <v>39.552033602997099</v>
      </c>
      <c r="J39" s="72">
        <v>530620.625</v>
      </c>
      <c r="K39" s="72">
        <v>0.01</v>
      </c>
    </row>
    <row r="40" spans="1:11" x14ac:dyDescent="0.25">
      <c r="A40" s="72" t="s">
        <v>155</v>
      </c>
      <c r="B40" s="72">
        <v>1.8115001378234481</v>
      </c>
      <c r="C40" s="72">
        <v>0</v>
      </c>
      <c r="D40" s="72">
        <v>0</v>
      </c>
      <c r="E40" s="72">
        <v>0</v>
      </c>
      <c r="F40" s="72">
        <v>0</v>
      </c>
      <c r="G40" s="72">
        <v>0</v>
      </c>
      <c r="H40" s="72">
        <v>0</v>
      </c>
      <c r="I40" s="72">
        <v>1.8115001378234481</v>
      </c>
      <c r="J40" s="72">
        <v>1066208.1200000001</v>
      </c>
      <c r="K40" s="72">
        <v>0</v>
      </c>
    </row>
    <row r="41" spans="1:11" x14ac:dyDescent="0.25">
      <c r="A41" s="72" t="s">
        <v>48</v>
      </c>
      <c r="B41" s="72">
        <v>26554.889812982761</v>
      </c>
      <c r="C41" s="72">
        <v>11622.54546907752</v>
      </c>
      <c r="D41" s="72">
        <v>25790.232094924671</v>
      </c>
      <c r="E41" s="72">
        <v>0</v>
      </c>
      <c r="F41" s="72">
        <v>0</v>
      </c>
      <c r="G41" s="72">
        <v>0</v>
      </c>
      <c r="H41" s="72">
        <v>0</v>
      </c>
      <c r="I41" s="72">
        <v>63967.667376984937</v>
      </c>
      <c r="J41" s="72">
        <v>159953.78099999999</v>
      </c>
      <c r="K41" s="72">
        <v>39.99</v>
      </c>
    </row>
    <row r="42" spans="1:11" x14ac:dyDescent="0.25">
      <c r="A42" s="72" t="s">
        <v>49</v>
      </c>
      <c r="B42" s="72">
        <v>401.86444899503249</v>
      </c>
      <c r="C42" s="72">
        <v>0</v>
      </c>
      <c r="D42" s="72">
        <v>0</v>
      </c>
      <c r="E42" s="72">
        <v>0</v>
      </c>
      <c r="F42" s="72">
        <v>619.31140794852445</v>
      </c>
      <c r="G42" s="72">
        <v>0</v>
      </c>
      <c r="H42" s="72">
        <v>244.29452657155321</v>
      </c>
      <c r="I42" s="72">
        <v>1265.4703835151099</v>
      </c>
      <c r="J42" s="72">
        <v>152143.92199999999</v>
      </c>
      <c r="K42" s="72">
        <v>0.83</v>
      </c>
    </row>
    <row r="43" spans="1:11" x14ac:dyDescent="0.25">
      <c r="A43" s="72" t="s">
        <v>50</v>
      </c>
      <c r="B43" s="72">
        <v>623.81092265876794</v>
      </c>
      <c r="C43" s="72">
        <v>1306.904202820823</v>
      </c>
      <c r="D43" s="72">
        <v>0</v>
      </c>
      <c r="E43" s="72">
        <v>0</v>
      </c>
      <c r="F43" s="72">
        <v>0</v>
      </c>
      <c r="G43" s="72">
        <v>0</v>
      </c>
      <c r="H43" s="72">
        <v>0</v>
      </c>
      <c r="I43" s="72">
        <v>1930.7151254795911</v>
      </c>
      <c r="J43" s="72">
        <v>32646.831999999999</v>
      </c>
      <c r="K43" s="72">
        <v>5.91</v>
      </c>
    </row>
    <row r="44" spans="1:11" x14ac:dyDescent="0.25">
      <c r="A44" s="72" t="s">
        <v>51</v>
      </c>
      <c r="B44" s="72">
        <v>54351.610597090788</v>
      </c>
      <c r="C44" s="72">
        <v>8296.8338245453415</v>
      </c>
      <c r="D44" s="72">
        <v>0</v>
      </c>
      <c r="E44" s="72">
        <v>200.91462569066289</v>
      </c>
      <c r="F44" s="72">
        <v>1769.820426634195</v>
      </c>
      <c r="G44" s="72">
        <v>0</v>
      </c>
      <c r="H44" s="72">
        <v>0</v>
      </c>
      <c r="I44" s="72">
        <v>64619.179473960998</v>
      </c>
      <c r="J44" s="72">
        <v>240586.56200000001</v>
      </c>
      <c r="K44" s="72">
        <v>26.86</v>
      </c>
    </row>
    <row r="45" spans="1:11" x14ac:dyDescent="0.25">
      <c r="A45" s="72" t="s">
        <v>53</v>
      </c>
      <c r="B45" s="72">
        <v>3.038620430653542</v>
      </c>
      <c r="C45" s="72">
        <v>14756.083608713379</v>
      </c>
      <c r="D45" s="72">
        <v>0</v>
      </c>
      <c r="E45" s="72">
        <v>58.227162279635671</v>
      </c>
      <c r="F45" s="72">
        <v>0</v>
      </c>
      <c r="G45" s="72">
        <v>0</v>
      </c>
      <c r="H45" s="72">
        <v>0</v>
      </c>
      <c r="I45" s="72">
        <v>14817.34939142367</v>
      </c>
      <c r="J45" s="72">
        <v>132787.859</v>
      </c>
      <c r="K45" s="72">
        <v>11.16</v>
      </c>
    </row>
    <row r="46" spans="1:11" x14ac:dyDescent="0.25">
      <c r="A46" s="72" t="s">
        <v>54</v>
      </c>
      <c r="B46" s="72">
        <v>629.80430814801309</v>
      </c>
      <c r="C46" s="72">
        <v>0</v>
      </c>
      <c r="D46" s="72">
        <v>0</v>
      </c>
      <c r="E46" s="72">
        <v>0</v>
      </c>
      <c r="F46" s="72">
        <v>0</v>
      </c>
      <c r="G46" s="72">
        <v>0</v>
      </c>
      <c r="H46" s="72">
        <v>0</v>
      </c>
      <c r="I46" s="72">
        <v>629.80430814801309</v>
      </c>
      <c r="J46" s="72">
        <v>106566.42200000001</v>
      </c>
      <c r="K46" s="72">
        <v>0.59</v>
      </c>
    </row>
    <row r="47" spans="1:11" x14ac:dyDescent="0.25">
      <c r="A47" s="72" t="s">
        <v>234</v>
      </c>
      <c r="B47" s="72">
        <v>6.2332983691528439</v>
      </c>
      <c r="C47" s="72">
        <v>0</v>
      </c>
      <c r="D47" s="72">
        <v>0</v>
      </c>
      <c r="E47" s="72">
        <v>0</v>
      </c>
      <c r="F47" s="72">
        <v>0</v>
      </c>
      <c r="G47" s="72">
        <v>0</v>
      </c>
      <c r="H47" s="72">
        <v>0</v>
      </c>
      <c r="I47" s="72">
        <v>6.2332983691528439</v>
      </c>
      <c r="J47" s="72">
        <v>76973.531199999998</v>
      </c>
      <c r="K47" s="72">
        <v>0.01</v>
      </c>
    </row>
    <row r="48" spans="1:11" x14ac:dyDescent="0.25">
      <c r="A48" s="72" t="s">
        <v>56</v>
      </c>
      <c r="B48" s="72">
        <v>36118.280237485968</v>
      </c>
      <c r="C48" s="72">
        <v>14491.865042234211</v>
      </c>
      <c r="D48" s="72">
        <v>2560.4852117208579</v>
      </c>
      <c r="E48" s="72">
        <v>554.04982753927266</v>
      </c>
      <c r="F48" s="72">
        <v>1234.495507823242</v>
      </c>
      <c r="G48" s="72">
        <v>0</v>
      </c>
      <c r="H48" s="72">
        <v>0</v>
      </c>
      <c r="I48" s="72">
        <v>54959.175826803563</v>
      </c>
      <c r="J48" s="72">
        <v>197971.96900000001</v>
      </c>
      <c r="K48" s="72">
        <v>27.76</v>
      </c>
    </row>
    <row r="49" spans="1:11" x14ac:dyDescent="0.25">
      <c r="A49" s="72" t="s">
        <v>235</v>
      </c>
      <c r="B49" s="72">
        <v>41.533822715102133</v>
      </c>
      <c r="C49" s="72">
        <v>0</v>
      </c>
      <c r="D49" s="72">
        <v>0</v>
      </c>
      <c r="E49" s="72">
        <v>0</v>
      </c>
      <c r="F49" s="72">
        <v>0</v>
      </c>
      <c r="G49" s="72">
        <v>0</v>
      </c>
      <c r="H49" s="72">
        <v>0</v>
      </c>
      <c r="I49" s="72">
        <v>41.533822715102133</v>
      </c>
      <c r="J49" s="72">
        <v>100764.19500000001</v>
      </c>
      <c r="K49" s="72">
        <v>0.04</v>
      </c>
    </row>
    <row r="50" spans="1:11" x14ac:dyDescent="0.25">
      <c r="A50" s="72" t="s">
        <v>158</v>
      </c>
      <c r="B50" s="72">
        <v>16301.520338577729</v>
      </c>
      <c r="C50" s="72">
        <v>0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16301.520338577729</v>
      </c>
      <c r="J50" s="72">
        <v>823854.56200000003</v>
      </c>
      <c r="K50" s="72">
        <v>1.98</v>
      </c>
    </row>
    <row r="51" spans="1:11" x14ac:dyDescent="0.25">
      <c r="A51" s="72" t="s">
        <v>57</v>
      </c>
      <c r="B51" s="72">
        <v>761.61452984665209</v>
      </c>
      <c r="C51" s="72">
        <v>0</v>
      </c>
      <c r="D51" s="72">
        <v>0</v>
      </c>
      <c r="E51" s="72">
        <v>0</v>
      </c>
      <c r="F51" s="72">
        <v>0</v>
      </c>
      <c r="G51" s="72">
        <v>0</v>
      </c>
      <c r="H51" s="72">
        <v>0</v>
      </c>
      <c r="I51" s="72">
        <v>761.61452984665209</v>
      </c>
      <c r="J51" s="72">
        <v>31639.535199999998</v>
      </c>
      <c r="K51" s="72">
        <v>2.41</v>
      </c>
    </row>
    <row r="52" spans="1:11" x14ac:dyDescent="0.25">
      <c r="A52" s="72" t="s">
        <v>58</v>
      </c>
      <c r="B52" s="72">
        <v>2072.1762269347828</v>
      </c>
      <c r="C52" s="72">
        <v>0</v>
      </c>
      <c r="D52" s="72">
        <v>0</v>
      </c>
      <c r="E52" s="72">
        <v>0</v>
      </c>
      <c r="F52" s="72">
        <v>0</v>
      </c>
      <c r="G52" s="72">
        <v>0</v>
      </c>
      <c r="H52" s="72">
        <v>0</v>
      </c>
      <c r="I52" s="72">
        <v>2072.1762269347828</v>
      </c>
      <c r="J52" s="72">
        <v>31270.8262</v>
      </c>
      <c r="K52" s="72">
        <v>6.63</v>
      </c>
    </row>
    <row r="53" spans="1:11" x14ac:dyDescent="0.25">
      <c r="A53" s="72" t="s">
        <v>161</v>
      </c>
      <c r="B53" s="72">
        <v>4.4201089634329076</v>
      </c>
      <c r="C53" s="72">
        <v>0</v>
      </c>
      <c r="D53" s="72">
        <v>0</v>
      </c>
      <c r="E53" s="72">
        <v>0</v>
      </c>
      <c r="F53" s="72">
        <v>0</v>
      </c>
      <c r="G53" s="72">
        <v>0</v>
      </c>
      <c r="H53" s="72">
        <v>0</v>
      </c>
      <c r="I53" s="72">
        <v>4.4201089634329076</v>
      </c>
      <c r="J53" s="72">
        <v>56918.109400000001</v>
      </c>
      <c r="K53" s="72">
        <v>0.01</v>
      </c>
    </row>
    <row r="54" spans="1:11" x14ac:dyDescent="0.25">
      <c r="A54" s="72" t="s">
        <v>59</v>
      </c>
      <c r="B54" s="72">
        <v>196.61768898593681</v>
      </c>
      <c r="C54" s="72">
        <v>0</v>
      </c>
      <c r="D54" s="72">
        <v>0</v>
      </c>
      <c r="E54" s="72">
        <v>0</v>
      </c>
      <c r="F54" s="72">
        <v>0</v>
      </c>
      <c r="G54" s="72">
        <v>0</v>
      </c>
      <c r="H54" s="72">
        <v>0</v>
      </c>
      <c r="I54" s="72">
        <v>196.61768898593681</v>
      </c>
      <c r="J54" s="72">
        <v>445413.43800000002</v>
      </c>
      <c r="K54" s="72">
        <v>0.04</v>
      </c>
    </row>
    <row r="55" spans="1:11" x14ac:dyDescent="0.25">
      <c r="A55" s="72" t="s">
        <v>61</v>
      </c>
      <c r="B55" s="72">
        <v>34.873997272480928</v>
      </c>
      <c r="C55" s="72">
        <v>0</v>
      </c>
      <c r="D55" s="72">
        <v>0</v>
      </c>
      <c r="E55" s="72">
        <v>0</v>
      </c>
      <c r="F55" s="72">
        <v>0</v>
      </c>
      <c r="G55" s="72">
        <v>0</v>
      </c>
      <c r="H55" s="72">
        <v>0</v>
      </c>
      <c r="I55" s="72">
        <v>34.873997272480928</v>
      </c>
      <c r="J55" s="72">
        <v>20020.7461</v>
      </c>
      <c r="K55" s="72">
        <v>0.17</v>
      </c>
    </row>
    <row r="56" spans="1:11" x14ac:dyDescent="0.25">
      <c r="A56" s="72" t="s">
        <v>163</v>
      </c>
      <c r="B56" s="72">
        <v>640.68341410163634</v>
      </c>
      <c r="C56" s="72">
        <v>0</v>
      </c>
      <c r="D56" s="72">
        <v>0</v>
      </c>
      <c r="E56" s="72">
        <v>0</v>
      </c>
      <c r="F56" s="72">
        <v>0</v>
      </c>
      <c r="G56" s="72">
        <v>0</v>
      </c>
      <c r="H56" s="72">
        <v>0</v>
      </c>
      <c r="I56" s="72">
        <v>640.68341410163634</v>
      </c>
      <c r="J56" s="72">
        <v>17302.007799999999</v>
      </c>
      <c r="K56" s="72">
        <v>3.7</v>
      </c>
    </row>
    <row r="57" spans="1:11" x14ac:dyDescent="0.25">
      <c r="A57" s="72" t="s">
        <v>62</v>
      </c>
      <c r="B57" s="72">
        <v>165033.87001086469</v>
      </c>
      <c r="C57" s="72">
        <v>21.24997930808663</v>
      </c>
      <c r="D57" s="72">
        <v>0</v>
      </c>
      <c r="E57" s="72">
        <v>596.76994513837792</v>
      </c>
      <c r="F57" s="72">
        <v>0</v>
      </c>
      <c r="G57" s="72">
        <v>0</v>
      </c>
      <c r="H57" s="72">
        <v>0</v>
      </c>
      <c r="I57" s="72">
        <v>165651.88993531119</v>
      </c>
      <c r="J57" s="72">
        <v>749774.18799999997</v>
      </c>
      <c r="K57" s="72">
        <v>22.09</v>
      </c>
    </row>
    <row r="58" spans="1:11" x14ac:dyDescent="0.25">
      <c r="A58" s="72" t="s">
        <v>63</v>
      </c>
      <c r="B58" s="72">
        <v>5278.4086016339752</v>
      </c>
      <c r="C58" s="72">
        <v>88.478655873823172</v>
      </c>
      <c r="D58" s="72">
        <v>0</v>
      </c>
      <c r="E58" s="72">
        <v>0</v>
      </c>
      <c r="F58" s="72">
        <v>0</v>
      </c>
      <c r="G58" s="72">
        <v>0</v>
      </c>
      <c r="H58" s="72">
        <v>0</v>
      </c>
      <c r="I58" s="72">
        <v>5366.8872575077976</v>
      </c>
      <c r="J58" s="72">
        <v>124155.898</v>
      </c>
      <c r="K58" s="72">
        <v>4.32</v>
      </c>
    </row>
    <row r="59" spans="1:11" x14ac:dyDescent="0.25">
      <c r="A59" s="72" t="s">
        <v>167</v>
      </c>
      <c r="B59" s="72">
        <v>189.40687184663409</v>
      </c>
      <c r="C59" s="72">
        <v>0</v>
      </c>
      <c r="D59" s="72">
        <v>0</v>
      </c>
      <c r="E59" s="72">
        <v>0</v>
      </c>
      <c r="F59" s="72">
        <v>0</v>
      </c>
      <c r="G59" s="72">
        <v>0</v>
      </c>
      <c r="H59" s="72">
        <v>0</v>
      </c>
      <c r="I59" s="72">
        <v>189.40687184663409</v>
      </c>
      <c r="J59" s="72">
        <v>13148.135700000001</v>
      </c>
      <c r="K59" s="72">
        <v>1.44</v>
      </c>
    </row>
    <row r="60" spans="1:11" x14ac:dyDescent="0.25">
      <c r="A60" s="72" t="s">
        <v>65</v>
      </c>
      <c r="B60" s="72">
        <v>11218.45940669246</v>
      </c>
      <c r="C60" s="72">
        <v>3389.6130980016142</v>
      </c>
      <c r="D60" s="72">
        <v>0</v>
      </c>
      <c r="E60" s="72">
        <v>67.869656960977991</v>
      </c>
      <c r="F60" s="72">
        <v>0</v>
      </c>
      <c r="G60" s="72">
        <v>0</v>
      </c>
      <c r="H60" s="72">
        <v>0</v>
      </c>
      <c r="I60" s="72">
        <v>14675.94216165505</v>
      </c>
      <c r="J60" s="72">
        <v>42355.542999999998</v>
      </c>
      <c r="K60" s="72">
        <v>34.65</v>
      </c>
    </row>
    <row r="61" spans="1:11" x14ac:dyDescent="0.25">
      <c r="A61" s="72" t="s">
        <v>68</v>
      </c>
      <c r="B61" s="72">
        <v>147.05000737326111</v>
      </c>
      <c r="C61" s="72">
        <v>0</v>
      </c>
      <c r="D61" s="72">
        <v>0</v>
      </c>
      <c r="E61" s="72">
        <v>0</v>
      </c>
      <c r="F61" s="72">
        <v>0</v>
      </c>
      <c r="G61" s="72">
        <v>0</v>
      </c>
      <c r="H61" s="72">
        <v>0</v>
      </c>
      <c r="I61" s="72">
        <v>147.05000737326111</v>
      </c>
      <c r="J61" s="72">
        <v>28086.349600000001</v>
      </c>
      <c r="K61" s="72">
        <v>0.52</v>
      </c>
    </row>
    <row r="62" spans="1:11" x14ac:dyDescent="0.25">
      <c r="A62" s="72" t="s">
        <v>69</v>
      </c>
      <c r="B62" s="72">
        <v>10495.511911438311</v>
      </c>
      <c r="C62" s="72">
        <v>0</v>
      </c>
      <c r="D62" s="72">
        <v>0</v>
      </c>
      <c r="E62" s="72">
        <v>0</v>
      </c>
      <c r="F62" s="72">
        <v>0</v>
      </c>
      <c r="G62" s="72">
        <v>0</v>
      </c>
      <c r="H62" s="72">
        <v>0</v>
      </c>
      <c r="I62" s="72">
        <v>10495.511911438311</v>
      </c>
      <c r="J62" s="72">
        <v>708669.875</v>
      </c>
      <c r="K62" s="72">
        <v>1.48</v>
      </c>
    </row>
    <row r="63" spans="1:11" x14ac:dyDescent="0.25">
      <c r="A63" s="72" t="s">
        <v>170</v>
      </c>
      <c r="B63" s="72">
        <v>3086.2598625828</v>
      </c>
      <c r="C63" s="72">
        <v>0</v>
      </c>
      <c r="D63" s="72">
        <v>257.07857512950449</v>
      </c>
      <c r="E63" s="72">
        <v>29.120510315230671</v>
      </c>
      <c r="F63" s="72">
        <v>0</v>
      </c>
      <c r="G63" s="72">
        <v>0</v>
      </c>
      <c r="H63" s="72">
        <v>0</v>
      </c>
      <c r="I63" s="72">
        <v>3372.4589480275349</v>
      </c>
      <c r="J63" s="72">
        <v>49672.375</v>
      </c>
      <c r="K63" s="72">
        <v>6.79</v>
      </c>
    </row>
    <row r="64" spans="1:11" x14ac:dyDescent="0.25">
      <c r="A64" s="72" t="s">
        <v>70</v>
      </c>
      <c r="B64" s="72">
        <v>129828.6533990696</v>
      </c>
      <c r="C64" s="72">
        <v>19656.717629747021</v>
      </c>
      <c r="D64" s="72">
        <v>53807.145904459438</v>
      </c>
      <c r="E64" s="72">
        <v>0</v>
      </c>
      <c r="F64" s="72">
        <v>0</v>
      </c>
      <c r="G64" s="72">
        <v>0</v>
      </c>
      <c r="H64" s="72">
        <v>0</v>
      </c>
      <c r="I64" s="72">
        <v>203292.5169332762</v>
      </c>
      <c r="J64" s="72">
        <v>555524.43799999997</v>
      </c>
      <c r="K64" s="72">
        <v>36.590000000000003</v>
      </c>
    </row>
    <row r="65" spans="1:11" x14ac:dyDescent="0.25">
      <c r="A65" s="72" t="s">
        <v>174</v>
      </c>
      <c r="B65" s="72">
        <v>635.79562993656373</v>
      </c>
      <c r="C65" s="72">
        <v>0</v>
      </c>
      <c r="D65" s="72">
        <v>0</v>
      </c>
      <c r="E65" s="72">
        <v>0</v>
      </c>
      <c r="F65" s="72">
        <v>0</v>
      </c>
      <c r="G65" s="72">
        <v>0</v>
      </c>
      <c r="H65" s="72">
        <v>0</v>
      </c>
      <c r="I65" s="72">
        <v>635.79562993656373</v>
      </c>
      <c r="J65" s="72">
        <v>346908.09399999998</v>
      </c>
      <c r="K65" s="72">
        <v>0.18</v>
      </c>
    </row>
    <row r="66" spans="1:11" x14ac:dyDescent="0.25">
      <c r="A66" s="72" t="s">
        <v>176</v>
      </c>
      <c r="B66" s="72">
        <v>2043.600403344188</v>
      </c>
      <c r="C66" s="72">
        <v>0</v>
      </c>
      <c r="D66" s="72">
        <v>0</v>
      </c>
      <c r="E66" s="72">
        <v>0</v>
      </c>
      <c r="F66" s="72">
        <v>0</v>
      </c>
      <c r="G66" s="72">
        <v>0</v>
      </c>
      <c r="H66" s="72">
        <v>0</v>
      </c>
      <c r="I66" s="72">
        <v>2043.600403344188</v>
      </c>
      <c r="J66" s="72">
        <v>862895.25</v>
      </c>
      <c r="K66" s="72">
        <v>0.24</v>
      </c>
    </row>
    <row r="67" spans="1:11" x14ac:dyDescent="0.25">
      <c r="A67" s="72" t="s">
        <v>177</v>
      </c>
      <c r="B67" s="72">
        <v>267.06718969806849</v>
      </c>
      <c r="C67" s="72">
        <v>0</v>
      </c>
      <c r="D67" s="72">
        <v>0</v>
      </c>
      <c r="E67" s="72">
        <v>0</v>
      </c>
      <c r="F67" s="72">
        <v>0</v>
      </c>
      <c r="G67" s="72">
        <v>0</v>
      </c>
      <c r="H67" s="72">
        <v>0</v>
      </c>
      <c r="I67" s="72">
        <v>267.06718969806849</v>
      </c>
      <c r="J67" s="72">
        <v>2367357.5</v>
      </c>
      <c r="K67" s="72">
        <v>0.01</v>
      </c>
    </row>
    <row r="68" spans="1:11" x14ac:dyDescent="0.25">
      <c r="A68" s="72" t="s">
        <v>178</v>
      </c>
      <c r="B68" s="72">
        <v>883.25365522358686</v>
      </c>
      <c r="C68" s="72">
        <v>0</v>
      </c>
      <c r="D68" s="72">
        <v>0</v>
      </c>
      <c r="E68" s="72">
        <v>0</v>
      </c>
      <c r="F68" s="72">
        <v>0</v>
      </c>
      <c r="G68" s="72">
        <v>0</v>
      </c>
      <c r="H68" s="72">
        <v>0</v>
      </c>
      <c r="I68" s="72">
        <v>883.25365522358686</v>
      </c>
      <c r="J68" s="72">
        <v>1958014.38</v>
      </c>
      <c r="K68" s="72">
        <v>0.05</v>
      </c>
    </row>
    <row r="69" spans="1:11" x14ac:dyDescent="0.25">
      <c r="A69" s="72" t="s">
        <v>179</v>
      </c>
      <c r="B69" s="72">
        <v>0.84623491615429525</v>
      </c>
      <c r="C69" s="72">
        <v>0</v>
      </c>
      <c r="D69" s="72">
        <v>0</v>
      </c>
      <c r="E69" s="72">
        <v>0</v>
      </c>
      <c r="F69" s="72">
        <v>0</v>
      </c>
      <c r="G69" s="72">
        <v>0</v>
      </c>
      <c r="H69" s="72">
        <v>0</v>
      </c>
      <c r="I69" s="72">
        <v>0.84623491615429525</v>
      </c>
      <c r="J69" s="72">
        <v>116749.242</v>
      </c>
      <c r="K69" s="72">
        <v>0</v>
      </c>
    </row>
    <row r="70" spans="1:11" x14ac:dyDescent="0.25">
      <c r="A70" s="72" t="s">
        <v>71</v>
      </c>
      <c r="B70" s="72">
        <v>14902.01184702006</v>
      </c>
      <c r="C70" s="72">
        <v>0</v>
      </c>
      <c r="D70" s="72">
        <v>0</v>
      </c>
      <c r="E70" s="72">
        <v>0</v>
      </c>
      <c r="F70" s="72">
        <v>3244.240725917422</v>
      </c>
      <c r="G70" s="72">
        <v>0</v>
      </c>
      <c r="H70" s="72">
        <v>0</v>
      </c>
      <c r="I70" s="72">
        <v>18146.252572937479</v>
      </c>
      <c r="J70" s="72">
        <v>135922.641</v>
      </c>
      <c r="K70" s="72">
        <v>13.35</v>
      </c>
    </row>
    <row r="71" spans="1:11" x14ac:dyDescent="0.25">
      <c r="A71" s="72" t="s">
        <v>181</v>
      </c>
      <c r="B71" s="72">
        <v>1463.916343881122</v>
      </c>
      <c r="C71" s="72">
        <v>0</v>
      </c>
      <c r="D71" s="72">
        <v>0</v>
      </c>
      <c r="E71" s="72">
        <v>0</v>
      </c>
      <c r="F71" s="72">
        <v>0</v>
      </c>
      <c r="G71" s="72">
        <v>0</v>
      </c>
      <c r="H71" s="72">
        <v>0</v>
      </c>
      <c r="I71" s="72">
        <v>1463.916343881122</v>
      </c>
      <c r="J71" s="72">
        <v>538157.125</v>
      </c>
      <c r="K71" s="72">
        <v>0.27</v>
      </c>
    </row>
    <row r="72" spans="1:11" x14ac:dyDescent="0.25">
      <c r="A72" s="72" t="s">
        <v>72</v>
      </c>
      <c r="B72" s="72">
        <v>9229.7610909222985</v>
      </c>
      <c r="C72" s="72">
        <v>15831.085017528179</v>
      </c>
      <c r="D72" s="72">
        <v>0</v>
      </c>
      <c r="E72" s="72">
        <v>0</v>
      </c>
      <c r="F72" s="72">
        <v>0</v>
      </c>
      <c r="G72" s="72">
        <v>0</v>
      </c>
      <c r="H72" s="72">
        <v>0</v>
      </c>
      <c r="I72" s="72">
        <v>25060.846108450471</v>
      </c>
      <c r="J72" s="72">
        <v>961326.625</v>
      </c>
      <c r="K72" s="72">
        <v>2.61</v>
      </c>
    </row>
    <row r="73" spans="1:11" x14ac:dyDescent="0.25">
      <c r="A73" s="72" t="s">
        <v>182</v>
      </c>
      <c r="B73" s="72">
        <v>2428.0843446646368</v>
      </c>
      <c r="C73" s="72">
        <v>112.2145683133482</v>
      </c>
      <c r="D73" s="72">
        <v>0</v>
      </c>
      <c r="E73" s="72">
        <v>0</v>
      </c>
      <c r="F73" s="72">
        <v>0</v>
      </c>
      <c r="G73" s="72">
        <v>0</v>
      </c>
      <c r="H73" s="72">
        <v>0</v>
      </c>
      <c r="I73" s="72">
        <v>2540.2989129779849</v>
      </c>
      <c r="J73" s="72">
        <v>79086.039099999995</v>
      </c>
      <c r="K73" s="72">
        <v>3.21</v>
      </c>
    </row>
    <row r="74" spans="1:11" x14ac:dyDescent="0.25">
      <c r="A74" s="72" t="s">
        <v>77</v>
      </c>
      <c r="B74" s="72">
        <v>110.4524873893149</v>
      </c>
      <c r="C74" s="72">
        <v>0</v>
      </c>
      <c r="D74" s="72">
        <v>0</v>
      </c>
      <c r="E74" s="72">
        <v>0</v>
      </c>
      <c r="F74" s="72">
        <v>0</v>
      </c>
      <c r="G74" s="72">
        <v>0</v>
      </c>
      <c r="H74" s="72">
        <v>0</v>
      </c>
      <c r="I74" s="72">
        <v>110.4524873893149</v>
      </c>
      <c r="J74" s="72">
        <v>22239.843799999999</v>
      </c>
      <c r="K74" s="72">
        <v>0.5</v>
      </c>
    </row>
    <row r="75" spans="1:11" x14ac:dyDescent="0.25">
      <c r="A75" s="72" t="s">
        <v>78</v>
      </c>
      <c r="B75" s="72">
        <v>6097.0167402039706</v>
      </c>
      <c r="C75" s="72">
        <v>0</v>
      </c>
      <c r="D75" s="72">
        <v>0</v>
      </c>
      <c r="E75" s="72">
        <v>0</v>
      </c>
      <c r="F75" s="72">
        <v>192.61325949551451</v>
      </c>
      <c r="G75" s="72">
        <v>0</v>
      </c>
      <c r="H75" s="72">
        <v>0</v>
      </c>
      <c r="I75" s="72">
        <v>6289.6299996994858</v>
      </c>
      <c r="J75" s="72">
        <v>230856.141</v>
      </c>
      <c r="K75" s="72">
        <v>2.72</v>
      </c>
    </row>
    <row r="76" spans="1:11" x14ac:dyDescent="0.25">
      <c r="A76" s="72" t="s">
        <v>79</v>
      </c>
      <c r="B76" s="72">
        <v>2011.3450844408551</v>
      </c>
      <c r="C76" s="72">
        <v>821.83731559561784</v>
      </c>
      <c r="D76" s="72">
        <v>0</v>
      </c>
      <c r="E76" s="72">
        <v>0</v>
      </c>
      <c r="F76" s="72">
        <v>43.1403466152668</v>
      </c>
      <c r="G76" s="72">
        <v>0</v>
      </c>
      <c r="H76" s="72">
        <v>0</v>
      </c>
      <c r="I76" s="72">
        <v>2876.3227466517401</v>
      </c>
      <c r="J76" s="72">
        <v>1776928.62</v>
      </c>
      <c r="K76" s="72">
        <v>0.16</v>
      </c>
    </row>
    <row r="77" spans="1:11" x14ac:dyDescent="0.25">
      <c r="A77" s="72" t="s">
        <v>81</v>
      </c>
      <c r="B77" s="72">
        <v>110.1871915318459</v>
      </c>
      <c r="C77" s="72">
        <v>27.76567255285978</v>
      </c>
      <c r="D77" s="72">
        <v>0</v>
      </c>
      <c r="E77" s="72">
        <v>27.117256884353608</v>
      </c>
      <c r="F77" s="72">
        <v>0</v>
      </c>
      <c r="G77" s="72">
        <v>0</v>
      </c>
      <c r="H77" s="72">
        <v>0</v>
      </c>
      <c r="I77" s="72">
        <v>165.0701209690593</v>
      </c>
      <c r="J77" s="72">
        <v>3411.7168000000001</v>
      </c>
      <c r="K77" s="72">
        <v>4.84</v>
      </c>
    </row>
    <row r="78" spans="1:11" x14ac:dyDescent="0.25">
      <c r="A78" s="72" t="s">
        <v>186</v>
      </c>
      <c r="B78" s="72">
        <v>191.7619821159042</v>
      </c>
      <c r="C78" s="72">
        <v>0</v>
      </c>
      <c r="D78" s="72">
        <v>0</v>
      </c>
      <c r="E78" s="72">
        <v>0</v>
      </c>
      <c r="F78" s="72">
        <v>0</v>
      </c>
      <c r="G78" s="72">
        <v>0</v>
      </c>
      <c r="H78" s="72">
        <v>0</v>
      </c>
      <c r="I78" s="72">
        <v>191.7619821159042</v>
      </c>
      <c r="J78" s="72">
        <v>50892.386700000003</v>
      </c>
      <c r="K78" s="72">
        <v>0.38</v>
      </c>
    </row>
    <row r="79" spans="1:11" x14ac:dyDescent="0.25">
      <c r="A79" s="72" t="s">
        <v>236</v>
      </c>
      <c r="B79" s="72">
        <v>0.69138682531267404</v>
      </c>
      <c r="C79" s="72">
        <v>0</v>
      </c>
      <c r="D79" s="72">
        <v>0</v>
      </c>
      <c r="E79" s="72">
        <v>0</v>
      </c>
      <c r="F79" s="72">
        <v>0</v>
      </c>
      <c r="G79" s="72">
        <v>0</v>
      </c>
      <c r="H79" s="72">
        <v>0</v>
      </c>
      <c r="I79" s="72">
        <v>0.69138682531267404</v>
      </c>
      <c r="J79" s="72">
        <v>14930.493200000001</v>
      </c>
      <c r="K79" s="72">
        <v>0</v>
      </c>
    </row>
    <row r="80" spans="1:11" x14ac:dyDescent="0.25">
      <c r="A80" s="72" t="s">
        <v>187</v>
      </c>
      <c r="B80" s="72">
        <v>9.6856475704811515</v>
      </c>
      <c r="C80" s="72">
        <v>0</v>
      </c>
      <c r="D80" s="72">
        <v>0</v>
      </c>
      <c r="E80" s="72">
        <v>0</v>
      </c>
      <c r="F80" s="72">
        <v>0</v>
      </c>
      <c r="G80" s="72">
        <v>0</v>
      </c>
      <c r="H80" s="72">
        <v>0</v>
      </c>
      <c r="I80" s="72">
        <v>9.6856475704811515</v>
      </c>
      <c r="J80" s="72">
        <v>4382.3720700000003</v>
      </c>
      <c r="K80" s="72">
        <v>0.22</v>
      </c>
    </row>
    <row r="81" spans="1:11" x14ac:dyDescent="0.25">
      <c r="A81" s="72" t="s">
        <v>188</v>
      </c>
      <c r="B81" s="72">
        <v>193.8972131244349</v>
      </c>
      <c r="C81" s="72">
        <v>0</v>
      </c>
      <c r="D81" s="72">
        <v>0</v>
      </c>
      <c r="E81" s="72">
        <v>0</v>
      </c>
      <c r="F81" s="72">
        <v>0</v>
      </c>
      <c r="G81" s="72">
        <v>0</v>
      </c>
      <c r="H81" s="72">
        <v>0</v>
      </c>
      <c r="I81" s="72">
        <v>193.8972131244349</v>
      </c>
      <c r="J81" s="72">
        <v>5052.5336900000002</v>
      </c>
      <c r="K81" s="72">
        <v>3.84</v>
      </c>
    </row>
    <row r="82" spans="1:11" x14ac:dyDescent="0.25">
      <c r="A82" s="72" t="s">
        <v>189</v>
      </c>
      <c r="B82" s="72">
        <v>10323.785416396349</v>
      </c>
      <c r="C82" s="72">
        <v>520.26246596951262</v>
      </c>
      <c r="D82" s="72">
        <v>0</v>
      </c>
      <c r="E82" s="72">
        <v>0</v>
      </c>
      <c r="F82" s="72">
        <v>0</v>
      </c>
      <c r="G82" s="72">
        <v>7673.2884032440543</v>
      </c>
      <c r="H82" s="72">
        <v>0</v>
      </c>
      <c r="I82" s="72">
        <v>18517.336285609908</v>
      </c>
      <c r="J82" s="72">
        <v>615776.31200000003</v>
      </c>
      <c r="K82" s="72">
        <v>3.01</v>
      </c>
    </row>
    <row r="83" spans="1:11" x14ac:dyDescent="0.25">
      <c r="A83" s="72" t="s">
        <v>191</v>
      </c>
      <c r="B83" s="72">
        <v>422.51231260350642</v>
      </c>
      <c r="C83" s="72">
        <v>0</v>
      </c>
      <c r="D83" s="72">
        <v>0</v>
      </c>
      <c r="E83" s="72">
        <v>0</v>
      </c>
      <c r="F83" s="72">
        <v>0</v>
      </c>
      <c r="G83" s="72">
        <v>0</v>
      </c>
      <c r="H83" s="72">
        <v>0</v>
      </c>
      <c r="I83" s="72">
        <v>422.51231260350642</v>
      </c>
      <c r="J83" s="72">
        <v>271201.40600000002</v>
      </c>
      <c r="K83" s="72">
        <v>0.16</v>
      </c>
    </row>
    <row r="84" spans="1:11" x14ac:dyDescent="0.25">
      <c r="A84" s="72" t="s">
        <v>192</v>
      </c>
      <c r="B84" s="72">
        <v>293.5354008392539</v>
      </c>
      <c r="C84" s="72">
        <v>0</v>
      </c>
      <c r="D84" s="72">
        <v>0</v>
      </c>
      <c r="E84" s="72">
        <v>0</v>
      </c>
      <c r="F84" s="72">
        <v>0</v>
      </c>
      <c r="G84" s="72">
        <v>0</v>
      </c>
      <c r="H84" s="72">
        <v>0</v>
      </c>
      <c r="I84" s="72">
        <v>293.5354008392539</v>
      </c>
      <c r="J84" s="72">
        <v>346864.18800000002</v>
      </c>
      <c r="K84" s="72">
        <v>0.08</v>
      </c>
    </row>
    <row r="85" spans="1:11" x14ac:dyDescent="0.25">
      <c r="A85" s="72" t="s">
        <v>196</v>
      </c>
      <c r="B85" s="72">
        <v>0.45392306577414282</v>
      </c>
      <c r="C85" s="72">
        <v>0</v>
      </c>
      <c r="D85" s="72">
        <v>0</v>
      </c>
      <c r="E85" s="72">
        <v>0</v>
      </c>
      <c r="F85" s="72">
        <v>0</v>
      </c>
      <c r="G85" s="72">
        <v>0</v>
      </c>
      <c r="H85" s="72">
        <v>0</v>
      </c>
      <c r="I85" s="72">
        <v>0.45392306577414282</v>
      </c>
      <c r="J85" s="72">
        <v>24812.902300000002</v>
      </c>
      <c r="K85" s="72">
        <v>0</v>
      </c>
    </row>
    <row r="86" spans="1:11" x14ac:dyDescent="0.25">
      <c r="A86" s="72" t="s">
        <v>197</v>
      </c>
      <c r="B86" s="72">
        <v>16112.5455177443</v>
      </c>
      <c r="C86" s="72">
        <v>48.543847286893801</v>
      </c>
      <c r="D86" s="72">
        <v>0</v>
      </c>
      <c r="E86" s="72">
        <v>0</v>
      </c>
      <c r="F86" s="72">
        <v>0</v>
      </c>
      <c r="G86" s="72">
        <v>0</v>
      </c>
      <c r="H86" s="72">
        <v>0</v>
      </c>
      <c r="I86" s="72">
        <v>16161.089365031199</v>
      </c>
      <c r="J86" s="72">
        <v>342195.78100000002</v>
      </c>
      <c r="K86" s="72">
        <v>4.72</v>
      </c>
    </row>
    <row r="87" spans="1:11" x14ac:dyDescent="0.25">
      <c r="A87" s="72" t="s">
        <v>201</v>
      </c>
      <c r="B87" s="72">
        <v>488.65334888243979</v>
      </c>
      <c r="C87" s="72">
        <v>0</v>
      </c>
      <c r="D87" s="72">
        <v>0</v>
      </c>
      <c r="E87" s="72">
        <v>0</v>
      </c>
      <c r="F87" s="72">
        <v>0</v>
      </c>
      <c r="G87" s="72">
        <v>0</v>
      </c>
      <c r="H87" s="72">
        <v>0</v>
      </c>
      <c r="I87" s="72">
        <v>488.65334888243979</v>
      </c>
      <c r="J87" s="72">
        <v>11973.231400000001</v>
      </c>
      <c r="K87" s="72">
        <v>4.08</v>
      </c>
    </row>
    <row r="88" spans="1:11" x14ac:dyDescent="0.25">
      <c r="A88" s="72" t="s">
        <v>237</v>
      </c>
      <c r="B88" s="72">
        <v>70.683012788422189</v>
      </c>
      <c r="C88" s="72">
        <v>0</v>
      </c>
      <c r="D88" s="72">
        <v>31.933625052624102</v>
      </c>
      <c r="E88" s="72">
        <v>0</v>
      </c>
      <c r="F88" s="72">
        <v>0</v>
      </c>
      <c r="G88" s="72">
        <v>0</v>
      </c>
      <c r="H88" s="72">
        <v>0</v>
      </c>
      <c r="I88" s="72">
        <v>102.6166378410463</v>
      </c>
      <c r="J88" s="72">
        <v>931542.93799999997</v>
      </c>
      <c r="K88" s="72">
        <v>0.01</v>
      </c>
    </row>
    <row r="89" spans="1:11" x14ac:dyDescent="0.25">
      <c r="A89" s="72" t="s">
        <v>82</v>
      </c>
      <c r="B89" s="72">
        <v>207.53768822854681</v>
      </c>
      <c r="C89" s="72">
        <v>0</v>
      </c>
      <c r="D89" s="72">
        <v>0</v>
      </c>
      <c r="E89" s="72">
        <v>0</v>
      </c>
      <c r="F89" s="72">
        <v>0</v>
      </c>
      <c r="G89" s="72">
        <v>0</v>
      </c>
      <c r="H89" s="72">
        <v>0</v>
      </c>
      <c r="I89" s="72">
        <v>207.53768822854681</v>
      </c>
      <c r="J89" s="72">
        <v>11431.6621</v>
      </c>
      <c r="K89" s="72">
        <v>1.82</v>
      </c>
    </row>
    <row r="90" spans="1:11" x14ac:dyDescent="0.25">
      <c r="A90" s="72" t="s">
        <v>88</v>
      </c>
      <c r="B90" s="72">
        <v>1550.9791276826199</v>
      </c>
      <c r="C90" s="72">
        <v>0</v>
      </c>
      <c r="D90" s="72">
        <v>0</v>
      </c>
      <c r="E90" s="72">
        <v>0</v>
      </c>
      <c r="F90" s="72">
        <v>0</v>
      </c>
      <c r="G90" s="72">
        <v>0</v>
      </c>
      <c r="H90" s="72">
        <v>0</v>
      </c>
      <c r="I90" s="72">
        <v>1550.9791276826199</v>
      </c>
      <c r="J90" s="72">
        <v>12349.330099999999</v>
      </c>
      <c r="K90" s="72">
        <v>12.56</v>
      </c>
    </row>
    <row r="91" spans="1:11" x14ac:dyDescent="0.25">
      <c r="A91" s="72" t="s">
        <v>202</v>
      </c>
      <c r="B91" s="72">
        <v>0.85175442057028417</v>
      </c>
      <c r="C91" s="72">
        <v>0</v>
      </c>
      <c r="D91" s="72">
        <v>0</v>
      </c>
      <c r="E91" s="72">
        <v>0</v>
      </c>
      <c r="F91" s="72">
        <v>0</v>
      </c>
      <c r="G91" s="72">
        <v>0</v>
      </c>
      <c r="H91" s="72">
        <v>0</v>
      </c>
      <c r="I91" s="72">
        <v>0.85175442057028417</v>
      </c>
      <c r="J91" s="72">
        <v>537949.375</v>
      </c>
      <c r="K91" s="72">
        <v>0</v>
      </c>
    </row>
    <row r="92" spans="1:11" x14ac:dyDescent="0.25">
      <c r="A92" s="72" t="s">
        <v>238</v>
      </c>
      <c r="B92" s="72">
        <v>1898.542235052041</v>
      </c>
      <c r="C92" s="72">
        <v>0</v>
      </c>
      <c r="D92" s="72">
        <v>0</v>
      </c>
      <c r="E92" s="72">
        <v>0</v>
      </c>
      <c r="F92" s="72">
        <v>0</v>
      </c>
      <c r="G92" s="72">
        <v>0</v>
      </c>
      <c r="H92" s="72">
        <v>0</v>
      </c>
      <c r="I92" s="72">
        <v>1898.542235052041</v>
      </c>
      <c r="J92" s="72">
        <v>532404.5</v>
      </c>
      <c r="K92" s="72">
        <v>0.36</v>
      </c>
    </row>
    <row r="93" spans="1:11" x14ac:dyDescent="0.25">
      <c r="A93" s="72" t="s">
        <v>205</v>
      </c>
      <c r="B93" s="72">
        <v>25.06254469134063</v>
      </c>
      <c r="C93" s="72">
        <v>0</v>
      </c>
      <c r="D93" s="72">
        <v>0</v>
      </c>
      <c r="E93" s="72">
        <v>0</v>
      </c>
      <c r="F93" s="72">
        <v>0</v>
      </c>
      <c r="G93" s="72">
        <v>0</v>
      </c>
      <c r="H93" s="72">
        <v>0</v>
      </c>
      <c r="I93" s="72">
        <v>25.06254469134063</v>
      </c>
      <c r="J93" s="72">
        <v>204632.81200000001</v>
      </c>
      <c r="K93" s="72">
        <v>0.01</v>
      </c>
    </row>
    <row r="94" spans="1:11" x14ac:dyDescent="0.25">
      <c r="A94" s="72" t="s">
        <v>239</v>
      </c>
      <c r="B94" s="72">
        <v>8.8675399699442075</v>
      </c>
      <c r="C94" s="72">
        <v>0</v>
      </c>
      <c r="D94" s="72">
        <v>0</v>
      </c>
      <c r="E94" s="72">
        <v>0</v>
      </c>
      <c r="F94" s="72">
        <v>0</v>
      </c>
      <c r="G94" s="72">
        <v>0</v>
      </c>
      <c r="H94" s="72">
        <v>0</v>
      </c>
      <c r="I94" s="72">
        <v>8.8675399699442075</v>
      </c>
      <c r="J94" s="72">
        <v>776329.625</v>
      </c>
      <c r="K94" s="72">
        <v>0</v>
      </c>
    </row>
    <row r="95" spans="1:11" x14ac:dyDescent="0.25">
      <c r="A95" s="72" t="s">
        <v>210</v>
      </c>
      <c r="B95" s="72">
        <v>1.388721966906614</v>
      </c>
      <c r="C95" s="72">
        <v>0</v>
      </c>
      <c r="D95" s="72">
        <v>0</v>
      </c>
      <c r="E95" s="72">
        <v>0</v>
      </c>
      <c r="F95" s="72">
        <v>0</v>
      </c>
      <c r="G95" s="72">
        <v>0</v>
      </c>
      <c r="H95" s="72">
        <v>0</v>
      </c>
      <c r="I95" s="72">
        <v>1.388721966906614</v>
      </c>
      <c r="J95" s="72">
        <v>324905.93800000002</v>
      </c>
      <c r="K95" s="72">
        <v>0</v>
      </c>
    </row>
    <row r="96" spans="1:11" x14ac:dyDescent="0.25">
      <c r="A96" s="72" t="s">
        <v>211</v>
      </c>
      <c r="B96" s="72">
        <v>14.32035699640438</v>
      </c>
      <c r="C96" s="72">
        <v>0</v>
      </c>
      <c r="D96" s="72">
        <v>0</v>
      </c>
      <c r="E96" s="72">
        <v>0</v>
      </c>
      <c r="F96" s="72">
        <v>0</v>
      </c>
      <c r="G96" s="72">
        <v>0</v>
      </c>
      <c r="H96" s="72">
        <v>0</v>
      </c>
      <c r="I96" s="72">
        <v>14.32035699640438</v>
      </c>
      <c r="J96" s="72">
        <v>677521.5</v>
      </c>
      <c r="K96" s="72">
        <v>0</v>
      </c>
    </row>
    <row r="97" spans="1:11" x14ac:dyDescent="0.25">
      <c r="A97" s="72" t="s">
        <v>90</v>
      </c>
      <c r="B97" s="72">
        <v>7121.0013002500928</v>
      </c>
      <c r="C97" s="72">
        <v>2056.2792837812272</v>
      </c>
      <c r="D97" s="72">
        <v>0</v>
      </c>
      <c r="E97" s="72">
        <v>0</v>
      </c>
      <c r="F97" s="72">
        <v>0</v>
      </c>
      <c r="G97" s="72">
        <v>0</v>
      </c>
      <c r="H97" s="72">
        <v>0</v>
      </c>
      <c r="I97" s="72">
        <v>9177.2805840313194</v>
      </c>
      <c r="J97" s="72">
        <v>128050.55499999999</v>
      </c>
      <c r="K97" s="72">
        <v>7.17</v>
      </c>
    </row>
    <row r="98" spans="1:11" x14ac:dyDescent="0.25">
      <c r="A98" s="72" t="s">
        <v>216</v>
      </c>
      <c r="B98" s="72">
        <v>1046.068004287936</v>
      </c>
      <c r="C98" s="72">
        <v>0</v>
      </c>
      <c r="D98" s="72">
        <v>0</v>
      </c>
      <c r="E98" s="72">
        <v>0</v>
      </c>
      <c r="F98" s="72">
        <v>0</v>
      </c>
      <c r="G98" s="72">
        <v>0</v>
      </c>
      <c r="H98" s="72">
        <v>0</v>
      </c>
      <c r="I98" s="72">
        <v>1046.068004287936</v>
      </c>
      <c r="J98" s="72">
        <v>16594.287100000001</v>
      </c>
      <c r="K98" s="72">
        <v>6.3</v>
      </c>
    </row>
    <row r="99" spans="1:11" x14ac:dyDescent="0.25">
      <c r="A99" s="73" t="s">
        <v>91</v>
      </c>
      <c r="B99" s="73">
        <f t="shared" ref="B99:I99" si="0">SUM(B2:B98)</f>
        <v>897900.74203437055</v>
      </c>
      <c r="C99" s="73">
        <f t="shared" si="0"/>
        <v>223914.52182483565</v>
      </c>
      <c r="D99" s="73">
        <f t="shared" si="0"/>
        <v>97960.605661938142</v>
      </c>
      <c r="E99" s="73">
        <f t="shared" si="0"/>
        <v>1563.4662975472322</v>
      </c>
      <c r="F99" s="73">
        <f t="shared" si="0"/>
        <v>7271.114736100606</v>
      </c>
      <c r="G99" s="73">
        <f t="shared" si="0"/>
        <v>7673.2884032440543</v>
      </c>
      <c r="H99" s="73">
        <f t="shared" si="0"/>
        <v>244.29452657155321</v>
      </c>
      <c r="I99" s="73">
        <f t="shared" si="0"/>
        <v>1236528.0334846077</v>
      </c>
      <c r="J99" s="74"/>
      <c r="K99" s="7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32C6-99AA-4CA9-BAA6-18EF3A317B34}">
  <dimension ref="A1:N67"/>
  <sheetViews>
    <sheetView workbookViewId="0">
      <selection activeCell="B59" sqref="B59"/>
    </sheetView>
  </sheetViews>
  <sheetFormatPr defaultRowHeight="15" x14ac:dyDescent="0.25"/>
  <cols>
    <col min="1" max="1" width="41.85546875" customWidth="1"/>
    <col min="2" max="2" width="16.28515625" customWidth="1"/>
    <col min="3" max="3" width="16.85546875" customWidth="1"/>
    <col min="4" max="4" width="20" customWidth="1"/>
    <col min="5" max="5" width="17.28515625" customWidth="1"/>
    <col min="6" max="6" width="20.140625" customWidth="1"/>
    <col min="7" max="7" width="15.85546875" customWidth="1"/>
    <col min="8" max="8" width="17.5703125" customWidth="1"/>
    <col min="9" max="9" width="13.140625" customWidth="1"/>
    <col min="10" max="10" width="17.5703125" customWidth="1"/>
    <col min="11" max="11" width="18" customWidth="1"/>
    <col min="12" max="12" width="15" customWidth="1"/>
    <col min="13" max="13" width="18.85546875" customWidth="1"/>
    <col min="14" max="14" width="25.5703125" customWidth="1"/>
  </cols>
  <sheetData>
    <row r="1" spans="1:14" ht="48" customHeight="1" x14ac:dyDescent="0.25">
      <c r="A1" s="9" t="s">
        <v>240</v>
      </c>
      <c r="B1" s="9" t="s">
        <v>241</v>
      </c>
      <c r="C1" s="9" t="s">
        <v>242</v>
      </c>
      <c r="D1" s="9" t="s">
        <v>243</v>
      </c>
      <c r="E1" s="9" t="s">
        <v>244</v>
      </c>
      <c r="F1" s="9" t="s">
        <v>245</v>
      </c>
      <c r="G1" s="9" t="s">
        <v>246</v>
      </c>
      <c r="H1" s="9" t="s">
        <v>247</v>
      </c>
      <c r="I1" s="9" t="s">
        <v>248</v>
      </c>
      <c r="J1" s="10" t="s">
        <v>249</v>
      </c>
      <c r="K1" s="10" t="s">
        <v>12</v>
      </c>
      <c r="L1" s="10" t="s">
        <v>250</v>
      </c>
      <c r="M1" s="9" t="s">
        <v>251</v>
      </c>
      <c r="N1" s="10" t="s">
        <v>252</v>
      </c>
    </row>
    <row r="2" spans="1:14" ht="15.75" x14ac:dyDescent="0.25">
      <c r="A2" s="3" t="s">
        <v>101</v>
      </c>
      <c r="B2" s="4" t="s">
        <v>253</v>
      </c>
      <c r="C2" s="5">
        <v>0</v>
      </c>
      <c r="D2" s="5">
        <v>0</v>
      </c>
      <c r="E2" s="5">
        <v>1586.9</v>
      </c>
      <c r="F2" s="5">
        <v>0</v>
      </c>
      <c r="G2" s="5">
        <v>0</v>
      </c>
      <c r="H2" s="5">
        <v>0</v>
      </c>
      <c r="I2" s="5">
        <v>0</v>
      </c>
      <c r="J2" s="6">
        <f>C2+D2+E2+F2+G2+H2+I2</f>
        <v>1586.9</v>
      </c>
      <c r="K2" s="78">
        <v>437524.56841599999</v>
      </c>
      <c r="L2" s="6">
        <f t="shared" ref="L2:L16" si="0">(J2*100)/K2</f>
        <v>0.36269963210184109</v>
      </c>
      <c r="M2" s="7">
        <v>44594</v>
      </c>
      <c r="N2" s="8" t="s">
        <v>254</v>
      </c>
    </row>
    <row r="3" spans="1:14" ht="15.75" x14ac:dyDescent="0.25">
      <c r="A3" s="3" t="s">
        <v>119</v>
      </c>
      <c r="B3" s="4" t="s">
        <v>255</v>
      </c>
      <c r="C3" s="5">
        <v>0</v>
      </c>
      <c r="D3" s="5">
        <v>0</v>
      </c>
      <c r="E3" s="5">
        <v>8117.5790440000001</v>
      </c>
      <c r="F3" s="5">
        <v>0</v>
      </c>
      <c r="G3" s="5">
        <v>0</v>
      </c>
      <c r="H3" s="5">
        <v>0</v>
      </c>
      <c r="I3" s="5">
        <v>0</v>
      </c>
      <c r="J3" s="6">
        <f>C3+D3+E3+F3+G3+H3+I3</f>
        <v>8117.5790440000001</v>
      </c>
      <c r="K3" s="78">
        <v>3373167.7741899998</v>
      </c>
      <c r="L3" s="6">
        <f t="shared" si="0"/>
        <v>0.24065150586674502</v>
      </c>
      <c r="M3" s="7">
        <v>44594</v>
      </c>
      <c r="N3" s="8" t="s">
        <v>256</v>
      </c>
    </row>
    <row r="4" spans="1:14" ht="15.75" x14ac:dyDescent="0.25">
      <c r="A4" s="3" t="s">
        <v>257</v>
      </c>
      <c r="B4" s="4" t="s">
        <v>258</v>
      </c>
      <c r="C4" s="5">
        <v>0</v>
      </c>
      <c r="D4" s="5">
        <v>0</v>
      </c>
      <c r="E4" s="5">
        <v>17915.96</v>
      </c>
      <c r="F4" s="5">
        <v>0</v>
      </c>
      <c r="G4" s="5">
        <v>0</v>
      </c>
      <c r="H4" s="5">
        <v>0</v>
      </c>
      <c r="I4" s="5">
        <v>0</v>
      </c>
      <c r="J4" s="6">
        <f>C4+D4+E4+F4+G4+H4+I4</f>
        <v>17915.96</v>
      </c>
      <c r="K4" s="78">
        <v>135122.29134699999</v>
      </c>
      <c r="L4" s="6">
        <f t="shared" si="0"/>
        <v>13.259070595532625</v>
      </c>
      <c r="M4" s="7">
        <v>44593</v>
      </c>
      <c r="N4" s="8" t="s">
        <v>254</v>
      </c>
    </row>
    <row r="5" spans="1:14" ht="15.75" x14ac:dyDescent="0.25">
      <c r="A5" s="3" t="s">
        <v>125</v>
      </c>
      <c r="B5" s="4" t="s">
        <v>259</v>
      </c>
      <c r="C5" s="5">
        <v>0</v>
      </c>
      <c r="D5" s="5">
        <v>0</v>
      </c>
      <c r="E5" s="5">
        <v>436.73506200000003</v>
      </c>
      <c r="F5" s="5">
        <v>0</v>
      </c>
      <c r="G5" s="5">
        <v>0</v>
      </c>
      <c r="H5" s="5">
        <v>0</v>
      </c>
      <c r="I5" s="5">
        <v>0</v>
      </c>
      <c r="J5" s="6">
        <v>556.67999999999995</v>
      </c>
      <c r="K5" s="78">
        <v>104844.40227000001</v>
      </c>
      <c r="L5" s="6">
        <f t="shared" si="0"/>
        <v>0.53095824664669522</v>
      </c>
      <c r="M5" s="7">
        <v>44593</v>
      </c>
      <c r="N5" s="8" t="s">
        <v>254</v>
      </c>
    </row>
    <row r="6" spans="1:14" ht="15.75" x14ac:dyDescent="0.25">
      <c r="A6" s="3" t="s">
        <v>40</v>
      </c>
      <c r="B6" s="4" t="s">
        <v>258</v>
      </c>
      <c r="C6" s="5">
        <v>0</v>
      </c>
      <c r="D6" s="5">
        <v>0</v>
      </c>
      <c r="E6" s="5">
        <v>83000.112320999993</v>
      </c>
      <c r="F6" s="5">
        <v>3271.8640679999999</v>
      </c>
      <c r="G6" s="5">
        <v>50523.001321000003</v>
      </c>
      <c r="H6" s="5">
        <v>0</v>
      </c>
      <c r="I6" s="5">
        <v>0</v>
      </c>
      <c r="J6" s="6">
        <f>E6+F6+G6+H6+I6</f>
        <v>136794.97771000001</v>
      </c>
      <c r="K6" s="78">
        <v>707087.73963299999</v>
      </c>
      <c r="L6" s="6">
        <f t="shared" si="0"/>
        <v>19.346252246008504</v>
      </c>
      <c r="M6" s="7">
        <v>44594</v>
      </c>
      <c r="N6" s="8" t="s">
        <v>254</v>
      </c>
    </row>
    <row r="7" spans="1:14" ht="15.75" x14ac:dyDescent="0.25">
      <c r="A7" s="3" t="s">
        <v>128</v>
      </c>
      <c r="B7" s="4" t="s">
        <v>255</v>
      </c>
      <c r="C7" s="5">
        <v>0</v>
      </c>
      <c r="D7" s="5">
        <v>0</v>
      </c>
      <c r="E7" s="5">
        <v>11031.48</v>
      </c>
      <c r="F7" s="5">
        <v>0</v>
      </c>
      <c r="G7" s="5">
        <v>0</v>
      </c>
      <c r="H7" s="5">
        <v>0</v>
      </c>
      <c r="I7" s="5">
        <v>0</v>
      </c>
      <c r="J7" s="6">
        <f t="shared" ref="J7:J16" si="1">C7+D7+E7+F7+G7+H7+I7</f>
        <v>11031.48</v>
      </c>
      <c r="K7" s="78">
        <v>722947.44386600005</v>
      </c>
      <c r="L7" s="6">
        <f t="shared" si="0"/>
        <v>1.5259034517099295</v>
      </c>
      <c r="M7" s="7">
        <v>44594</v>
      </c>
      <c r="N7" s="8" t="s">
        <v>256</v>
      </c>
    </row>
    <row r="8" spans="1:14" ht="15.75" x14ac:dyDescent="0.25">
      <c r="A8" s="3" t="s">
        <v>42</v>
      </c>
      <c r="B8" s="4" t="s">
        <v>258</v>
      </c>
      <c r="C8" s="5">
        <v>0</v>
      </c>
      <c r="D8" s="5">
        <v>0</v>
      </c>
      <c r="E8" s="5">
        <v>1988.87</v>
      </c>
      <c r="F8" s="5">
        <v>0</v>
      </c>
      <c r="G8" s="5">
        <v>0</v>
      </c>
      <c r="H8" s="5">
        <v>0</v>
      </c>
      <c r="I8" s="5">
        <v>0</v>
      </c>
      <c r="J8" s="6">
        <f t="shared" si="1"/>
        <v>1988.87</v>
      </c>
      <c r="K8" s="78">
        <v>9336.2463790000002</v>
      </c>
      <c r="L8" s="6">
        <f t="shared" si="0"/>
        <v>21.302672608057573</v>
      </c>
      <c r="M8" s="7">
        <v>44594</v>
      </c>
      <c r="N8" s="8" t="s">
        <v>254</v>
      </c>
    </row>
    <row r="9" spans="1:14" ht="15.75" x14ac:dyDescent="0.25">
      <c r="A9" s="3" t="s">
        <v>133</v>
      </c>
      <c r="B9" s="4" t="s">
        <v>255</v>
      </c>
      <c r="C9" s="5">
        <v>0</v>
      </c>
      <c r="D9" s="5">
        <v>0</v>
      </c>
      <c r="E9" s="5">
        <v>625.69756900000004</v>
      </c>
      <c r="F9" s="5">
        <v>0</v>
      </c>
      <c r="G9" s="5">
        <v>0</v>
      </c>
      <c r="H9" s="5">
        <v>0</v>
      </c>
      <c r="I9" s="5">
        <v>0</v>
      </c>
      <c r="J9" s="6">
        <f t="shared" si="1"/>
        <v>625.69756900000004</v>
      </c>
      <c r="K9" s="78">
        <v>397754.42130300001</v>
      </c>
      <c r="L9" s="6">
        <f t="shared" si="0"/>
        <v>0.15730750822336134</v>
      </c>
      <c r="M9" s="7">
        <v>44594</v>
      </c>
      <c r="N9" s="8" t="s">
        <v>254</v>
      </c>
    </row>
    <row r="10" spans="1:14" ht="15.75" x14ac:dyDescent="0.25">
      <c r="A10" s="3" t="s">
        <v>143</v>
      </c>
      <c r="B10" s="4" t="s">
        <v>255</v>
      </c>
      <c r="C10" s="5">
        <v>0</v>
      </c>
      <c r="D10" s="5">
        <v>0</v>
      </c>
      <c r="E10" s="5">
        <v>7200.6442360000001</v>
      </c>
      <c r="F10" s="5">
        <v>0</v>
      </c>
      <c r="G10" s="5">
        <v>0</v>
      </c>
      <c r="H10" s="5">
        <v>0</v>
      </c>
      <c r="I10" s="5">
        <v>0</v>
      </c>
      <c r="J10" s="6">
        <f t="shared" si="1"/>
        <v>7200.6442360000001</v>
      </c>
      <c r="K10" s="78">
        <v>100075.12785600001</v>
      </c>
      <c r="L10" s="6">
        <f t="shared" si="0"/>
        <v>7.1952386075001007</v>
      </c>
      <c r="M10" s="7">
        <v>44594</v>
      </c>
      <c r="N10" s="8" t="s">
        <v>254</v>
      </c>
    </row>
    <row r="11" spans="1:14" ht="15.75" x14ac:dyDescent="0.25">
      <c r="A11" s="3" t="s">
        <v>145</v>
      </c>
      <c r="B11" s="4" t="s">
        <v>255</v>
      </c>
      <c r="C11" s="5">
        <v>0</v>
      </c>
      <c r="D11" s="5">
        <v>0</v>
      </c>
      <c r="E11" s="5">
        <v>400.46</v>
      </c>
      <c r="F11" s="5">
        <v>0</v>
      </c>
      <c r="G11" s="5">
        <v>0</v>
      </c>
      <c r="H11" s="5">
        <v>0</v>
      </c>
      <c r="I11" s="5">
        <v>0</v>
      </c>
      <c r="J11" s="6">
        <f t="shared" si="1"/>
        <v>400.46</v>
      </c>
      <c r="K11" s="78">
        <v>136680.78295600001</v>
      </c>
      <c r="L11" s="6">
        <f t="shared" si="0"/>
        <v>0.29298924935842313</v>
      </c>
      <c r="M11" s="7">
        <v>44594</v>
      </c>
      <c r="N11" s="8" t="s">
        <v>254</v>
      </c>
    </row>
    <row r="12" spans="1:14" ht="15.75" x14ac:dyDescent="0.25">
      <c r="A12" s="3" t="s">
        <v>147</v>
      </c>
      <c r="B12" s="4" t="s">
        <v>255</v>
      </c>
      <c r="C12" s="5">
        <v>0</v>
      </c>
      <c r="D12" s="5">
        <v>0</v>
      </c>
      <c r="E12" s="5">
        <v>44461.549547000002</v>
      </c>
      <c r="F12" s="5">
        <v>0</v>
      </c>
      <c r="G12" s="5">
        <v>0</v>
      </c>
      <c r="H12" s="5">
        <v>0</v>
      </c>
      <c r="I12" s="5">
        <v>0</v>
      </c>
      <c r="J12" s="6">
        <f t="shared" si="1"/>
        <v>44461.549547000002</v>
      </c>
      <c r="K12" s="78">
        <v>1301697.4648500001</v>
      </c>
      <c r="L12" s="6">
        <f t="shared" si="0"/>
        <v>3.4156592255577212</v>
      </c>
      <c r="M12" s="7">
        <v>44594</v>
      </c>
      <c r="N12" s="8" t="s">
        <v>256</v>
      </c>
    </row>
    <row r="13" spans="1:14" ht="15.75" x14ac:dyDescent="0.25">
      <c r="A13" s="3" t="s">
        <v>154</v>
      </c>
      <c r="B13" s="4" t="s">
        <v>258</v>
      </c>
      <c r="C13" s="5">
        <v>0</v>
      </c>
      <c r="D13" s="5">
        <v>0</v>
      </c>
      <c r="E13" s="5">
        <v>148.19</v>
      </c>
      <c r="F13" s="5">
        <v>0</v>
      </c>
      <c r="G13" s="5">
        <v>0</v>
      </c>
      <c r="H13" s="5">
        <v>0</v>
      </c>
      <c r="I13" s="5">
        <v>0</v>
      </c>
      <c r="J13" s="6">
        <f t="shared" si="1"/>
        <v>148.19</v>
      </c>
      <c r="K13" s="78">
        <v>56449.004005000003</v>
      </c>
      <c r="L13" s="6">
        <f t="shared" si="0"/>
        <v>0.26252013230715993</v>
      </c>
      <c r="M13" s="7">
        <v>44594</v>
      </c>
      <c r="N13" s="8" t="s">
        <v>254</v>
      </c>
    </row>
    <row r="14" spans="1:14" ht="15.75" x14ac:dyDescent="0.25">
      <c r="A14" s="3" t="s">
        <v>48</v>
      </c>
      <c r="B14" s="4" t="s">
        <v>258</v>
      </c>
      <c r="C14" s="5">
        <v>0</v>
      </c>
      <c r="D14" s="5">
        <v>0</v>
      </c>
      <c r="E14" s="5">
        <v>33706.213583999997</v>
      </c>
      <c r="F14" s="5">
        <v>0</v>
      </c>
      <c r="G14" s="5">
        <v>0</v>
      </c>
      <c r="H14" s="5">
        <v>0</v>
      </c>
      <c r="I14" s="5">
        <v>0</v>
      </c>
      <c r="J14" s="6">
        <f t="shared" si="1"/>
        <v>33706.213583999997</v>
      </c>
      <c r="K14" s="78">
        <v>159953.78064300001</v>
      </c>
      <c r="L14" s="6">
        <f t="shared" si="0"/>
        <v>21.072470715292887</v>
      </c>
      <c r="M14" s="7">
        <v>44594</v>
      </c>
      <c r="N14" s="8" t="s">
        <v>254</v>
      </c>
    </row>
    <row r="15" spans="1:14" ht="15.75" x14ac:dyDescent="0.25">
      <c r="A15" s="3" t="s">
        <v>49</v>
      </c>
      <c r="B15" s="4" t="s">
        <v>259</v>
      </c>
      <c r="C15" s="5">
        <v>0</v>
      </c>
      <c r="D15" s="5">
        <v>0</v>
      </c>
      <c r="E15" s="5">
        <v>2765.26</v>
      </c>
      <c r="F15" s="5">
        <v>0</v>
      </c>
      <c r="G15" s="5">
        <v>0</v>
      </c>
      <c r="H15" s="5">
        <v>0</v>
      </c>
      <c r="I15" s="5">
        <v>0</v>
      </c>
      <c r="J15" s="6">
        <f t="shared" si="1"/>
        <v>2765.26</v>
      </c>
      <c r="K15" s="78">
        <v>152143.91409000001</v>
      </c>
      <c r="L15" s="6">
        <f t="shared" si="0"/>
        <v>1.8175291575345063</v>
      </c>
      <c r="M15" s="7">
        <v>44594</v>
      </c>
      <c r="N15" s="8" t="s">
        <v>254</v>
      </c>
    </row>
    <row r="16" spans="1:14" ht="15.75" x14ac:dyDescent="0.25">
      <c r="A16" s="3" t="s">
        <v>50</v>
      </c>
      <c r="B16" s="4" t="s">
        <v>258</v>
      </c>
      <c r="C16" s="5">
        <v>0</v>
      </c>
      <c r="D16" s="5">
        <v>0</v>
      </c>
      <c r="E16" s="5">
        <v>666.68</v>
      </c>
      <c r="F16" s="5">
        <v>0</v>
      </c>
      <c r="G16" s="5">
        <v>0</v>
      </c>
      <c r="H16" s="5">
        <v>0</v>
      </c>
      <c r="I16" s="5">
        <v>0</v>
      </c>
      <c r="J16" s="6">
        <f t="shared" si="1"/>
        <v>666.68</v>
      </c>
      <c r="K16" s="78">
        <v>32646.831880000002</v>
      </c>
      <c r="L16" s="6">
        <f t="shared" si="0"/>
        <v>2.0420970783643462</v>
      </c>
      <c r="M16" s="7">
        <v>44594</v>
      </c>
      <c r="N16" s="8" t="s">
        <v>256</v>
      </c>
    </row>
    <row r="17" spans="1:14" ht="15.75" x14ac:dyDescent="0.25">
      <c r="A17" s="3" t="s">
        <v>51</v>
      </c>
      <c r="B17" s="4" t="s">
        <v>258</v>
      </c>
      <c r="C17" s="5">
        <v>0</v>
      </c>
      <c r="D17" s="5">
        <v>0</v>
      </c>
      <c r="E17" s="5">
        <v>33128.934680999999</v>
      </c>
      <c r="F17" s="5">
        <v>94.188999999999993</v>
      </c>
      <c r="G17" s="5">
        <v>5817.4158360000001</v>
      </c>
      <c r="H17" s="5">
        <v>0</v>
      </c>
      <c r="I17" s="5">
        <v>85.373811000000003</v>
      </c>
      <c r="J17" s="6">
        <f>C17+D17+E17+F17+G17+I17</f>
        <v>39125.913327999995</v>
      </c>
      <c r="K17" s="78">
        <v>240586.56334200001</v>
      </c>
      <c r="L17" s="6">
        <f>J17*100/K17</f>
        <v>16.262717578446598</v>
      </c>
      <c r="M17" s="7">
        <v>44630</v>
      </c>
      <c r="N17" s="8" t="s">
        <v>256</v>
      </c>
    </row>
    <row r="18" spans="1:14" ht="15.75" x14ac:dyDescent="0.25">
      <c r="A18" s="3" t="s">
        <v>260</v>
      </c>
      <c r="B18" s="4" t="s">
        <v>253</v>
      </c>
      <c r="C18" s="5">
        <v>0</v>
      </c>
      <c r="D18" s="5">
        <v>0</v>
      </c>
      <c r="E18" s="5">
        <v>79.8</v>
      </c>
      <c r="F18" s="5">
        <v>0</v>
      </c>
      <c r="G18" s="5">
        <v>0</v>
      </c>
      <c r="H18" s="5">
        <v>0</v>
      </c>
      <c r="I18" s="5">
        <v>0</v>
      </c>
      <c r="J18" s="6">
        <f>C18+D18+E18+F18+G18+H18+I18</f>
        <v>79.8</v>
      </c>
      <c r="K18" s="78">
        <v>14919.464893</v>
      </c>
      <c r="L18" s="6">
        <f>(J18*100)/K18</f>
        <v>0.5348717301345105</v>
      </c>
      <c r="M18" s="7">
        <v>44594</v>
      </c>
      <c r="N18" s="8" t="s">
        <v>254</v>
      </c>
    </row>
    <row r="19" spans="1:14" ht="15.75" x14ac:dyDescent="0.25">
      <c r="A19" s="3" t="s">
        <v>234</v>
      </c>
      <c r="B19" s="4" t="s">
        <v>258</v>
      </c>
      <c r="C19" s="5">
        <v>0</v>
      </c>
      <c r="D19" s="5">
        <v>0</v>
      </c>
      <c r="E19" s="5">
        <v>13.62</v>
      </c>
      <c r="F19" s="5">
        <v>0</v>
      </c>
      <c r="G19" s="5">
        <v>0</v>
      </c>
      <c r="H19" s="5">
        <v>0</v>
      </c>
      <c r="I19" s="5">
        <v>0</v>
      </c>
      <c r="J19" s="6">
        <f>C19+D19+E19+F19+G19+I19</f>
        <v>13.62</v>
      </c>
      <c r="K19" s="78">
        <v>77022</v>
      </c>
      <c r="L19" s="6">
        <f>J19*100/K19</f>
        <v>1.7683259328503544E-2</v>
      </c>
      <c r="M19" s="7">
        <v>44594</v>
      </c>
      <c r="N19" s="8" t="s">
        <v>256</v>
      </c>
    </row>
    <row r="20" spans="1:14" ht="15.75" x14ac:dyDescent="0.25">
      <c r="A20" s="3" t="s">
        <v>56</v>
      </c>
      <c r="B20" s="4" t="s">
        <v>258</v>
      </c>
      <c r="C20" s="5">
        <v>0</v>
      </c>
      <c r="D20" s="5">
        <v>0</v>
      </c>
      <c r="E20" s="5">
        <v>27910.51</v>
      </c>
      <c r="F20" s="5">
        <v>0</v>
      </c>
      <c r="G20" s="5">
        <v>12757.207262</v>
      </c>
      <c r="H20" s="5">
        <v>0</v>
      </c>
      <c r="I20" s="5">
        <v>0</v>
      </c>
      <c r="J20" s="6">
        <f>C20+D20+E20+F20+G20+H20+I20</f>
        <v>40667.717261999998</v>
      </c>
      <c r="K20" s="78">
        <v>197971.96116400001</v>
      </c>
      <c r="L20" s="6">
        <f>(J20*100)/K20</f>
        <v>20.542160123529239</v>
      </c>
      <c r="M20" s="7">
        <v>44594</v>
      </c>
      <c r="N20" s="8" t="s">
        <v>254</v>
      </c>
    </row>
    <row r="21" spans="1:14" ht="15.75" x14ac:dyDescent="0.25">
      <c r="A21" s="3" t="s">
        <v>158</v>
      </c>
      <c r="B21" s="4" t="s">
        <v>258</v>
      </c>
      <c r="C21" s="5">
        <v>0</v>
      </c>
      <c r="D21" s="5">
        <v>0</v>
      </c>
      <c r="E21" s="5">
        <v>39222.26</v>
      </c>
      <c r="F21" s="5">
        <v>0</v>
      </c>
      <c r="G21" s="5">
        <v>0</v>
      </c>
      <c r="H21" s="5">
        <v>0</v>
      </c>
      <c r="I21" s="5">
        <v>0</v>
      </c>
      <c r="J21" s="6">
        <f>C21+D21+E21+F21+G21+I21</f>
        <v>39222.26</v>
      </c>
      <c r="K21" s="78">
        <v>823854.53911100002</v>
      </c>
      <c r="L21" s="6">
        <f>J21*100/K21</f>
        <v>4.7608234388468285</v>
      </c>
      <c r="M21" s="7">
        <v>44594</v>
      </c>
      <c r="N21" s="8" t="s">
        <v>256</v>
      </c>
    </row>
    <row r="22" spans="1:14" ht="15.75" x14ac:dyDescent="0.25">
      <c r="A22" s="3" t="s">
        <v>53</v>
      </c>
      <c r="B22" s="4" t="s">
        <v>258</v>
      </c>
      <c r="C22" s="5">
        <v>7213.28</v>
      </c>
      <c r="D22" s="5">
        <v>0</v>
      </c>
      <c r="E22" s="5">
        <v>32815.910000000003</v>
      </c>
      <c r="F22" s="5">
        <v>0</v>
      </c>
      <c r="G22" s="5">
        <v>0</v>
      </c>
      <c r="H22" s="5">
        <v>0</v>
      </c>
      <c r="I22" s="5">
        <v>0</v>
      </c>
      <c r="J22" s="6">
        <f>C22+D22+E22+F22+G22+I22</f>
        <v>40029.19</v>
      </c>
      <c r="K22" s="78">
        <v>132787.86033600001</v>
      </c>
      <c r="L22" s="6">
        <f>J22*100/K22</f>
        <v>30.145218018207434</v>
      </c>
      <c r="M22" s="7">
        <v>44594</v>
      </c>
      <c r="N22" s="8" t="s">
        <v>256</v>
      </c>
    </row>
    <row r="23" spans="1:14" ht="15.75" x14ac:dyDescent="0.25">
      <c r="A23" s="3" t="s">
        <v>62</v>
      </c>
      <c r="B23" s="4" t="s">
        <v>258</v>
      </c>
      <c r="C23" s="5">
        <v>0</v>
      </c>
      <c r="D23" s="5">
        <v>0</v>
      </c>
      <c r="E23" s="5">
        <v>157205.67000000001</v>
      </c>
      <c r="F23" s="5">
        <v>0</v>
      </c>
      <c r="G23" s="5">
        <v>2271.5740949999999</v>
      </c>
      <c r="H23" s="5">
        <v>0</v>
      </c>
      <c r="I23" s="5">
        <v>0</v>
      </c>
      <c r="J23" s="6">
        <f>C23+D23+E23+F23+G23+H23+I23</f>
        <v>159477.244095</v>
      </c>
      <c r="K23" s="78">
        <v>749774.17516500002</v>
      </c>
      <c r="L23" s="6">
        <f>(J23*100)/K23</f>
        <v>21.270036949446069</v>
      </c>
      <c r="M23" s="7">
        <v>44594</v>
      </c>
      <c r="N23" s="8" t="s">
        <v>254</v>
      </c>
    </row>
    <row r="24" spans="1:14" ht="15.75" x14ac:dyDescent="0.25">
      <c r="A24" s="3" t="s">
        <v>65</v>
      </c>
      <c r="B24" s="4" t="s">
        <v>258</v>
      </c>
      <c r="C24" s="5">
        <v>0</v>
      </c>
      <c r="D24" s="5">
        <v>0</v>
      </c>
      <c r="E24" s="5">
        <v>7370.72</v>
      </c>
      <c r="F24" s="5">
        <v>88.581340999999995</v>
      </c>
      <c r="G24" s="5">
        <v>1943.37</v>
      </c>
      <c r="H24" s="5">
        <v>0</v>
      </c>
      <c r="I24" s="5">
        <v>497.3</v>
      </c>
      <c r="J24" s="6">
        <f>C24+D24+E24+F24+G24+H24+I24</f>
        <v>9899.9713410000004</v>
      </c>
      <c r="K24" s="78">
        <v>42355.544061000001</v>
      </c>
      <c r="L24" s="6">
        <f>(J24*100)/K24</f>
        <v>23.373495868078493</v>
      </c>
      <c r="M24" s="7">
        <v>44594</v>
      </c>
      <c r="N24" s="8" t="s">
        <v>254</v>
      </c>
    </row>
    <row r="25" spans="1:14" ht="15.75" x14ac:dyDescent="0.25">
      <c r="A25" s="3" t="s">
        <v>67</v>
      </c>
      <c r="B25" s="4" t="s">
        <v>253</v>
      </c>
      <c r="C25" s="5">
        <v>0</v>
      </c>
      <c r="D25" s="5">
        <v>0</v>
      </c>
      <c r="E25" s="5">
        <v>42473.16</v>
      </c>
      <c r="F25" s="5">
        <v>0</v>
      </c>
      <c r="G25" s="5">
        <v>0</v>
      </c>
      <c r="H25" s="5">
        <v>0</v>
      </c>
      <c r="I25" s="5">
        <v>0</v>
      </c>
      <c r="J25" s="6">
        <f>C25+D25+E25+F25+G25+I25</f>
        <v>42473.16</v>
      </c>
      <c r="K25" s="78">
        <v>76138.186117999998</v>
      </c>
      <c r="L25" s="6">
        <f>J25*100/K25</f>
        <v>55.784307672072089</v>
      </c>
      <c r="M25" s="7">
        <v>44594</v>
      </c>
      <c r="N25" s="8" t="s">
        <v>256</v>
      </c>
    </row>
    <row r="26" spans="1:14" ht="15.75" x14ac:dyDescent="0.25">
      <c r="A26" s="3" t="s">
        <v>69</v>
      </c>
      <c r="B26" s="4" t="s">
        <v>255</v>
      </c>
      <c r="C26" s="5">
        <v>0</v>
      </c>
      <c r="D26" s="5">
        <v>7241.5431719999997</v>
      </c>
      <c r="E26" s="5">
        <v>430.13801799999999</v>
      </c>
      <c r="F26" s="5">
        <v>0</v>
      </c>
      <c r="G26" s="5">
        <v>0</v>
      </c>
      <c r="H26" s="5">
        <v>0</v>
      </c>
      <c r="I26" s="5">
        <v>0</v>
      </c>
      <c r="J26" s="6">
        <f>C26+D26+E26+F26+G26+H26+I26</f>
        <v>7671.6811899999993</v>
      </c>
      <c r="K26" s="78">
        <v>708669.90420800005</v>
      </c>
      <c r="L26" s="6">
        <f>(J26*100)/K26</f>
        <v>1.0825464923014851</v>
      </c>
      <c r="M26" s="7">
        <v>44594</v>
      </c>
      <c r="N26" s="8" t="s">
        <v>254</v>
      </c>
    </row>
    <row r="27" spans="1:14" ht="15.75" x14ac:dyDescent="0.25">
      <c r="A27" s="3" t="s">
        <v>70</v>
      </c>
      <c r="B27" s="4" t="s">
        <v>258</v>
      </c>
      <c r="C27" s="5">
        <v>0</v>
      </c>
      <c r="D27" s="5">
        <v>0</v>
      </c>
      <c r="E27" s="5">
        <v>206549.67364299999</v>
      </c>
      <c r="F27" s="5">
        <v>8362.1592469999996</v>
      </c>
      <c r="G27" s="5">
        <v>28944.471828000002</v>
      </c>
      <c r="H27" s="5">
        <v>0</v>
      </c>
      <c r="I27" s="5">
        <v>0</v>
      </c>
      <c r="J27" s="6">
        <f>C27+D27+E27+F27+G27+I27</f>
        <v>243856.304718</v>
      </c>
      <c r="K27" s="78">
        <v>555524.43840300001</v>
      </c>
      <c r="L27" s="6">
        <f>J27*100/K27</f>
        <v>43.896593535835905</v>
      </c>
      <c r="M27" s="7">
        <v>44594</v>
      </c>
      <c r="N27" s="8" t="s">
        <v>256</v>
      </c>
    </row>
    <row r="28" spans="1:14" ht="15.75" x14ac:dyDescent="0.25">
      <c r="A28" s="3" t="s">
        <v>174</v>
      </c>
      <c r="B28" s="4" t="s">
        <v>259</v>
      </c>
      <c r="C28" s="5">
        <v>0</v>
      </c>
      <c r="D28" s="5">
        <v>0</v>
      </c>
      <c r="E28" s="5">
        <v>159.90241</v>
      </c>
      <c r="F28" s="5">
        <v>0</v>
      </c>
      <c r="G28" s="5">
        <v>0</v>
      </c>
      <c r="H28" s="5">
        <v>0</v>
      </c>
      <c r="I28" s="5">
        <v>0</v>
      </c>
      <c r="J28" s="6">
        <f>C28+D28+E28+F28+G28+H28+I28</f>
        <v>159.90241</v>
      </c>
      <c r="K28" s="78">
        <v>346908.103206</v>
      </c>
      <c r="L28" s="6">
        <f>(J28*100)/K28</f>
        <v>4.6093593237586383E-2</v>
      </c>
      <c r="M28" s="7">
        <v>44594</v>
      </c>
      <c r="N28" s="8" t="s">
        <v>254</v>
      </c>
    </row>
    <row r="29" spans="1:14" ht="15.75" x14ac:dyDescent="0.25">
      <c r="A29" s="3" t="s">
        <v>176</v>
      </c>
      <c r="B29" s="4" t="s">
        <v>255</v>
      </c>
      <c r="C29" s="5">
        <v>0</v>
      </c>
      <c r="D29" s="5">
        <v>0</v>
      </c>
      <c r="E29" s="5">
        <v>1033.83</v>
      </c>
      <c r="F29" s="5">
        <v>0</v>
      </c>
      <c r="G29" s="5">
        <v>0</v>
      </c>
      <c r="H29" s="5">
        <v>0</v>
      </c>
      <c r="I29" s="5">
        <v>0</v>
      </c>
      <c r="J29" s="6">
        <f>C29+D29+E29+F29+G29+H29+I29</f>
        <v>1033.83</v>
      </c>
      <c r="K29" s="78">
        <v>862895.27307400003</v>
      </c>
      <c r="L29" s="6">
        <f>(J29*100)/K29</f>
        <v>0.1198094406424383</v>
      </c>
      <c r="M29" s="7">
        <v>44594</v>
      </c>
      <c r="N29" s="8" t="s">
        <v>254</v>
      </c>
    </row>
    <row r="30" spans="1:14" ht="15.75" x14ac:dyDescent="0.25">
      <c r="A30" s="3" t="s">
        <v>72</v>
      </c>
      <c r="B30" s="4" t="s">
        <v>255</v>
      </c>
      <c r="C30" s="5">
        <v>0</v>
      </c>
      <c r="D30" s="5">
        <v>0</v>
      </c>
      <c r="E30" s="5">
        <v>27950.969273999999</v>
      </c>
      <c r="F30" s="5">
        <v>0</v>
      </c>
      <c r="G30" s="5">
        <v>0</v>
      </c>
      <c r="H30" s="5">
        <v>0</v>
      </c>
      <c r="I30" s="5">
        <v>0</v>
      </c>
      <c r="J30" s="6">
        <f>C30+D30+E30+F30+G30+I30</f>
        <v>27950.969273999999</v>
      </c>
      <c r="K30" s="78">
        <v>961326.64914600004</v>
      </c>
      <c r="L30" s="6">
        <f>J30*100/K30</f>
        <v>2.9075412919043075</v>
      </c>
      <c r="M30" s="7">
        <v>44594</v>
      </c>
      <c r="N30" s="8" t="s">
        <v>256</v>
      </c>
    </row>
    <row r="31" spans="1:14" ht="15.75" x14ac:dyDescent="0.25">
      <c r="A31" s="3" t="s">
        <v>261</v>
      </c>
      <c r="B31" s="4" t="s">
        <v>255</v>
      </c>
      <c r="C31" s="5">
        <v>0</v>
      </c>
      <c r="D31" s="5">
        <v>0</v>
      </c>
      <c r="E31" s="5">
        <v>649.04</v>
      </c>
      <c r="F31" s="5">
        <v>0</v>
      </c>
      <c r="G31" s="5">
        <v>0</v>
      </c>
      <c r="H31" s="5">
        <v>0</v>
      </c>
      <c r="I31" s="5">
        <v>0</v>
      </c>
      <c r="J31" s="6">
        <f t="shared" ref="J31:J45" si="2">C31+D31+E31+F31+G31+H31+I31</f>
        <v>649.04</v>
      </c>
      <c r="K31" s="78">
        <v>79086.037727999996</v>
      </c>
      <c r="L31" s="6">
        <f t="shared" ref="L31:L45" si="3">(J31*100)/K31</f>
        <v>0.82067583437703417</v>
      </c>
      <c r="M31" s="7">
        <v>44594</v>
      </c>
      <c r="N31" s="8" t="s">
        <v>254</v>
      </c>
    </row>
    <row r="32" spans="1:14" ht="15.75" x14ac:dyDescent="0.25">
      <c r="A32" s="3" t="s">
        <v>77</v>
      </c>
      <c r="B32" s="4" t="s">
        <v>253</v>
      </c>
      <c r="C32" s="5">
        <v>0</v>
      </c>
      <c r="D32" s="5">
        <v>0</v>
      </c>
      <c r="E32" s="5">
        <v>830.59</v>
      </c>
      <c r="F32" s="5">
        <v>0</v>
      </c>
      <c r="G32" s="5">
        <v>0</v>
      </c>
      <c r="H32" s="5">
        <v>0</v>
      </c>
      <c r="I32" s="5">
        <v>0</v>
      </c>
      <c r="J32" s="6">
        <f t="shared" si="2"/>
        <v>830.59</v>
      </c>
      <c r="K32" s="78">
        <v>22239.844378000002</v>
      </c>
      <c r="L32" s="6">
        <f t="shared" si="3"/>
        <v>3.7346933993010873</v>
      </c>
      <c r="M32" s="7">
        <v>44594</v>
      </c>
      <c r="N32" s="8" t="s">
        <v>254</v>
      </c>
    </row>
    <row r="33" spans="1:14" ht="15.75" x14ac:dyDescent="0.25">
      <c r="A33" s="3" t="s">
        <v>78</v>
      </c>
      <c r="B33" s="4" t="s">
        <v>258</v>
      </c>
      <c r="C33" s="5">
        <v>0</v>
      </c>
      <c r="D33" s="5">
        <v>0</v>
      </c>
      <c r="E33" s="5">
        <v>262.94108799999998</v>
      </c>
      <c r="F33" s="5">
        <v>563.82212600000003</v>
      </c>
      <c r="G33" s="5">
        <v>0</v>
      </c>
      <c r="H33" s="5">
        <v>0</v>
      </c>
      <c r="I33" s="5">
        <v>0</v>
      </c>
      <c r="J33" s="6">
        <f t="shared" si="2"/>
        <v>826.76321400000006</v>
      </c>
      <c r="K33" s="78">
        <v>230856.14293599999</v>
      </c>
      <c r="L33" s="6">
        <f t="shared" si="3"/>
        <v>0.35812918100654689</v>
      </c>
      <c r="M33" s="7">
        <v>44594</v>
      </c>
      <c r="N33" s="8" t="s">
        <v>254</v>
      </c>
    </row>
    <row r="34" spans="1:14" ht="15.75" x14ac:dyDescent="0.25">
      <c r="A34" s="3" t="s">
        <v>79</v>
      </c>
      <c r="B34" s="4" t="s">
        <v>255</v>
      </c>
      <c r="C34" s="5">
        <v>0</v>
      </c>
      <c r="D34" s="5">
        <v>0</v>
      </c>
      <c r="E34" s="5">
        <v>434.97699999999998</v>
      </c>
      <c r="F34" s="5">
        <v>0</v>
      </c>
      <c r="G34" s="5">
        <v>0</v>
      </c>
      <c r="H34" s="5">
        <v>16366.280113999999</v>
      </c>
      <c r="I34" s="5">
        <v>0</v>
      </c>
      <c r="J34" s="6">
        <f t="shared" si="2"/>
        <v>16801.257114</v>
      </c>
      <c r="K34" s="78">
        <v>1776925.0256399999</v>
      </c>
      <c r="L34" s="6">
        <f t="shared" si="3"/>
        <v>0.9455242551918388</v>
      </c>
      <c r="M34" s="7">
        <v>44594</v>
      </c>
      <c r="N34" s="8" t="s">
        <v>254</v>
      </c>
    </row>
    <row r="35" spans="1:14" ht="15.75" x14ac:dyDescent="0.25">
      <c r="A35" s="3" t="s">
        <v>81</v>
      </c>
      <c r="B35" s="4" t="s">
        <v>258</v>
      </c>
      <c r="C35" s="5">
        <v>0</v>
      </c>
      <c r="D35" s="5">
        <v>0</v>
      </c>
      <c r="E35" s="5">
        <v>1651.067884</v>
      </c>
      <c r="F35" s="5">
        <v>0</v>
      </c>
      <c r="G35" s="5">
        <v>294.770216</v>
      </c>
      <c r="H35" s="5">
        <v>0</v>
      </c>
      <c r="I35" s="5">
        <v>0</v>
      </c>
      <c r="J35" s="6">
        <f t="shared" si="2"/>
        <v>1945.8380999999999</v>
      </c>
      <c r="K35" s="78">
        <v>3411.7168929999998</v>
      </c>
      <c r="L35" s="6">
        <f t="shared" si="3"/>
        <v>57.033984970803971</v>
      </c>
      <c r="M35" s="7">
        <v>44594</v>
      </c>
      <c r="N35" s="8" t="s">
        <v>254</v>
      </c>
    </row>
    <row r="36" spans="1:14" ht="15.75" x14ac:dyDescent="0.25">
      <c r="A36" s="3" t="s">
        <v>186</v>
      </c>
      <c r="B36" s="4" t="s">
        <v>253</v>
      </c>
      <c r="C36" s="5">
        <v>0</v>
      </c>
      <c r="D36" s="5">
        <v>0</v>
      </c>
      <c r="E36" s="5">
        <v>921.38717299999996</v>
      </c>
      <c r="F36" s="5">
        <v>0</v>
      </c>
      <c r="G36" s="5">
        <v>0</v>
      </c>
      <c r="H36" s="5">
        <v>0</v>
      </c>
      <c r="I36" s="5">
        <v>0</v>
      </c>
      <c r="J36" s="6">
        <f t="shared" si="2"/>
        <v>921.38717299999996</v>
      </c>
      <c r="K36" s="78">
        <v>50892.387971999997</v>
      </c>
      <c r="L36" s="6">
        <f t="shared" si="3"/>
        <v>1.8104616617851166</v>
      </c>
      <c r="M36" s="7">
        <v>44594</v>
      </c>
      <c r="N36" s="8" t="s">
        <v>254</v>
      </c>
    </row>
    <row r="37" spans="1:14" ht="15.75" x14ac:dyDescent="0.25">
      <c r="A37" s="3" t="s">
        <v>187</v>
      </c>
      <c r="B37" s="4" t="s">
        <v>253</v>
      </c>
      <c r="C37" s="5">
        <v>0</v>
      </c>
      <c r="D37" s="5">
        <v>0</v>
      </c>
      <c r="E37" s="5">
        <v>9.9543549999999996</v>
      </c>
      <c r="F37" s="5">
        <v>0</v>
      </c>
      <c r="G37" s="5">
        <v>0</v>
      </c>
      <c r="H37" s="5">
        <v>0</v>
      </c>
      <c r="I37" s="5">
        <v>0</v>
      </c>
      <c r="J37" s="6">
        <f t="shared" si="2"/>
        <v>9.9543549999999996</v>
      </c>
      <c r="K37" s="78">
        <v>4382.3723239999999</v>
      </c>
      <c r="L37" s="6">
        <f t="shared" si="3"/>
        <v>0.22714535105757935</v>
      </c>
      <c r="M37" s="7">
        <v>44594</v>
      </c>
      <c r="N37" s="8" t="s">
        <v>254</v>
      </c>
    </row>
    <row r="38" spans="1:14" ht="15.75" x14ac:dyDescent="0.25">
      <c r="A38" s="3" t="s">
        <v>189</v>
      </c>
      <c r="B38" s="4" t="s">
        <v>255</v>
      </c>
      <c r="C38" s="5">
        <v>0</v>
      </c>
      <c r="D38" s="5">
        <v>5861.3132679999999</v>
      </c>
      <c r="E38" s="5">
        <v>3599.4758849999998</v>
      </c>
      <c r="F38" s="5">
        <v>0</v>
      </c>
      <c r="G38" s="5">
        <v>0</v>
      </c>
      <c r="H38" s="5">
        <v>0</v>
      </c>
      <c r="I38" s="5">
        <v>0</v>
      </c>
      <c r="J38" s="6">
        <f t="shared" si="2"/>
        <v>9460.7891529999997</v>
      </c>
      <c r="K38" s="78">
        <v>615776.32940799999</v>
      </c>
      <c r="L38" s="6">
        <f t="shared" si="3"/>
        <v>1.536400264377731</v>
      </c>
      <c r="M38" s="7">
        <v>44594</v>
      </c>
      <c r="N38" s="8" t="s">
        <v>254</v>
      </c>
    </row>
    <row r="39" spans="1:14" ht="15.75" x14ac:dyDescent="0.25">
      <c r="A39" s="3" t="s">
        <v>197</v>
      </c>
      <c r="B39" s="4" t="s">
        <v>255</v>
      </c>
      <c r="C39" s="5">
        <v>0</v>
      </c>
      <c r="D39" s="5">
        <v>0</v>
      </c>
      <c r="E39" s="5">
        <v>5855.618579</v>
      </c>
      <c r="F39" s="5">
        <v>0</v>
      </c>
      <c r="G39" s="5">
        <v>0</v>
      </c>
      <c r="H39" s="5">
        <v>0</v>
      </c>
      <c r="I39" s="5">
        <v>0</v>
      </c>
      <c r="J39" s="6">
        <f t="shared" si="2"/>
        <v>5855.618579</v>
      </c>
      <c r="K39" s="78">
        <v>342195.77290400001</v>
      </c>
      <c r="L39" s="6">
        <f t="shared" si="3"/>
        <v>1.7111896296400895</v>
      </c>
      <c r="M39" s="7">
        <v>44594</v>
      </c>
      <c r="N39" s="8" t="s">
        <v>254</v>
      </c>
    </row>
    <row r="40" spans="1:14" ht="15.75" x14ac:dyDescent="0.25">
      <c r="A40" s="3" t="s">
        <v>237</v>
      </c>
      <c r="B40" s="4" t="s">
        <v>255</v>
      </c>
      <c r="C40" s="5">
        <v>0</v>
      </c>
      <c r="D40" s="5">
        <v>0</v>
      </c>
      <c r="E40" s="5">
        <v>345.56</v>
      </c>
      <c r="F40" s="5">
        <v>0</v>
      </c>
      <c r="G40" s="5">
        <v>0</v>
      </c>
      <c r="H40" s="5">
        <v>0</v>
      </c>
      <c r="I40" s="5">
        <v>0</v>
      </c>
      <c r="J40" s="6">
        <f t="shared" si="2"/>
        <v>345.56</v>
      </c>
      <c r="K40" s="78">
        <v>931542.94218100002</v>
      </c>
      <c r="L40" s="6">
        <f t="shared" si="3"/>
        <v>3.7095445024890462E-2</v>
      </c>
      <c r="M40" s="7">
        <v>44594</v>
      </c>
      <c r="N40" s="8" t="s">
        <v>254</v>
      </c>
    </row>
    <row r="41" spans="1:14" ht="15.75" x14ac:dyDescent="0.25">
      <c r="A41" s="3" t="s">
        <v>86</v>
      </c>
      <c r="B41" s="4" t="s">
        <v>253</v>
      </c>
      <c r="C41" s="5">
        <v>0</v>
      </c>
      <c r="D41" s="5">
        <v>0</v>
      </c>
      <c r="E41" s="5">
        <v>245.76011500000001</v>
      </c>
      <c r="F41" s="5">
        <v>0</v>
      </c>
      <c r="G41" s="5">
        <v>0</v>
      </c>
      <c r="H41" s="5">
        <v>0</v>
      </c>
      <c r="I41" s="5">
        <v>0</v>
      </c>
      <c r="J41" s="6">
        <f t="shared" si="2"/>
        <v>245.76011500000001</v>
      </c>
      <c r="K41" s="78">
        <v>100578.37800300001</v>
      </c>
      <c r="L41" s="6">
        <f t="shared" si="3"/>
        <v>0.24434686647329865</v>
      </c>
      <c r="M41" s="7">
        <v>44594</v>
      </c>
      <c r="N41" s="8" t="s">
        <v>254</v>
      </c>
    </row>
    <row r="42" spans="1:14" ht="15.75" x14ac:dyDescent="0.25">
      <c r="A42" s="3" t="s">
        <v>88</v>
      </c>
      <c r="B42" s="4" t="s">
        <v>258</v>
      </c>
      <c r="C42" s="5">
        <v>0</v>
      </c>
      <c r="D42" s="5">
        <v>0</v>
      </c>
      <c r="E42" s="5">
        <v>3982.085572</v>
      </c>
      <c r="F42" s="5">
        <v>0</v>
      </c>
      <c r="G42" s="5">
        <v>0</v>
      </c>
      <c r="H42" s="5">
        <v>0</v>
      </c>
      <c r="I42" s="5">
        <v>0</v>
      </c>
      <c r="J42" s="6">
        <f t="shared" si="2"/>
        <v>3982.085572</v>
      </c>
      <c r="K42" s="78">
        <v>12349.329807</v>
      </c>
      <c r="L42" s="6">
        <f t="shared" si="3"/>
        <v>32.245357717653832</v>
      </c>
      <c r="M42" s="7">
        <v>44594</v>
      </c>
      <c r="N42" s="8" t="s">
        <v>254</v>
      </c>
    </row>
    <row r="43" spans="1:14" ht="15.75" x14ac:dyDescent="0.25">
      <c r="A43" s="3" t="s">
        <v>238</v>
      </c>
      <c r="B43" s="4" t="s">
        <v>255</v>
      </c>
      <c r="C43" s="5">
        <v>0</v>
      </c>
      <c r="D43" s="5">
        <v>0</v>
      </c>
      <c r="E43" s="5">
        <v>4931.0739899999999</v>
      </c>
      <c r="F43" s="5">
        <v>0</v>
      </c>
      <c r="G43" s="5">
        <v>0</v>
      </c>
      <c r="H43" s="5">
        <v>0</v>
      </c>
      <c r="I43" s="5">
        <v>0</v>
      </c>
      <c r="J43" s="6">
        <f t="shared" si="2"/>
        <v>4931.0739899999999</v>
      </c>
      <c r="K43" s="78">
        <v>532404.51052899996</v>
      </c>
      <c r="L43" s="6">
        <f t="shared" si="3"/>
        <v>0.92618937151761882</v>
      </c>
      <c r="M43" s="7">
        <v>44594</v>
      </c>
      <c r="N43" s="8" t="s">
        <v>256</v>
      </c>
    </row>
    <row r="44" spans="1:14" ht="15.75" x14ac:dyDescent="0.25">
      <c r="A44" s="3" t="s">
        <v>90</v>
      </c>
      <c r="B44" s="4" t="s">
        <v>258</v>
      </c>
      <c r="C44" s="5">
        <v>0</v>
      </c>
      <c r="D44" s="5">
        <v>0</v>
      </c>
      <c r="E44" s="5">
        <v>52223.35</v>
      </c>
      <c r="F44" s="5">
        <v>0</v>
      </c>
      <c r="G44" s="5">
        <v>0</v>
      </c>
      <c r="H44" s="5">
        <v>0</v>
      </c>
      <c r="I44" s="5">
        <v>0</v>
      </c>
      <c r="J44" s="6">
        <f t="shared" si="2"/>
        <v>52223.35</v>
      </c>
      <c r="K44" s="78">
        <v>128050.552604</v>
      </c>
      <c r="L44" s="6">
        <f t="shared" si="3"/>
        <v>40.783385106897747</v>
      </c>
      <c r="M44" s="7">
        <v>44594</v>
      </c>
      <c r="N44" s="8" t="s">
        <v>254</v>
      </c>
    </row>
    <row r="45" spans="1:14" ht="15.75" x14ac:dyDescent="0.25">
      <c r="A45" s="3" t="s">
        <v>215</v>
      </c>
      <c r="B45" s="4" t="s">
        <v>253</v>
      </c>
      <c r="C45" s="5">
        <v>0</v>
      </c>
      <c r="D45" s="5">
        <v>0</v>
      </c>
      <c r="E45" s="5">
        <v>38.931387000000001</v>
      </c>
      <c r="F45" s="5">
        <v>0</v>
      </c>
      <c r="G45" s="5">
        <v>0</v>
      </c>
      <c r="H45" s="5">
        <v>0</v>
      </c>
      <c r="I45" s="5">
        <v>0</v>
      </c>
      <c r="J45" s="6">
        <f t="shared" si="2"/>
        <v>38.931387000000001</v>
      </c>
      <c r="K45" s="78">
        <v>898.67839800000002</v>
      </c>
      <c r="L45" s="6">
        <f t="shared" si="3"/>
        <v>4.3320710820068022</v>
      </c>
      <c r="M45" s="7">
        <v>44594</v>
      </c>
      <c r="N45" s="8" t="s">
        <v>254</v>
      </c>
    </row>
    <row r="46" spans="1:14" ht="18" x14ac:dyDescent="0.25">
      <c r="A46" s="79" t="s">
        <v>91</v>
      </c>
      <c r="B46" s="80"/>
      <c r="C46" s="81">
        <f t="shared" ref="C46:J46" si="4">SUM(C2:C45)</f>
        <v>7213.28</v>
      </c>
      <c r="D46" s="81">
        <f t="shared" si="4"/>
        <v>13102.85644</v>
      </c>
      <c r="E46" s="81">
        <f t="shared" si="4"/>
        <v>866379.242417</v>
      </c>
      <c r="F46" s="81">
        <f t="shared" si="4"/>
        <v>12380.615782000001</v>
      </c>
      <c r="G46" s="81">
        <f t="shared" si="4"/>
        <v>102551.810558</v>
      </c>
      <c r="H46" s="81">
        <f t="shared" si="4"/>
        <v>16366.280113999999</v>
      </c>
      <c r="I46" s="81">
        <f t="shared" si="4"/>
        <v>582.673811</v>
      </c>
      <c r="J46" s="81">
        <f t="shared" si="4"/>
        <v>1018696.7040600003</v>
      </c>
      <c r="K46" s="80"/>
      <c r="L46" s="80"/>
      <c r="M46" s="80"/>
      <c r="N46" s="80"/>
    </row>
    <row r="49" spans="1:12" ht="15.75" x14ac:dyDescent="0.25">
      <c r="A49" s="11"/>
      <c r="B49" s="11"/>
      <c r="C49" s="11"/>
      <c r="D49" s="11"/>
      <c r="E49" s="11"/>
      <c r="F49" s="11"/>
      <c r="G49" s="11"/>
      <c r="H49" s="11"/>
      <c r="I49" s="12"/>
      <c r="J49" s="12"/>
      <c r="K49" s="12"/>
      <c r="L49" s="11"/>
    </row>
    <row r="50" spans="1:12" ht="15.75" x14ac:dyDescent="0.25">
      <c r="A50" s="13"/>
      <c r="B50" s="14"/>
      <c r="C50" s="15"/>
      <c r="D50" s="15"/>
      <c r="E50" s="15"/>
      <c r="F50" s="15"/>
      <c r="G50" s="15"/>
      <c r="H50" s="15"/>
      <c r="I50" s="16"/>
      <c r="J50" s="15"/>
      <c r="K50" s="16"/>
      <c r="L50" s="17"/>
    </row>
    <row r="51" spans="1:12" ht="15.75" x14ac:dyDescent="0.25">
      <c r="A51" s="13"/>
      <c r="B51" s="14"/>
      <c r="C51" s="15"/>
      <c r="D51" s="15"/>
      <c r="E51" s="15"/>
      <c r="F51" s="15"/>
      <c r="G51" s="15"/>
      <c r="H51" s="15"/>
      <c r="I51" s="16"/>
      <c r="J51" s="15"/>
      <c r="K51" s="16"/>
      <c r="L51" s="17"/>
    </row>
    <row r="52" spans="1:12" ht="15.75" x14ac:dyDescent="0.25">
      <c r="A52" s="13"/>
      <c r="B52" s="14"/>
      <c r="C52" s="15"/>
      <c r="D52" s="15"/>
      <c r="E52" s="15"/>
      <c r="F52" s="15"/>
      <c r="G52" s="15"/>
      <c r="H52" s="15"/>
      <c r="I52" s="16"/>
      <c r="J52" s="15"/>
      <c r="K52" s="16"/>
      <c r="L52" s="17"/>
    </row>
    <row r="59" spans="1:12" ht="15.75" x14ac:dyDescent="0.25">
      <c r="A59" s="11"/>
      <c r="B59" s="11"/>
      <c r="C59" s="11"/>
      <c r="D59" s="11"/>
      <c r="E59" s="11"/>
      <c r="F59" s="11"/>
      <c r="G59" s="11"/>
      <c r="H59" s="11"/>
      <c r="I59" s="12"/>
      <c r="J59" s="12"/>
      <c r="K59" s="12"/>
      <c r="L59" s="11"/>
    </row>
    <row r="60" spans="1:12" ht="15.75" x14ac:dyDescent="0.25">
      <c r="A60" s="13"/>
      <c r="B60" s="14"/>
      <c r="C60" s="15"/>
      <c r="D60" s="15"/>
      <c r="E60" s="15"/>
      <c r="F60" s="15"/>
      <c r="G60" s="15"/>
      <c r="H60" s="15"/>
      <c r="I60" s="16"/>
      <c r="J60" s="15"/>
      <c r="K60" s="16"/>
      <c r="L60" s="17"/>
    </row>
    <row r="66" spans="1:13" ht="15.75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2"/>
      <c r="K66" s="12"/>
      <c r="L66" s="12"/>
      <c r="M66" s="11"/>
    </row>
    <row r="67" spans="1:13" ht="15.75" x14ac:dyDescent="0.25">
      <c r="A67" s="13"/>
      <c r="B67" s="14"/>
      <c r="C67" s="15"/>
      <c r="D67" s="15"/>
      <c r="E67" s="15"/>
      <c r="F67" s="15"/>
      <c r="G67" s="15"/>
      <c r="H67" s="15"/>
      <c r="I67" s="15"/>
      <c r="J67" s="16"/>
      <c r="K67" s="15"/>
      <c r="L67" s="16"/>
      <c r="M67" s="17"/>
    </row>
  </sheetData>
  <sortState xmlns:xlrd2="http://schemas.microsoft.com/office/spreadsheetml/2017/richdata2" ref="A2:N45">
    <sortCondition ref="A1:A4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AE22F-8793-4A1B-80C0-4E5C750266A7}">
  <dimension ref="A1:I49"/>
  <sheetViews>
    <sheetView topLeftCell="A10" workbookViewId="0">
      <selection activeCell="A36" sqref="A36:XFD36"/>
    </sheetView>
  </sheetViews>
  <sheetFormatPr defaultRowHeight="15" x14ac:dyDescent="0.25"/>
  <cols>
    <col min="1" max="1" width="49" style="31" customWidth="1"/>
    <col min="2" max="2" width="18.85546875" customWidth="1"/>
    <col min="3" max="3" width="15.5703125" customWidth="1"/>
    <col min="4" max="4" width="16" customWidth="1"/>
    <col min="5" max="5" width="19.7109375" customWidth="1"/>
    <col min="6" max="6" width="16.28515625" customWidth="1"/>
    <col min="7" max="7" width="16.7109375" customWidth="1"/>
    <col min="8" max="8" width="22.5703125" customWidth="1"/>
    <col min="9" max="9" width="21.42578125" customWidth="1"/>
  </cols>
  <sheetData>
    <row r="1" spans="1:9" ht="47.25" customHeight="1" x14ac:dyDescent="0.25">
      <c r="A1" s="9" t="s">
        <v>240</v>
      </c>
      <c r="B1" s="9" t="s">
        <v>241</v>
      </c>
      <c r="C1" s="9" t="s">
        <v>244</v>
      </c>
      <c r="D1" s="9" t="s">
        <v>262</v>
      </c>
      <c r="E1" s="10" t="s">
        <v>249</v>
      </c>
      <c r="F1" s="10" t="s">
        <v>12</v>
      </c>
      <c r="G1" s="10" t="s">
        <v>250</v>
      </c>
      <c r="H1" s="9" t="s">
        <v>251</v>
      </c>
      <c r="I1" s="10" t="s">
        <v>252</v>
      </c>
    </row>
    <row r="2" spans="1:9" ht="15.75" x14ac:dyDescent="0.25">
      <c r="A2" s="4" t="s">
        <v>93</v>
      </c>
      <c r="B2" s="4" t="s">
        <v>258</v>
      </c>
      <c r="C2" s="5" t="s">
        <v>28</v>
      </c>
      <c r="D2" s="5" t="s">
        <v>28</v>
      </c>
      <c r="E2" s="5">
        <v>85.951498999999998</v>
      </c>
      <c r="F2" s="5">
        <v>143355.58571799999</v>
      </c>
      <c r="G2" s="6">
        <f t="shared" ref="G2:G48" si="0">E2*100/F2</f>
        <v>5.9956853839709001E-2</v>
      </c>
      <c r="H2" s="7">
        <v>43847</v>
      </c>
      <c r="I2" s="8" t="s">
        <v>254</v>
      </c>
    </row>
    <row r="3" spans="1:9" ht="15.75" x14ac:dyDescent="0.25">
      <c r="A3" s="4" t="s">
        <v>263</v>
      </c>
      <c r="B3" s="4" t="s">
        <v>258</v>
      </c>
      <c r="C3" s="5" t="s">
        <v>28</v>
      </c>
      <c r="D3" s="5" t="s">
        <v>28</v>
      </c>
      <c r="E3" s="5">
        <v>187.92</v>
      </c>
      <c r="F3" s="5">
        <v>292599.924245</v>
      </c>
      <c r="G3" s="6">
        <f t="shared" si="0"/>
        <v>6.4224213483613443E-2</v>
      </c>
      <c r="H3" s="7">
        <v>44032</v>
      </c>
      <c r="I3" s="8" t="s">
        <v>254</v>
      </c>
    </row>
    <row r="4" spans="1:9" ht="15.75" x14ac:dyDescent="0.25">
      <c r="A4" s="4" t="s">
        <v>20</v>
      </c>
      <c r="B4" s="4" t="s">
        <v>253</v>
      </c>
      <c r="C4" s="5" t="s">
        <v>28</v>
      </c>
      <c r="D4" s="5" t="s">
        <v>28</v>
      </c>
      <c r="E4" s="5">
        <v>549.99316399999998</v>
      </c>
      <c r="F4" s="5">
        <v>68224.294792000001</v>
      </c>
      <c r="G4" s="6">
        <f t="shared" si="0"/>
        <v>0.80615441416697842</v>
      </c>
      <c r="H4" s="7">
        <v>44054</v>
      </c>
      <c r="I4" s="8" t="s">
        <v>254</v>
      </c>
    </row>
    <row r="5" spans="1:9" ht="15.75" x14ac:dyDescent="0.25">
      <c r="A5" s="4" t="s">
        <v>101</v>
      </c>
      <c r="B5" s="4" t="s">
        <v>253</v>
      </c>
      <c r="C5" s="5" t="s">
        <v>28</v>
      </c>
      <c r="D5" s="5" t="s">
        <v>28</v>
      </c>
      <c r="E5" s="5">
        <v>547.59027800000001</v>
      </c>
      <c r="F5" s="5">
        <v>437524.56841599999</v>
      </c>
      <c r="G5" s="6">
        <f t="shared" si="0"/>
        <v>0.12515646378041773</v>
      </c>
      <c r="H5" s="7">
        <v>44039</v>
      </c>
      <c r="I5" s="8" t="s">
        <v>254</v>
      </c>
    </row>
    <row r="6" spans="1:9" ht="15.75" x14ac:dyDescent="0.25">
      <c r="A6" s="4" t="s">
        <v>118</v>
      </c>
      <c r="B6" s="4" t="s">
        <v>258</v>
      </c>
      <c r="C6" s="5" t="s">
        <v>28</v>
      </c>
      <c r="D6" s="5" t="s">
        <v>28</v>
      </c>
      <c r="E6" s="5">
        <v>22664.363087000002</v>
      </c>
      <c r="F6" s="5">
        <v>27159.710399</v>
      </c>
      <c r="G6" s="6">
        <f t="shared" si="0"/>
        <v>83.448471114163596</v>
      </c>
      <c r="H6" s="7">
        <v>44117</v>
      </c>
      <c r="I6" s="8" t="s">
        <v>254</v>
      </c>
    </row>
    <row r="7" spans="1:9" ht="15.75" x14ac:dyDescent="0.25">
      <c r="A7" s="4" t="s">
        <v>119</v>
      </c>
      <c r="B7" s="4" t="s">
        <v>255</v>
      </c>
      <c r="C7" s="5" t="s">
        <v>28</v>
      </c>
      <c r="D7" s="5" t="s">
        <v>28</v>
      </c>
      <c r="E7" s="5">
        <v>8466.720824</v>
      </c>
      <c r="F7" s="5">
        <v>3373174.6758099999</v>
      </c>
      <c r="G7" s="6">
        <f t="shared" si="0"/>
        <v>0.25100155306860555</v>
      </c>
      <c r="H7" s="7">
        <v>44064</v>
      </c>
      <c r="I7" s="8" t="s">
        <v>256</v>
      </c>
    </row>
    <row r="8" spans="1:9" ht="15.75" x14ac:dyDescent="0.25">
      <c r="A8" s="4" t="s">
        <v>121</v>
      </c>
      <c r="B8" s="4" t="s">
        <v>255</v>
      </c>
      <c r="C8" s="5" t="s">
        <v>28</v>
      </c>
      <c r="D8" s="5" t="s">
        <v>28</v>
      </c>
      <c r="E8" s="5">
        <v>832.13854200000003</v>
      </c>
      <c r="F8" s="5">
        <v>185313.60972899999</v>
      </c>
      <c r="G8" s="6">
        <f t="shared" si="0"/>
        <v>0.44904340443041807</v>
      </c>
      <c r="H8" s="7">
        <v>44067</v>
      </c>
      <c r="I8" s="8" t="s">
        <v>256</v>
      </c>
    </row>
    <row r="9" spans="1:9" ht="15.75" x14ac:dyDescent="0.25">
      <c r="A9" s="4" t="s">
        <v>36</v>
      </c>
      <c r="B9" s="4" t="s">
        <v>264</v>
      </c>
      <c r="C9" s="5" t="s">
        <v>28</v>
      </c>
      <c r="D9" s="5" t="s">
        <v>28</v>
      </c>
      <c r="E9" s="5">
        <v>3996.8310540000002</v>
      </c>
      <c r="F9" s="5">
        <v>11554.982419</v>
      </c>
      <c r="G9" s="6">
        <f t="shared" si="0"/>
        <v>34.589676635318469</v>
      </c>
      <c r="H9" s="7">
        <v>44107</v>
      </c>
      <c r="I9" s="8" t="s">
        <v>254</v>
      </c>
    </row>
    <row r="10" spans="1:9" ht="15.75" x14ac:dyDescent="0.25">
      <c r="A10" s="4" t="s">
        <v>37</v>
      </c>
      <c r="B10" s="4" t="s">
        <v>258</v>
      </c>
      <c r="C10" s="5" t="s">
        <v>28</v>
      </c>
      <c r="D10" s="5" t="s">
        <v>28</v>
      </c>
      <c r="E10" s="5">
        <v>43551.230920000002</v>
      </c>
      <c r="F10" s="5">
        <v>135122.29134699999</v>
      </c>
      <c r="G10" s="6">
        <f t="shared" si="0"/>
        <v>32.230974242553749</v>
      </c>
      <c r="H10" s="7">
        <v>44125</v>
      </c>
      <c r="I10" s="8" t="s">
        <v>256</v>
      </c>
    </row>
    <row r="11" spans="1:9" ht="15.75" x14ac:dyDescent="0.25">
      <c r="A11" s="4" t="s">
        <v>40</v>
      </c>
      <c r="B11" s="4" t="s">
        <v>258</v>
      </c>
      <c r="C11" s="5">
        <v>94474.344118000008</v>
      </c>
      <c r="D11" s="5">
        <v>166668.87332799999</v>
      </c>
      <c r="E11" s="5">
        <f>C11+D11</f>
        <v>261143.217446</v>
      </c>
      <c r="F11" s="5">
        <v>707087.73963299999</v>
      </c>
      <c r="G11" s="6">
        <f t="shared" si="0"/>
        <v>36.932222524681485</v>
      </c>
      <c r="H11" s="7">
        <v>44150</v>
      </c>
      <c r="I11" s="8" t="s">
        <v>256</v>
      </c>
    </row>
    <row r="12" spans="1:9" ht="15.75" x14ac:dyDescent="0.25">
      <c r="A12" s="4" t="s">
        <v>128</v>
      </c>
      <c r="B12" s="4" t="s">
        <v>255</v>
      </c>
      <c r="C12" s="5" t="s">
        <v>28</v>
      </c>
      <c r="D12" s="5" t="s">
        <v>28</v>
      </c>
      <c r="E12" s="5">
        <v>10442.966337</v>
      </c>
      <c r="F12" s="5">
        <v>724973.93656499998</v>
      </c>
      <c r="G12" s="6">
        <f t="shared" si="0"/>
        <v>1.4404609338757519</v>
      </c>
      <c r="H12" s="7">
        <v>44083</v>
      </c>
      <c r="I12" s="8" t="s">
        <v>256</v>
      </c>
    </row>
    <row r="13" spans="1:9" ht="15.75" x14ac:dyDescent="0.25">
      <c r="A13" s="4" t="s">
        <v>42</v>
      </c>
      <c r="B13" s="4" t="s">
        <v>258</v>
      </c>
      <c r="C13" s="5">
        <v>263.43187499999999</v>
      </c>
      <c r="D13" s="5">
        <v>182.049589</v>
      </c>
      <c r="E13" s="5">
        <v>445.48146400000002</v>
      </c>
      <c r="F13" s="5">
        <v>9336.2463919999991</v>
      </c>
      <c r="G13" s="6">
        <f t="shared" si="0"/>
        <v>4.7715264282412493</v>
      </c>
      <c r="H13" s="7">
        <v>44043</v>
      </c>
      <c r="I13" s="8" t="s">
        <v>254</v>
      </c>
    </row>
    <row r="14" spans="1:9" ht="15.75" x14ac:dyDescent="0.25">
      <c r="A14" s="4" t="s">
        <v>265</v>
      </c>
      <c r="B14" s="4" t="s">
        <v>255</v>
      </c>
      <c r="C14" s="5" t="s">
        <v>28</v>
      </c>
      <c r="D14" s="5" t="s">
        <v>28</v>
      </c>
      <c r="E14" s="5">
        <v>10625.167805999999</v>
      </c>
      <c r="F14" s="5">
        <v>391263.03771100001</v>
      </c>
      <c r="G14" s="6">
        <f t="shared" si="0"/>
        <v>2.7156073489998573</v>
      </c>
      <c r="H14" s="7">
        <v>44116</v>
      </c>
      <c r="I14" s="8" t="s">
        <v>254</v>
      </c>
    </row>
    <row r="15" spans="1:9" ht="15.75" x14ac:dyDescent="0.25">
      <c r="A15" s="4" t="s">
        <v>142</v>
      </c>
      <c r="B15" s="4" t="s">
        <v>255</v>
      </c>
      <c r="C15" s="5" t="s">
        <v>28</v>
      </c>
      <c r="D15" s="5" t="s">
        <v>28</v>
      </c>
      <c r="E15" s="5">
        <v>2385.3006129999999</v>
      </c>
      <c r="F15" s="5">
        <v>751302.17403300002</v>
      </c>
      <c r="G15" s="6">
        <f t="shared" si="0"/>
        <v>0.31748884742282518</v>
      </c>
      <c r="H15" s="7">
        <v>44097</v>
      </c>
      <c r="I15" s="8" t="s">
        <v>256</v>
      </c>
    </row>
    <row r="16" spans="1:9" ht="15.75" x14ac:dyDescent="0.25">
      <c r="A16" s="4" t="s">
        <v>143</v>
      </c>
      <c r="B16" s="4" t="s">
        <v>255</v>
      </c>
      <c r="C16" s="5" t="s">
        <v>28</v>
      </c>
      <c r="D16" s="5" t="s">
        <v>28</v>
      </c>
      <c r="E16" s="5">
        <v>3066.1386600000001</v>
      </c>
      <c r="F16" s="5">
        <v>100075.12785600001</v>
      </c>
      <c r="G16" s="6">
        <f t="shared" si="0"/>
        <v>3.0638368650519485</v>
      </c>
      <c r="H16" s="7">
        <v>44072</v>
      </c>
      <c r="I16" s="8" t="s">
        <v>256</v>
      </c>
    </row>
    <row r="17" spans="1:9" ht="15.75" x14ac:dyDescent="0.25">
      <c r="A17" s="4" t="s">
        <v>147</v>
      </c>
      <c r="B17" s="4" t="s">
        <v>255</v>
      </c>
      <c r="C17" s="5" t="s">
        <v>28</v>
      </c>
      <c r="D17" s="5" t="s">
        <v>28</v>
      </c>
      <c r="E17" s="5">
        <v>66665.302691000004</v>
      </c>
      <c r="F17" s="5">
        <v>1301697.4648500001</v>
      </c>
      <c r="G17" s="6">
        <f t="shared" si="0"/>
        <v>5.1214129620112701</v>
      </c>
      <c r="H17" s="7">
        <v>44121</v>
      </c>
      <c r="I17" s="8" t="s">
        <v>256</v>
      </c>
    </row>
    <row r="18" spans="1:9" ht="15.75" x14ac:dyDescent="0.25">
      <c r="A18" s="4" t="s">
        <v>48</v>
      </c>
      <c r="B18" s="4" t="s">
        <v>258</v>
      </c>
      <c r="C18" s="5">
        <v>32884.197272999998</v>
      </c>
      <c r="D18" s="5">
        <v>5646.958971</v>
      </c>
      <c r="E18" s="5">
        <v>38531.156244999998</v>
      </c>
      <c r="F18" s="5">
        <v>159953.78</v>
      </c>
      <c r="G18" s="6">
        <f t="shared" si="0"/>
        <v>24.088931343166756</v>
      </c>
      <c r="H18" s="7">
        <v>44103</v>
      </c>
      <c r="I18" s="8" t="s">
        <v>254</v>
      </c>
    </row>
    <row r="19" spans="1:9" ht="15.75" x14ac:dyDescent="0.25">
      <c r="A19" s="4" t="s">
        <v>49</v>
      </c>
      <c r="B19" s="4" t="s">
        <v>259</v>
      </c>
      <c r="C19" s="5">
        <v>513.85093900000004</v>
      </c>
      <c r="D19" s="5" t="s">
        <v>28</v>
      </c>
      <c r="E19" s="5">
        <v>513.85093900000004</v>
      </c>
      <c r="F19" s="5">
        <v>152143.91409000001</v>
      </c>
      <c r="G19" s="6">
        <f t="shared" si="0"/>
        <v>0.33774005491671127</v>
      </c>
      <c r="H19" s="7">
        <v>44112</v>
      </c>
      <c r="I19" s="8" t="s">
        <v>254</v>
      </c>
    </row>
    <row r="20" spans="1:9" ht="15.75" x14ac:dyDescent="0.25">
      <c r="A20" s="4" t="s">
        <v>50</v>
      </c>
      <c r="B20" s="4" t="s">
        <v>258</v>
      </c>
      <c r="C20" s="5">
        <v>31.493575</v>
      </c>
      <c r="D20" s="5">
        <v>870.668451</v>
      </c>
      <c r="E20" s="5">
        <v>902.16202599999997</v>
      </c>
      <c r="F20" s="5">
        <v>32646.831879000001</v>
      </c>
      <c r="G20" s="6">
        <f t="shared" si="0"/>
        <v>2.7633983883756681</v>
      </c>
      <c r="H20" s="7">
        <v>44062</v>
      </c>
      <c r="I20" s="8" t="s">
        <v>254</v>
      </c>
    </row>
    <row r="21" spans="1:9" ht="15.75" x14ac:dyDescent="0.25">
      <c r="A21" s="4" t="s">
        <v>51</v>
      </c>
      <c r="B21" s="4" t="s">
        <v>258</v>
      </c>
      <c r="C21" s="5">
        <v>36124.515097000003</v>
      </c>
      <c r="D21" s="5">
        <v>6602.1272300000001</v>
      </c>
      <c r="E21" s="5">
        <v>42726.642327000001</v>
      </c>
      <c r="F21" s="5">
        <v>240586.56334200001</v>
      </c>
      <c r="G21" s="6">
        <f t="shared" si="0"/>
        <v>17.759363504545753</v>
      </c>
      <c r="H21" s="7">
        <v>44121</v>
      </c>
      <c r="I21" s="8" t="s">
        <v>256</v>
      </c>
    </row>
    <row r="22" spans="1:9" ht="15.75" x14ac:dyDescent="0.25">
      <c r="A22" s="4" t="s">
        <v>56</v>
      </c>
      <c r="B22" s="4" t="s">
        <v>258</v>
      </c>
      <c r="C22" s="5">
        <v>74253.986881999997</v>
      </c>
      <c r="D22" s="5">
        <v>10000.030515</v>
      </c>
      <c r="E22" s="5">
        <v>84254.017397000003</v>
      </c>
      <c r="F22" s="5">
        <v>197971.96116400001</v>
      </c>
      <c r="G22" s="6">
        <f t="shared" si="0"/>
        <v>42.558560768716113</v>
      </c>
      <c r="H22" s="7">
        <v>44109</v>
      </c>
      <c r="I22" s="8" t="s">
        <v>256</v>
      </c>
    </row>
    <row r="23" spans="1:9" ht="15.75" x14ac:dyDescent="0.25">
      <c r="A23" s="4" t="s">
        <v>158</v>
      </c>
      <c r="B23" s="4" t="s">
        <v>258</v>
      </c>
      <c r="C23" s="5" t="s">
        <v>28</v>
      </c>
      <c r="D23" s="5" t="s">
        <v>28</v>
      </c>
      <c r="E23" s="5">
        <v>1070.1087010000001</v>
      </c>
      <c r="F23" s="5">
        <v>823854.53911100002</v>
      </c>
      <c r="G23" s="6">
        <f t="shared" si="0"/>
        <v>0.12989049039588063</v>
      </c>
      <c r="H23" s="7">
        <v>44105</v>
      </c>
      <c r="I23" s="8" t="s">
        <v>256</v>
      </c>
    </row>
    <row r="24" spans="1:9" ht="15.75" x14ac:dyDescent="0.25">
      <c r="A24" s="4" t="s">
        <v>57</v>
      </c>
      <c r="B24" s="4" t="s">
        <v>258</v>
      </c>
      <c r="C24" s="5">
        <v>17891.424782999999</v>
      </c>
      <c r="D24" s="5">
        <v>134.595934</v>
      </c>
      <c r="E24" s="5">
        <v>18026.020716999999</v>
      </c>
      <c r="F24" s="5">
        <v>31639.534674999999</v>
      </c>
      <c r="G24" s="6">
        <f t="shared" si="0"/>
        <v>56.973090477349125</v>
      </c>
      <c r="H24" s="7">
        <v>44119</v>
      </c>
      <c r="I24" s="8" t="s">
        <v>256</v>
      </c>
    </row>
    <row r="25" spans="1:9" ht="15.75" x14ac:dyDescent="0.25">
      <c r="A25" s="4" t="s">
        <v>58</v>
      </c>
      <c r="B25" s="4" t="s">
        <v>253</v>
      </c>
      <c r="C25" s="5" t="s">
        <v>28</v>
      </c>
      <c r="D25" s="5" t="s">
        <v>28</v>
      </c>
      <c r="E25" s="5">
        <v>1437.7404899999999</v>
      </c>
      <c r="F25" s="5">
        <v>31270.826100999999</v>
      </c>
      <c r="G25" s="6">
        <f t="shared" si="0"/>
        <v>4.5977054950717244</v>
      </c>
      <c r="H25" s="7">
        <v>44100</v>
      </c>
      <c r="I25" s="8" t="s">
        <v>256</v>
      </c>
    </row>
    <row r="26" spans="1:9" ht="15.75" x14ac:dyDescent="0.25">
      <c r="A26" s="4" t="s">
        <v>161</v>
      </c>
      <c r="B26" s="4" t="s">
        <v>253</v>
      </c>
      <c r="C26" s="5" t="s">
        <v>28</v>
      </c>
      <c r="D26" s="5" t="s">
        <v>28</v>
      </c>
      <c r="E26" s="5">
        <v>2.92</v>
      </c>
      <c r="F26" s="5">
        <v>56918.109208000002</v>
      </c>
      <c r="G26" s="6">
        <f t="shared" si="0"/>
        <v>5.130177443753851E-3</v>
      </c>
      <c r="H26" s="7">
        <v>44015</v>
      </c>
      <c r="I26" s="8" t="s">
        <v>254</v>
      </c>
    </row>
    <row r="27" spans="1:9" ht="15.75" x14ac:dyDescent="0.25">
      <c r="A27" s="4" t="s">
        <v>266</v>
      </c>
      <c r="B27" s="4" t="s">
        <v>253</v>
      </c>
      <c r="C27" s="5" t="s">
        <v>28</v>
      </c>
      <c r="D27" s="5" t="s">
        <v>28</v>
      </c>
      <c r="E27" s="5">
        <v>328.358296</v>
      </c>
      <c r="F27" s="5">
        <v>20020.746064999999</v>
      </c>
      <c r="G27" s="6">
        <f t="shared" si="0"/>
        <v>1.6400902090958116</v>
      </c>
      <c r="H27" s="7">
        <v>44054</v>
      </c>
      <c r="I27" s="8" t="s">
        <v>254</v>
      </c>
    </row>
    <row r="28" spans="1:9" ht="15.75" x14ac:dyDescent="0.25">
      <c r="A28" s="4" t="s">
        <v>53</v>
      </c>
      <c r="B28" s="4" t="s">
        <v>258</v>
      </c>
      <c r="C28" s="5">
        <v>29159.476011999999</v>
      </c>
      <c r="D28" s="5">
        <v>5277.0384780000004</v>
      </c>
      <c r="E28" s="5">
        <v>34436.514492000002</v>
      </c>
      <c r="F28" s="5">
        <v>132787.86033600001</v>
      </c>
      <c r="G28" s="6">
        <f t="shared" si="0"/>
        <v>25.933480970973928</v>
      </c>
      <c r="H28" s="7">
        <v>44117</v>
      </c>
      <c r="I28" s="8" t="s">
        <v>256</v>
      </c>
    </row>
    <row r="29" spans="1:9" ht="15.75" x14ac:dyDescent="0.25">
      <c r="A29" s="4" t="s">
        <v>62</v>
      </c>
      <c r="B29" s="4" t="s">
        <v>258</v>
      </c>
      <c r="C29" s="5" t="s">
        <v>28</v>
      </c>
      <c r="D29" s="5" t="s">
        <v>28</v>
      </c>
      <c r="E29" s="5">
        <v>205335.980412</v>
      </c>
      <c r="F29" s="5">
        <v>749774.17516500002</v>
      </c>
      <c r="G29" s="6">
        <f t="shared" si="0"/>
        <v>27.386376753615512</v>
      </c>
      <c r="H29" s="7">
        <v>44125</v>
      </c>
      <c r="I29" s="8" t="s">
        <v>256</v>
      </c>
    </row>
    <row r="30" spans="1:9" ht="15.75" x14ac:dyDescent="0.25">
      <c r="A30" s="4" t="s">
        <v>267</v>
      </c>
      <c r="B30" s="4" t="s">
        <v>258</v>
      </c>
      <c r="C30" s="5" t="s">
        <v>28</v>
      </c>
      <c r="D30" s="5" t="s">
        <v>28</v>
      </c>
      <c r="E30" s="5">
        <v>2409.9122710000001</v>
      </c>
      <c r="F30" s="5">
        <v>124155.899316</v>
      </c>
      <c r="G30" s="6">
        <f t="shared" si="0"/>
        <v>1.9410372638567279</v>
      </c>
      <c r="H30" s="7">
        <v>44104</v>
      </c>
      <c r="I30" s="8" t="s">
        <v>256</v>
      </c>
    </row>
    <row r="31" spans="1:9" ht="15.75" x14ac:dyDescent="0.25">
      <c r="A31" s="4" t="s">
        <v>65</v>
      </c>
      <c r="B31" s="4" t="s">
        <v>258</v>
      </c>
      <c r="C31" s="5">
        <v>993.69919000000004</v>
      </c>
      <c r="D31" s="5">
        <v>2043.9179469999999</v>
      </c>
      <c r="E31" s="5">
        <v>3037.6171370000002</v>
      </c>
      <c r="F31" s="5">
        <v>42355.541876000003</v>
      </c>
      <c r="G31" s="6">
        <f t="shared" si="0"/>
        <v>7.1717111916379723</v>
      </c>
      <c r="H31" s="7">
        <v>44093</v>
      </c>
      <c r="I31" s="8" t="s">
        <v>254</v>
      </c>
    </row>
    <row r="32" spans="1:9" ht="15.75" x14ac:dyDescent="0.25">
      <c r="A32" s="4" t="s">
        <v>67</v>
      </c>
      <c r="B32" s="4" t="s">
        <v>253</v>
      </c>
      <c r="C32" s="5" t="s">
        <v>28</v>
      </c>
      <c r="D32" s="5" t="s">
        <v>28</v>
      </c>
      <c r="E32" s="5">
        <v>4306.1149020000003</v>
      </c>
      <c r="F32" s="5">
        <v>76138.179999999993</v>
      </c>
      <c r="G32" s="6">
        <f t="shared" si="0"/>
        <v>5.6556577816806239</v>
      </c>
      <c r="H32" s="7">
        <v>44121</v>
      </c>
      <c r="I32" s="8" t="s">
        <v>254</v>
      </c>
    </row>
    <row r="33" spans="1:9" ht="15.75" x14ac:dyDescent="0.25">
      <c r="A33" s="4" t="s">
        <v>69</v>
      </c>
      <c r="B33" s="4" t="s">
        <v>255</v>
      </c>
      <c r="C33" s="5">
        <v>0</v>
      </c>
      <c r="D33" s="5">
        <v>12130.537593999999</v>
      </c>
      <c r="E33" s="5">
        <v>12130.537593999999</v>
      </c>
      <c r="F33" s="5">
        <v>708669.90420800005</v>
      </c>
      <c r="G33" s="6">
        <f t="shared" si="0"/>
        <v>1.7117331386545791</v>
      </c>
      <c r="H33" s="7">
        <v>44130</v>
      </c>
      <c r="I33" s="8" t="s">
        <v>256</v>
      </c>
    </row>
    <row r="34" spans="1:9" ht="15.75" x14ac:dyDescent="0.25">
      <c r="A34" s="4" t="s">
        <v>170</v>
      </c>
      <c r="B34" s="4" t="s">
        <v>253</v>
      </c>
      <c r="C34" s="5" t="s">
        <v>28</v>
      </c>
      <c r="D34" s="5" t="s">
        <v>28</v>
      </c>
      <c r="E34" s="5">
        <v>4553.9838479999999</v>
      </c>
      <c r="F34" s="5">
        <v>49672.375684999999</v>
      </c>
      <c r="G34" s="6">
        <f t="shared" si="0"/>
        <v>9.1680411600993867</v>
      </c>
      <c r="H34" s="7">
        <v>44070</v>
      </c>
      <c r="I34" s="8" t="s">
        <v>254</v>
      </c>
    </row>
    <row r="35" spans="1:9" ht="15.75" x14ac:dyDescent="0.25">
      <c r="A35" s="4" t="s">
        <v>70</v>
      </c>
      <c r="B35" s="4" t="s">
        <v>258</v>
      </c>
      <c r="C35" s="5">
        <v>219673.79659899999</v>
      </c>
      <c r="D35" s="5">
        <v>34829.533938</v>
      </c>
      <c r="E35" s="5">
        <f>C35+D35</f>
        <v>254503.330537</v>
      </c>
      <c r="F35" s="5">
        <v>555524.43840300001</v>
      </c>
      <c r="G35" s="6">
        <f t="shared" si="0"/>
        <v>45.813165532129652</v>
      </c>
      <c r="H35" s="7">
        <v>44146</v>
      </c>
      <c r="I35" s="8" t="s">
        <v>256</v>
      </c>
    </row>
    <row r="36" spans="1:9" ht="15.75" x14ac:dyDescent="0.25">
      <c r="A36" s="4" t="s">
        <v>71</v>
      </c>
      <c r="B36" s="4" t="s">
        <v>264</v>
      </c>
      <c r="C36" s="5">
        <v>116436.485011</v>
      </c>
      <c r="D36" s="5">
        <v>16243.029022000001</v>
      </c>
      <c r="E36" s="5">
        <f>C36+D36</f>
        <v>132679.51403299998</v>
      </c>
      <c r="F36" s="5">
        <v>135922.64619500001</v>
      </c>
      <c r="G36" s="6">
        <f t="shared" si="0"/>
        <v>97.613986886815539</v>
      </c>
      <c r="H36" s="7">
        <v>44182</v>
      </c>
      <c r="I36" s="8" t="s">
        <v>254</v>
      </c>
    </row>
    <row r="37" spans="1:9" ht="15.75" x14ac:dyDescent="0.25">
      <c r="A37" s="4" t="s">
        <v>181</v>
      </c>
      <c r="B37" s="4" t="s">
        <v>255</v>
      </c>
      <c r="C37" s="5" t="s">
        <v>28</v>
      </c>
      <c r="D37" s="5" t="s">
        <v>28</v>
      </c>
      <c r="E37" s="5">
        <v>2272.033559</v>
      </c>
      <c r="F37" s="5">
        <v>538157.14672199998</v>
      </c>
      <c r="G37" s="6">
        <f t="shared" si="0"/>
        <v>0.42218775181920642</v>
      </c>
      <c r="H37" s="7">
        <v>44111</v>
      </c>
      <c r="I37" s="8" t="s">
        <v>256</v>
      </c>
    </row>
    <row r="38" spans="1:9" ht="15.75" x14ac:dyDescent="0.25">
      <c r="A38" s="4" t="s">
        <v>72</v>
      </c>
      <c r="B38" s="4" t="s">
        <v>255</v>
      </c>
      <c r="C38" s="5">
        <v>8061.6823949999998</v>
      </c>
      <c r="D38" s="5">
        <v>12461.175035</v>
      </c>
      <c r="E38" s="5">
        <v>20522.85743</v>
      </c>
      <c r="F38" s="5">
        <v>961326.64914600004</v>
      </c>
      <c r="G38" s="6">
        <f t="shared" si="0"/>
        <v>2.1348474473511785</v>
      </c>
      <c r="H38" s="7">
        <v>44092</v>
      </c>
      <c r="I38" s="8" t="s">
        <v>256</v>
      </c>
    </row>
    <row r="39" spans="1:9" ht="15.75" x14ac:dyDescent="0.25">
      <c r="A39" s="4" t="s">
        <v>77</v>
      </c>
      <c r="B39" s="4" t="s">
        <v>253</v>
      </c>
      <c r="C39" s="5" t="s">
        <v>28</v>
      </c>
      <c r="D39" s="5" t="s">
        <v>28</v>
      </c>
      <c r="E39" s="5">
        <v>322.12438100000003</v>
      </c>
      <c r="F39" s="5">
        <v>22239.844378000002</v>
      </c>
      <c r="G39" s="6">
        <f t="shared" si="0"/>
        <v>1.4484111288056065</v>
      </c>
      <c r="H39" s="7">
        <v>43894</v>
      </c>
      <c r="I39" s="8" t="s">
        <v>256</v>
      </c>
    </row>
    <row r="40" spans="1:9" ht="15.75" x14ac:dyDescent="0.25">
      <c r="A40" s="4" t="s">
        <v>78</v>
      </c>
      <c r="B40" s="4" t="s">
        <v>258</v>
      </c>
      <c r="C40" s="5" t="s">
        <v>28</v>
      </c>
      <c r="D40" s="5" t="s">
        <v>28</v>
      </c>
      <c r="E40" s="5">
        <v>94140.237661000006</v>
      </c>
      <c r="F40" s="5">
        <v>230856.14293599999</v>
      </c>
      <c r="G40" s="6">
        <f t="shared" si="0"/>
        <v>40.778744920423627</v>
      </c>
      <c r="H40" s="7">
        <v>44120</v>
      </c>
      <c r="I40" s="8" t="s">
        <v>256</v>
      </c>
    </row>
    <row r="41" spans="1:9" ht="15.75" x14ac:dyDescent="0.25">
      <c r="A41" s="4" t="s">
        <v>81</v>
      </c>
      <c r="B41" s="4" t="s">
        <v>258</v>
      </c>
      <c r="C41" s="5">
        <v>0</v>
      </c>
      <c r="D41" s="5">
        <v>291.537871</v>
      </c>
      <c r="E41" s="5">
        <v>291.537871</v>
      </c>
      <c r="F41" s="5">
        <v>9336.2463919999991</v>
      </c>
      <c r="G41" s="6">
        <f t="shared" si="0"/>
        <v>3.1226454268581825</v>
      </c>
      <c r="H41" s="7">
        <v>44043</v>
      </c>
      <c r="I41" s="8" t="s">
        <v>254</v>
      </c>
    </row>
    <row r="42" spans="1:9" ht="15.75" x14ac:dyDescent="0.25">
      <c r="A42" s="4" t="s">
        <v>186</v>
      </c>
      <c r="B42" s="4" t="s">
        <v>253</v>
      </c>
      <c r="C42" s="5">
        <v>2226.6879079999999</v>
      </c>
      <c r="D42" s="5" t="s">
        <v>28</v>
      </c>
      <c r="E42" s="5">
        <v>2226.6879079999999</v>
      </c>
      <c r="F42" s="5">
        <v>50892.387971999997</v>
      </c>
      <c r="G42" s="6">
        <f t="shared" si="0"/>
        <v>4.3752867505943724</v>
      </c>
      <c r="H42" s="7">
        <v>44119</v>
      </c>
      <c r="I42" s="8" t="s">
        <v>254</v>
      </c>
    </row>
    <row r="43" spans="1:9" ht="15.75" x14ac:dyDescent="0.25">
      <c r="A43" s="4" t="s">
        <v>189</v>
      </c>
      <c r="B43" s="4" t="s">
        <v>255</v>
      </c>
      <c r="C43" s="5">
        <v>12033.502716000001</v>
      </c>
      <c r="D43" s="5">
        <v>35200.219157</v>
      </c>
      <c r="E43" s="5">
        <v>47233.721873000002</v>
      </c>
      <c r="F43" s="5">
        <v>615776.32940699998</v>
      </c>
      <c r="G43" s="6">
        <f t="shared" si="0"/>
        <v>7.6705971985780366</v>
      </c>
      <c r="H43" s="7">
        <v>44130</v>
      </c>
      <c r="I43" s="8" t="s">
        <v>256</v>
      </c>
    </row>
    <row r="44" spans="1:9" ht="15.75" x14ac:dyDescent="0.25">
      <c r="A44" s="4" t="s">
        <v>194</v>
      </c>
      <c r="B44" s="4" t="s">
        <v>255</v>
      </c>
      <c r="C44" s="5" t="s">
        <v>28</v>
      </c>
      <c r="D44" s="5" t="s">
        <v>28</v>
      </c>
      <c r="E44" s="5">
        <v>1633.671454</v>
      </c>
      <c r="F44" s="5">
        <v>359137.54549300001</v>
      </c>
      <c r="G44" s="6">
        <f t="shared" si="0"/>
        <v>0.4548874030303362</v>
      </c>
      <c r="H44" s="7">
        <v>44083</v>
      </c>
      <c r="I44" s="8" t="s">
        <v>256</v>
      </c>
    </row>
    <row r="45" spans="1:9" ht="15.75" x14ac:dyDescent="0.25">
      <c r="A45" s="4" t="s">
        <v>197</v>
      </c>
      <c r="B45" s="4" t="s">
        <v>255</v>
      </c>
      <c r="C45" s="5" t="s">
        <v>28</v>
      </c>
      <c r="D45" s="5" t="s">
        <v>28</v>
      </c>
      <c r="E45" s="5">
        <v>25926.713316000001</v>
      </c>
      <c r="F45" s="5">
        <v>342195.77290400001</v>
      </c>
      <c r="G45" s="6">
        <f t="shared" si="0"/>
        <v>7.57657322765162</v>
      </c>
      <c r="H45" s="7">
        <v>44105</v>
      </c>
      <c r="I45" s="8" t="s">
        <v>256</v>
      </c>
    </row>
    <row r="46" spans="1:9" ht="15.75" x14ac:dyDescent="0.25">
      <c r="A46" s="4" t="s">
        <v>88</v>
      </c>
      <c r="B46" s="4" t="s">
        <v>258</v>
      </c>
      <c r="C46" s="5" t="s">
        <v>28</v>
      </c>
      <c r="D46" s="5" t="s">
        <v>28</v>
      </c>
      <c r="E46" s="5">
        <v>1363.1177540000001</v>
      </c>
      <c r="F46" s="5">
        <v>12349.329807</v>
      </c>
      <c r="G46" s="6">
        <f t="shared" si="0"/>
        <v>11.037989715258401</v>
      </c>
      <c r="H46" s="7">
        <v>44120</v>
      </c>
      <c r="I46" s="8" t="s">
        <v>256</v>
      </c>
    </row>
    <row r="47" spans="1:9" ht="15.75" x14ac:dyDescent="0.25">
      <c r="A47" s="4" t="s">
        <v>268</v>
      </c>
      <c r="B47" s="4" t="s">
        <v>255</v>
      </c>
      <c r="C47" s="5" t="s">
        <v>28</v>
      </c>
      <c r="D47" s="5" t="s">
        <v>28</v>
      </c>
      <c r="E47" s="5">
        <v>511.82674900000001</v>
      </c>
      <c r="F47" s="5">
        <v>304313.44101800001</v>
      </c>
      <c r="G47" s="6">
        <f t="shared" si="0"/>
        <v>0.16819064819740434</v>
      </c>
      <c r="H47" s="7">
        <v>44065</v>
      </c>
      <c r="I47" s="8" t="s">
        <v>256</v>
      </c>
    </row>
    <row r="48" spans="1:9" ht="15.75" x14ac:dyDescent="0.25">
      <c r="A48" s="4" t="s">
        <v>269</v>
      </c>
      <c r="B48" s="4" t="s">
        <v>258</v>
      </c>
      <c r="C48" s="5">
        <v>16927.749548</v>
      </c>
      <c r="D48" s="5">
        <v>1211.4243980000001</v>
      </c>
      <c r="E48" s="5">
        <v>18139.173945999999</v>
      </c>
      <c r="F48" s="5">
        <v>128050.552604</v>
      </c>
      <c r="G48" s="6">
        <f t="shared" si="0"/>
        <v>14.165635037980598</v>
      </c>
      <c r="H48" s="7">
        <v>44118</v>
      </c>
      <c r="I48" s="8" t="s">
        <v>256</v>
      </c>
    </row>
    <row r="49" spans="1:9" ht="15.75" x14ac:dyDescent="0.25">
      <c r="A49" s="95" t="s">
        <v>91</v>
      </c>
      <c r="B49" s="96"/>
      <c r="C49" s="82">
        <f>SUM(C2:C48)</f>
        <v>661950.323921</v>
      </c>
      <c r="D49" s="82">
        <f>SUM(D2:D48)</f>
        <v>309793.71745800006</v>
      </c>
      <c r="E49" s="82">
        <f>SUM(E2:E48)</f>
        <v>1491426.5006510001</v>
      </c>
      <c r="F49" s="97"/>
      <c r="G49" s="98"/>
      <c r="H49" s="98"/>
      <c r="I49" s="99"/>
    </row>
  </sheetData>
  <sortState xmlns:xlrd2="http://schemas.microsoft.com/office/spreadsheetml/2017/richdata2" ref="A2:I48">
    <sortCondition ref="A1:A48"/>
  </sortState>
  <mergeCells count="2">
    <mergeCell ref="A49:B49"/>
    <mergeCell ref="F49:I49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8518-209B-4116-855B-7C604C6F903C}">
  <dimension ref="A1:G64"/>
  <sheetViews>
    <sheetView workbookViewId="0">
      <selection activeCell="C44" sqref="C44"/>
    </sheetView>
  </sheetViews>
  <sheetFormatPr defaultRowHeight="15" x14ac:dyDescent="0.25"/>
  <cols>
    <col min="1" max="1" width="44.7109375" customWidth="1"/>
    <col min="2" max="2" width="23.140625" customWidth="1"/>
    <col min="3" max="3" width="23.28515625" customWidth="1"/>
    <col min="4" max="4" width="16.85546875" customWidth="1"/>
    <col min="5" max="5" width="14.42578125" customWidth="1"/>
    <col min="6" max="6" width="16.85546875" customWidth="1"/>
    <col min="7" max="7" width="19.85546875" customWidth="1"/>
  </cols>
  <sheetData>
    <row r="1" spans="1:7" ht="46.5" customHeight="1" x14ac:dyDescent="0.25">
      <c r="A1" s="9" t="s">
        <v>240</v>
      </c>
      <c r="B1" s="9" t="s">
        <v>241</v>
      </c>
      <c r="C1" s="10" t="s">
        <v>249</v>
      </c>
      <c r="D1" s="10" t="s">
        <v>12</v>
      </c>
      <c r="E1" s="10" t="s">
        <v>250</v>
      </c>
      <c r="F1" s="9" t="s">
        <v>251</v>
      </c>
      <c r="G1" s="10" t="s">
        <v>270</v>
      </c>
    </row>
    <row r="2" spans="1:7" ht="15.75" x14ac:dyDescent="0.25">
      <c r="A2" s="4" t="s">
        <v>93</v>
      </c>
      <c r="B2" s="4" t="s">
        <v>258</v>
      </c>
      <c r="C2" s="5">
        <v>123.90637700000001</v>
      </c>
      <c r="D2" s="5">
        <v>143355.57999999999</v>
      </c>
      <c r="E2" s="6">
        <f t="shared" ref="E2:E33" si="0">C2*100/D2</f>
        <v>8.6432894345654362E-2</v>
      </c>
      <c r="F2" s="7">
        <v>43782</v>
      </c>
      <c r="G2" s="8" t="s">
        <v>254</v>
      </c>
    </row>
    <row r="3" spans="1:7" ht="15.75" x14ac:dyDescent="0.25">
      <c r="A3" s="18" t="s">
        <v>118</v>
      </c>
      <c r="B3" s="18" t="s">
        <v>258</v>
      </c>
      <c r="C3" s="19">
        <v>3482.4674879999998</v>
      </c>
      <c r="D3" s="19">
        <v>27159.71</v>
      </c>
      <c r="E3" s="20">
        <f t="shared" si="0"/>
        <v>12.822182151429452</v>
      </c>
      <c r="F3" s="21">
        <v>43731</v>
      </c>
      <c r="G3" s="8" t="s">
        <v>256</v>
      </c>
    </row>
    <row r="4" spans="1:7" ht="15.75" x14ac:dyDescent="0.25">
      <c r="A4" s="18" t="s">
        <v>119</v>
      </c>
      <c r="B4" s="18" t="s">
        <v>255</v>
      </c>
      <c r="C4" s="19">
        <v>8201.561971455063</v>
      </c>
      <c r="D4" s="19">
        <v>3373174.6758099999</v>
      </c>
      <c r="E4" s="20">
        <f t="shared" si="0"/>
        <v>0.24314074305937397</v>
      </c>
      <c r="F4" s="21">
        <v>43717</v>
      </c>
      <c r="G4" s="8" t="s">
        <v>256</v>
      </c>
    </row>
    <row r="5" spans="1:7" ht="15.75" x14ac:dyDescent="0.25">
      <c r="A5" s="18" t="s">
        <v>120</v>
      </c>
      <c r="B5" s="18" t="s">
        <v>259</v>
      </c>
      <c r="C5" s="19">
        <v>144.91</v>
      </c>
      <c r="D5" s="19">
        <v>11746.78</v>
      </c>
      <c r="E5" s="20">
        <f t="shared" si="0"/>
        <v>1.2336146586553931</v>
      </c>
      <c r="F5" s="21">
        <v>43775</v>
      </c>
      <c r="G5" s="8" t="s">
        <v>256</v>
      </c>
    </row>
    <row r="6" spans="1:7" ht="15.75" x14ac:dyDescent="0.25">
      <c r="A6" s="18" t="s">
        <v>121</v>
      </c>
      <c r="B6" s="18" t="s">
        <v>255</v>
      </c>
      <c r="C6" s="19">
        <v>719.43672500000002</v>
      </c>
      <c r="D6" s="19">
        <v>185313.60972899999</v>
      </c>
      <c r="E6" s="20">
        <f t="shared" si="0"/>
        <v>0.38822659925090991</v>
      </c>
      <c r="F6" s="21">
        <v>43654</v>
      </c>
      <c r="G6" s="8" t="s">
        <v>256</v>
      </c>
    </row>
    <row r="7" spans="1:7" ht="15.75" x14ac:dyDescent="0.25">
      <c r="A7" s="18" t="s">
        <v>37</v>
      </c>
      <c r="B7" s="18" t="s">
        <v>258</v>
      </c>
      <c r="C7" s="19">
        <v>39195.458277846126</v>
      </c>
      <c r="D7" s="19">
        <v>172347.318673</v>
      </c>
      <c r="E7" s="20">
        <f t="shared" si="0"/>
        <v>22.742134069525566</v>
      </c>
      <c r="F7" s="21">
        <v>43766</v>
      </c>
      <c r="G7" s="8" t="s">
        <v>256</v>
      </c>
    </row>
    <row r="8" spans="1:7" ht="15.75" x14ac:dyDescent="0.25">
      <c r="A8" s="18" t="s">
        <v>40</v>
      </c>
      <c r="B8" s="18" t="s">
        <v>258</v>
      </c>
      <c r="C8" s="19">
        <v>172347.31867264572</v>
      </c>
      <c r="D8" s="19">
        <v>707087.73963299999</v>
      </c>
      <c r="E8" s="20">
        <f t="shared" si="0"/>
        <v>24.374247920364059</v>
      </c>
      <c r="F8" s="21">
        <v>43768</v>
      </c>
      <c r="G8" s="8" t="s">
        <v>256</v>
      </c>
    </row>
    <row r="9" spans="1:7" ht="15.75" x14ac:dyDescent="0.25">
      <c r="A9" s="18" t="s">
        <v>128</v>
      </c>
      <c r="B9" s="18" t="s">
        <v>255</v>
      </c>
      <c r="C9" s="19">
        <v>10089.860860000001</v>
      </c>
      <c r="D9" s="19">
        <v>724973.93656499998</v>
      </c>
      <c r="E9" s="20">
        <f t="shared" si="0"/>
        <v>1.3917549791937052</v>
      </c>
      <c r="F9" s="21">
        <v>43731</v>
      </c>
      <c r="G9" s="8" t="s">
        <v>256</v>
      </c>
    </row>
    <row r="10" spans="1:7" ht="15.75" x14ac:dyDescent="0.25">
      <c r="A10" s="18" t="s">
        <v>42</v>
      </c>
      <c r="B10" s="18" t="s">
        <v>258</v>
      </c>
      <c r="C10" s="19">
        <v>1523.819137</v>
      </c>
      <c r="D10" s="19">
        <v>9336.2463919999991</v>
      </c>
      <c r="E10" s="20">
        <f t="shared" si="0"/>
        <v>16.321539439080393</v>
      </c>
      <c r="F10" s="21">
        <v>43732</v>
      </c>
      <c r="G10" s="8" t="s">
        <v>256</v>
      </c>
    </row>
    <row r="11" spans="1:7" ht="15.75" x14ac:dyDescent="0.25">
      <c r="A11" s="18" t="s">
        <v>45</v>
      </c>
      <c r="B11" s="18" t="s">
        <v>255</v>
      </c>
      <c r="C11" s="20">
        <v>54500.405237721228</v>
      </c>
      <c r="D11" s="19">
        <v>169628.70168900001</v>
      </c>
      <c r="E11" s="20">
        <f t="shared" si="0"/>
        <v>32.129235615823525</v>
      </c>
      <c r="F11" s="21">
        <v>43584</v>
      </c>
      <c r="G11" s="8" t="s">
        <v>256</v>
      </c>
    </row>
    <row r="12" spans="1:7" ht="15.75" x14ac:dyDescent="0.25">
      <c r="A12" s="18" t="s">
        <v>140</v>
      </c>
      <c r="B12" s="18" t="s">
        <v>255</v>
      </c>
      <c r="C12" s="19">
        <v>186.609476</v>
      </c>
      <c r="D12" s="19">
        <v>1944230.09488</v>
      </c>
      <c r="E12" s="20">
        <f t="shared" si="0"/>
        <v>9.5981168325407363E-3</v>
      </c>
      <c r="F12" s="21">
        <v>43521</v>
      </c>
      <c r="G12" s="8" t="s">
        <v>256</v>
      </c>
    </row>
    <row r="13" spans="1:7" ht="15.75" x14ac:dyDescent="0.25">
      <c r="A13" s="18" t="s">
        <v>271</v>
      </c>
      <c r="B13" s="18" t="s">
        <v>259</v>
      </c>
      <c r="C13" s="19">
        <v>999.45138599999996</v>
      </c>
      <c r="D13" s="19">
        <v>38920.06</v>
      </c>
      <c r="E13" s="20">
        <f t="shared" si="0"/>
        <v>2.5679595201035146</v>
      </c>
      <c r="F13" s="21">
        <v>43822</v>
      </c>
      <c r="G13" s="8" t="s">
        <v>256</v>
      </c>
    </row>
    <row r="14" spans="1:7" ht="15.75" x14ac:dyDescent="0.25">
      <c r="A14" s="18" t="s">
        <v>142</v>
      </c>
      <c r="B14" s="18" t="s">
        <v>255</v>
      </c>
      <c r="C14" s="20">
        <v>100.52731921900001</v>
      </c>
      <c r="D14" s="19">
        <v>751302.17403300002</v>
      </c>
      <c r="E14" s="20">
        <f t="shared" si="0"/>
        <v>1.3380411064081981E-2</v>
      </c>
      <c r="F14" s="21">
        <v>43674</v>
      </c>
      <c r="G14" s="8" t="s">
        <v>256</v>
      </c>
    </row>
    <row r="15" spans="1:7" ht="15.75" x14ac:dyDescent="0.25">
      <c r="A15" s="22" t="s">
        <v>143</v>
      </c>
      <c r="B15" s="22" t="s">
        <v>255</v>
      </c>
      <c r="C15" s="20">
        <v>5069.9570580537902</v>
      </c>
      <c r="D15" s="20">
        <v>97385.252435102404</v>
      </c>
      <c r="E15" s="20">
        <f t="shared" si="0"/>
        <v>5.2060829861609825</v>
      </c>
      <c r="F15" s="23">
        <v>43717</v>
      </c>
      <c r="G15" s="8" t="s">
        <v>256</v>
      </c>
    </row>
    <row r="16" spans="1:7" ht="15.75" x14ac:dyDescent="0.25">
      <c r="A16" s="18" t="s">
        <v>147</v>
      </c>
      <c r="B16" s="18" t="s">
        <v>255</v>
      </c>
      <c r="C16" s="20">
        <v>50227.77364861864</v>
      </c>
      <c r="D16" s="19">
        <v>1301697.4648500001</v>
      </c>
      <c r="E16" s="20">
        <f t="shared" si="0"/>
        <v>3.8586365115496779</v>
      </c>
      <c r="F16" s="21">
        <v>43735</v>
      </c>
      <c r="G16" s="8" t="s">
        <v>256</v>
      </c>
    </row>
    <row r="17" spans="1:7" ht="15.75" x14ac:dyDescent="0.25">
      <c r="A17" s="18" t="s">
        <v>148</v>
      </c>
      <c r="B17" s="18" t="s">
        <v>255</v>
      </c>
      <c r="C17" s="19">
        <v>1194.0899999999999</v>
      </c>
      <c r="D17" s="19">
        <v>222156.57</v>
      </c>
      <c r="E17" s="20">
        <f t="shared" si="0"/>
        <v>0.53749929610454461</v>
      </c>
      <c r="F17" s="21">
        <v>43765</v>
      </c>
      <c r="G17" s="8" t="s">
        <v>256</v>
      </c>
    </row>
    <row r="18" spans="1:7" ht="15.75" x14ac:dyDescent="0.25">
      <c r="A18" s="18" t="s">
        <v>48</v>
      </c>
      <c r="B18" s="18" t="s">
        <v>258</v>
      </c>
      <c r="C18" s="20">
        <v>14061.941247396777</v>
      </c>
      <c r="D18" s="19">
        <v>159953.78064300001</v>
      </c>
      <c r="E18" s="20">
        <f t="shared" si="0"/>
        <v>8.7912528174507791</v>
      </c>
      <c r="F18" s="21">
        <v>43661</v>
      </c>
      <c r="G18" s="8" t="s">
        <v>256</v>
      </c>
    </row>
    <row r="19" spans="1:7" ht="15.75" x14ac:dyDescent="0.25">
      <c r="A19" s="18" t="s">
        <v>50</v>
      </c>
      <c r="B19" s="18" t="s">
        <v>258</v>
      </c>
      <c r="C19" s="19">
        <v>7249.5308299999997</v>
      </c>
      <c r="D19" s="19">
        <v>32646.831879000001</v>
      </c>
      <c r="E19" s="20">
        <f t="shared" si="0"/>
        <v>22.205924473373614</v>
      </c>
      <c r="F19" s="21">
        <v>43721</v>
      </c>
      <c r="G19" s="8" t="s">
        <v>256</v>
      </c>
    </row>
    <row r="20" spans="1:7" ht="15.75" x14ac:dyDescent="0.25">
      <c r="A20" s="18" t="s">
        <v>51</v>
      </c>
      <c r="B20" s="18" t="s">
        <v>258</v>
      </c>
      <c r="C20" s="19">
        <v>41889.353839000003</v>
      </c>
      <c r="D20" s="19">
        <v>240586.56</v>
      </c>
      <c r="E20" s="20">
        <f t="shared" si="0"/>
        <v>17.411344107916918</v>
      </c>
      <c r="F20" s="21">
        <v>43826</v>
      </c>
      <c r="G20" s="8" t="s">
        <v>256</v>
      </c>
    </row>
    <row r="21" spans="1:7" ht="15.75" x14ac:dyDescent="0.25">
      <c r="A21" s="4" t="s">
        <v>51</v>
      </c>
      <c r="B21" s="4" t="s">
        <v>258</v>
      </c>
      <c r="C21" s="5">
        <v>1380.5306089999999</v>
      </c>
      <c r="D21" s="5">
        <v>240586.56334200001</v>
      </c>
      <c r="E21" s="6">
        <f t="shared" si="0"/>
        <v>0.57381866627253819</v>
      </c>
      <c r="F21" s="7">
        <v>43518</v>
      </c>
      <c r="G21" s="8" t="s">
        <v>254</v>
      </c>
    </row>
    <row r="22" spans="1:7" ht="15.75" x14ac:dyDescent="0.25">
      <c r="A22" s="4" t="s">
        <v>52</v>
      </c>
      <c r="B22" s="4" t="s">
        <v>272</v>
      </c>
      <c r="C22" s="5">
        <v>241.68500499999999</v>
      </c>
      <c r="D22" s="5">
        <v>36721.930557</v>
      </c>
      <c r="E22" s="6">
        <f t="shared" si="0"/>
        <v>0.65814896257933686</v>
      </c>
      <c r="F22" s="7">
        <v>43548</v>
      </c>
      <c r="G22" s="8" t="s">
        <v>254</v>
      </c>
    </row>
    <row r="23" spans="1:7" ht="15.75" x14ac:dyDescent="0.25">
      <c r="A23" s="18" t="s">
        <v>56</v>
      </c>
      <c r="B23" s="18" t="s">
        <v>258</v>
      </c>
      <c r="C23" s="20">
        <v>41897.359641467694</v>
      </c>
      <c r="D23" s="19">
        <v>197971.96116400001</v>
      </c>
      <c r="E23" s="20">
        <f t="shared" si="0"/>
        <v>21.163279585213541</v>
      </c>
      <c r="F23" s="21">
        <v>43755</v>
      </c>
      <c r="G23" s="8" t="s">
        <v>256</v>
      </c>
    </row>
    <row r="24" spans="1:7" ht="15.75" x14ac:dyDescent="0.25">
      <c r="A24" s="18" t="s">
        <v>158</v>
      </c>
      <c r="B24" s="18" t="s">
        <v>258</v>
      </c>
      <c r="C24" s="20">
        <v>2038.7282216990002</v>
      </c>
      <c r="D24" s="19">
        <v>823854.54</v>
      </c>
      <c r="E24" s="20">
        <f t="shared" si="0"/>
        <v>0.24746215778564504</v>
      </c>
      <c r="F24" s="21">
        <v>43748</v>
      </c>
      <c r="G24" s="8" t="s">
        <v>256</v>
      </c>
    </row>
    <row r="25" spans="1:7" ht="15.75" x14ac:dyDescent="0.25">
      <c r="A25" s="18" t="s">
        <v>57</v>
      </c>
      <c r="B25" s="18" t="s">
        <v>258</v>
      </c>
      <c r="C25" s="19">
        <v>5532.1363460000002</v>
      </c>
      <c r="D25" s="19">
        <v>31639.534674999999</v>
      </c>
      <c r="E25" s="20">
        <f t="shared" si="0"/>
        <v>17.48488529564634</v>
      </c>
      <c r="F25" s="21">
        <v>47427</v>
      </c>
      <c r="G25" s="8" t="s">
        <v>256</v>
      </c>
    </row>
    <row r="26" spans="1:7" ht="15.75" x14ac:dyDescent="0.25">
      <c r="A26" s="4" t="s">
        <v>57</v>
      </c>
      <c r="B26" s="4" t="s">
        <v>258</v>
      </c>
      <c r="C26" s="5">
        <v>884.56105500000001</v>
      </c>
      <c r="D26" s="5">
        <v>31639.534674999999</v>
      </c>
      <c r="E26" s="6">
        <f t="shared" si="0"/>
        <v>2.7957460945180608</v>
      </c>
      <c r="F26" s="7">
        <v>43732</v>
      </c>
      <c r="G26" s="8" t="s">
        <v>254</v>
      </c>
    </row>
    <row r="27" spans="1:7" ht="15.75" x14ac:dyDescent="0.25">
      <c r="A27" s="18" t="s">
        <v>58</v>
      </c>
      <c r="B27" s="18" t="s">
        <v>273</v>
      </c>
      <c r="C27" s="19">
        <v>140.76014699999999</v>
      </c>
      <c r="D27" s="19">
        <v>31270.826100999999</v>
      </c>
      <c r="E27" s="20">
        <f t="shared" si="0"/>
        <v>0.45013248625209384</v>
      </c>
      <c r="F27" s="21">
        <v>43694</v>
      </c>
      <c r="G27" s="8" t="s">
        <v>256</v>
      </c>
    </row>
    <row r="28" spans="1:7" ht="15.75" x14ac:dyDescent="0.25">
      <c r="A28" s="18" t="s">
        <v>59</v>
      </c>
      <c r="B28" s="18" t="s">
        <v>255</v>
      </c>
      <c r="C28" s="20">
        <v>4765.9069030699993</v>
      </c>
      <c r="D28" s="19">
        <v>445413.44722899998</v>
      </c>
      <c r="E28" s="20">
        <f t="shared" si="0"/>
        <v>1.0699961872995964</v>
      </c>
      <c r="F28" s="21">
        <v>43754</v>
      </c>
      <c r="G28" s="8" t="s">
        <v>256</v>
      </c>
    </row>
    <row r="29" spans="1:7" ht="15.75" x14ac:dyDescent="0.25">
      <c r="A29" s="18" t="s">
        <v>53</v>
      </c>
      <c r="B29" s="18" t="s">
        <v>258</v>
      </c>
      <c r="C29" s="19">
        <v>46500.666548000001</v>
      </c>
      <c r="D29" s="19">
        <v>132787.86033600001</v>
      </c>
      <c r="E29" s="20">
        <f t="shared" si="0"/>
        <v>35.018763334492284</v>
      </c>
      <c r="F29" s="21">
        <v>43769</v>
      </c>
      <c r="G29" s="8" t="s">
        <v>256</v>
      </c>
    </row>
    <row r="30" spans="1:7" ht="15.75" x14ac:dyDescent="0.25">
      <c r="A30" s="83" t="s">
        <v>62</v>
      </c>
      <c r="B30" s="18" t="s">
        <v>258</v>
      </c>
      <c r="C30" s="20">
        <v>196611.26411856242</v>
      </c>
      <c r="D30" s="19">
        <v>724329.31695290515</v>
      </c>
      <c r="E30" s="20">
        <f t="shared" si="0"/>
        <v>27.143905336548155</v>
      </c>
      <c r="F30" s="21">
        <v>43776</v>
      </c>
      <c r="G30" s="8" t="s">
        <v>256</v>
      </c>
    </row>
    <row r="31" spans="1:7" ht="15.75" x14ac:dyDescent="0.25">
      <c r="A31" s="18" t="s">
        <v>267</v>
      </c>
      <c r="B31" s="18" t="s">
        <v>258</v>
      </c>
      <c r="C31" s="20">
        <v>1421.7812492077001</v>
      </c>
      <c r="D31" s="19">
        <v>124155.899316</v>
      </c>
      <c r="E31" s="20">
        <f t="shared" si="0"/>
        <v>1.145158028769137</v>
      </c>
      <c r="F31" s="21">
        <v>43757</v>
      </c>
      <c r="G31" s="8" t="s">
        <v>256</v>
      </c>
    </row>
    <row r="32" spans="1:7" ht="15.75" x14ac:dyDescent="0.25">
      <c r="A32" s="18" t="s">
        <v>167</v>
      </c>
      <c r="B32" s="18" t="s">
        <v>273</v>
      </c>
      <c r="C32" s="19">
        <v>1661.3991470000001</v>
      </c>
      <c r="D32" s="19">
        <v>13148.13</v>
      </c>
      <c r="E32" s="20">
        <f t="shared" si="0"/>
        <v>12.636010953648924</v>
      </c>
      <c r="F32" s="21">
        <v>43730</v>
      </c>
      <c r="G32" s="8" t="s">
        <v>256</v>
      </c>
    </row>
    <row r="33" spans="1:7" ht="15.75" x14ac:dyDescent="0.25">
      <c r="A33" s="18" t="s">
        <v>65</v>
      </c>
      <c r="B33" s="18" t="s">
        <v>258</v>
      </c>
      <c r="C33" s="19">
        <v>2722.6939360000001</v>
      </c>
      <c r="D33" s="19">
        <v>42355.541876000003</v>
      </c>
      <c r="E33" s="20">
        <f t="shared" si="0"/>
        <v>6.428188178942329</v>
      </c>
      <c r="F33" s="21">
        <v>43732</v>
      </c>
      <c r="G33" s="8" t="s">
        <v>256</v>
      </c>
    </row>
    <row r="34" spans="1:7" ht="15.75" x14ac:dyDescent="0.25">
      <c r="A34" s="18" t="s">
        <v>67</v>
      </c>
      <c r="B34" s="18" t="s">
        <v>273</v>
      </c>
      <c r="C34" s="19">
        <v>47440.619004</v>
      </c>
      <c r="D34" s="19">
        <v>76138.186117999998</v>
      </c>
      <c r="E34" s="20">
        <f t="shared" ref="E34:E62" si="1">C34*100/D34</f>
        <v>62.308575266655133</v>
      </c>
      <c r="F34" s="21">
        <v>43697</v>
      </c>
      <c r="G34" s="8" t="s">
        <v>256</v>
      </c>
    </row>
    <row r="35" spans="1:7" ht="15.75" x14ac:dyDescent="0.25">
      <c r="A35" s="18" t="s">
        <v>68</v>
      </c>
      <c r="B35" s="18" t="s">
        <v>273</v>
      </c>
      <c r="C35" s="19">
        <v>143.302753</v>
      </c>
      <c r="D35" s="19">
        <v>28086.349609000001</v>
      </c>
      <c r="E35" s="20">
        <f t="shared" si="1"/>
        <v>0.51022206514897184</v>
      </c>
      <c r="F35" s="21">
        <v>43694</v>
      </c>
      <c r="G35" s="8" t="s">
        <v>256</v>
      </c>
    </row>
    <row r="36" spans="1:7" ht="15.75" x14ac:dyDescent="0.25">
      <c r="A36" s="18" t="s">
        <v>170</v>
      </c>
      <c r="B36" s="18" t="s">
        <v>273</v>
      </c>
      <c r="C36" s="19">
        <v>1523.9958409999999</v>
      </c>
      <c r="D36" s="19">
        <v>49672.375684999999</v>
      </c>
      <c r="E36" s="20">
        <f t="shared" si="1"/>
        <v>3.0680953346473703</v>
      </c>
      <c r="F36" s="21">
        <v>43763</v>
      </c>
      <c r="G36" s="8" t="s">
        <v>256</v>
      </c>
    </row>
    <row r="37" spans="1:7" ht="15.75" x14ac:dyDescent="0.25">
      <c r="A37" s="18" t="s">
        <v>274</v>
      </c>
      <c r="B37" s="18" t="s">
        <v>273</v>
      </c>
      <c r="C37" s="19">
        <v>28.131898</v>
      </c>
      <c r="D37" s="19">
        <v>17302.009999999998</v>
      </c>
      <c r="E37" s="20">
        <f t="shared" si="1"/>
        <v>0.16259323627717245</v>
      </c>
      <c r="F37" s="21">
        <v>43730</v>
      </c>
      <c r="G37" s="8" t="s">
        <v>256</v>
      </c>
    </row>
    <row r="38" spans="1:7" ht="15.75" x14ac:dyDescent="0.25">
      <c r="A38" s="18" t="s">
        <v>172</v>
      </c>
      <c r="B38" s="18" t="s">
        <v>255</v>
      </c>
      <c r="C38" s="19">
        <v>445.04083800000001</v>
      </c>
      <c r="D38" s="19">
        <v>896410.95449000003</v>
      </c>
      <c r="E38" s="20">
        <f t="shared" si="1"/>
        <v>4.9646965576541788E-2</v>
      </c>
      <c r="F38" s="21">
        <v>43683</v>
      </c>
      <c r="G38" s="8" t="s">
        <v>256</v>
      </c>
    </row>
    <row r="39" spans="1:7" ht="15.75" x14ac:dyDescent="0.25">
      <c r="A39" s="18" t="s">
        <v>70</v>
      </c>
      <c r="B39" s="18" t="s">
        <v>258</v>
      </c>
      <c r="C39" s="19">
        <v>329410.25271600002</v>
      </c>
      <c r="D39" s="19">
        <v>555517</v>
      </c>
      <c r="E39" s="20">
        <f t="shared" si="1"/>
        <v>59.297960767357253</v>
      </c>
      <c r="F39" s="21">
        <v>43772</v>
      </c>
      <c r="G39" s="8" t="s">
        <v>256</v>
      </c>
    </row>
    <row r="40" spans="1:7" ht="15.75" x14ac:dyDescent="0.25">
      <c r="A40" s="18" t="s">
        <v>175</v>
      </c>
      <c r="B40" s="18" t="s">
        <v>255</v>
      </c>
      <c r="C40" s="20">
        <v>1551.8592060799999</v>
      </c>
      <c r="D40" s="19">
        <v>657327.77</v>
      </c>
      <c r="E40" s="20">
        <f t="shared" si="1"/>
        <v>0.23608605583178083</v>
      </c>
      <c r="F40" s="21">
        <v>43781</v>
      </c>
      <c r="G40" s="8" t="s">
        <v>256</v>
      </c>
    </row>
    <row r="41" spans="1:7" ht="15.75" x14ac:dyDescent="0.25">
      <c r="A41" s="18" t="s">
        <v>176</v>
      </c>
      <c r="B41" s="18" t="s">
        <v>255</v>
      </c>
      <c r="C41" s="19">
        <v>503.78286500000002</v>
      </c>
      <c r="D41" s="19">
        <v>862895.27307400003</v>
      </c>
      <c r="E41" s="20">
        <f t="shared" si="1"/>
        <v>5.8382851398097381E-2</v>
      </c>
      <c r="F41" s="21">
        <v>43685</v>
      </c>
      <c r="G41" s="8" t="s">
        <v>256</v>
      </c>
    </row>
    <row r="42" spans="1:7" ht="15.75" x14ac:dyDescent="0.25">
      <c r="A42" s="4" t="s">
        <v>179</v>
      </c>
      <c r="B42" s="4" t="s">
        <v>255</v>
      </c>
      <c r="C42" s="5">
        <v>609.53501800000004</v>
      </c>
      <c r="D42" s="5">
        <v>116749.24</v>
      </c>
      <c r="E42" s="6">
        <f t="shared" si="1"/>
        <v>0.52208906713225711</v>
      </c>
      <c r="F42" s="7">
        <v>43545</v>
      </c>
      <c r="G42" s="8" t="s">
        <v>254</v>
      </c>
    </row>
    <row r="43" spans="1:7" ht="15.75" x14ac:dyDescent="0.25">
      <c r="A43" s="4" t="s">
        <v>71</v>
      </c>
      <c r="B43" s="4" t="s">
        <v>264</v>
      </c>
      <c r="C43" s="5">
        <v>11482</v>
      </c>
      <c r="D43" s="5">
        <v>135922.64619500001</v>
      </c>
      <c r="E43" s="6">
        <f t="shared" si="1"/>
        <v>8.4474517833676277</v>
      </c>
      <c r="F43" s="7">
        <v>43507</v>
      </c>
      <c r="G43" s="8" t="s">
        <v>254</v>
      </c>
    </row>
    <row r="44" spans="1:7" ht="15.75" x14ac:dyDescent="0.25">
      <c r="A44" s="18" t="s">
        <v>181</v>
      </c>
      <c r="B44" s="18" t="s">
        <v>255</v>
      </c>
      <c r="C44" s="19">
        <v>1858.753911</v>
      </c>
      <c r="D44" s="19">
        <v>538157.14672199998</v>
      </c>
      <c r="E44" s="20">
        <f t="shared" si="1"/>
        <v>0.34539240486203021</v>
      </c>
      <c r="F44" s="21">
        <v>43703</v>
      </c>
      <c r="G44" s="8" t="s">
        <v>256</v>
      </c>
    </row>
    <row r="45" spans="1:7" ht="15.75" x14ac:dyDescent="0.25">
      <c r="A45" s="18" t="s">
        <v>76</v>
      </c>
      <c r="B45" s="18" t="s">
        <v>255</v>
      </c>
      <c r="C45" s="20">
        <v>27780.269538740002</v>
      </c>
      <c r="D45" s="19">
        <v>214950.51918900001</v>
      </c>
      <c r="E45" s="20">
        <f t="shared" si="1"/>
        <v>12.924029978412653</v>
      </c>
      <c r="F45" s="21">
        <v>43557</v>
      </c>
      <c r="G45" s="8" t="s">
        <v>256</v>
      </c>
    </row>
    <row r="46" spans="1:7" ht="15.75" x14ac:dyDescent="0.25">
      <c r="A46" s="18" t="s">
        <v>72</v>
      </c>
      <c r="B46" s="18" t="s">
        <v>255</v>
      </c>
      <c r="C46" s="19">
        <v>38784.294754000002</v>
      </c>
      <c r="D46" s="19">
        <v>961326.64</v>
      </c>
      <c r="E46" s="20">
        <f t="shared" si="1"/>
        <v>4.0344554223525941</v>
      </c>
      <c r="F46" s="21">
        <v>43722</v>
      </c>
      <c r="G46" s="8" t="s">
        <v>256</v>
      </c>
    </row>
    <row r="47" spans="1:7" ht="15.75" x14ac:dyDescent="0.25">
      <c r="A47" s="18" t="s">
        <v>182</v>
      </c>
      <c r="B47" s="18" t="s">
        <v>255</v>
      </c>
      <c r="C47" s="19">
        <v>1354.43021</v>
      </c>
      <c r="D47" s="19">
        <v>79086.03</v>
      </c>
      <c r="E47" s="20">
        <f t="shared" si="1"/>
        <v>1.7126036165932215</v>
      </c>
      <c r="F47" s="21">
        <v>43705</v>
      </c>
      <c r="G47" s="8" t="s">
        <v>256</v>
      </c>
    </row>
    <row r="48" spans="1:7" ht="15.75" x14ac:dyDescent="0.25">
      <c r="A48" s="4" t="s">
        <v>77</v>
      </c>
      <c r="B48" s="4" t="s">
        <v>253</v>
      </c>
      <c r="C48" s="5">
        <v>1479.4510399999999</v>
      </c>
      <c r="D48" s="5">
        <v>22239.844378000002</v>
      </c>
      <c r="E48" s="6">
        <f t="shared" si="1"/>
        <v>6.6522544621017934</v>
      </c>
      <c r="F48" s="7">
        <v>43541</v>
      </c>
      <c r="G48" s="8" t="s">
        <v>254</v>
      </c>
    </row>
    <row r="49" spans="1:7" ht="15.75" x14ac:dyDescent="0.25">
      <c r="A49" s="18" t="s">
        <v>78</v>
      </c>
      <c r="B49" s="18" t="s">
        <v>258</v>
      </c>
      <c r="C49" s="19">
        <v>1191.230374</v>
      </c>
      <c r="D49" s="19">
        <v>230856.14293599999</v>
      </c>
      <c r="E49" s="20">
        <f t="shared" si="1"/>
        <v>0.5160054910603975</v>
      </c>
      <c r="F49" s="21">
        <v>43723</v>
      </c>
      <c r="G49" s="8" t="s">
        <v>256</v>
      </c>
    </row>
    <row r="50" spans="1:7" ht="15.75" x14ac:dyDescent="0.25">
      <c r="A50" s="18" t="s">
        <v>79</v>
      </c>
      <c r="B50" s="18" t="s">
        <v>255</v>
      </c>
      <c r="C50" s="19">
        <v>4179.9269979999999</v>
      </c>
      <c r="D50" s="19">
        <v>1776928.59892</v>
      </c>
      <c r="E50" s="20">
        <f t="shared" si="1"/>
        <v>0.2352332558854936</v>
      </c>
      <c r="F50" s="21">
        <v>43715</v>
      </c>
      <c r="G50" s="8" t="s">
        <v>256</v>
      </c>
    </row>
    <row r="51" spans="1:7" ht="15.75" x14ac:dyDescent="0.25">
      <c r="A51" s="18" t="s">
        <v>275</v>
      </c>
      <c r="B51" s="18" t="s">
        <v>255</v>
      </c>
      <c r="C51" s="20">
        <v>10678.974588261002</v>
      </c>
      <c r="D51" s="19">
        <v>359943.61443999998</v>
      </c>
      <c r="E51" s="20">
        <f t="shared" si="1"/>
        <v>2.966846517023324</v>
      </c>
      <c r="F51" s="21">
        <v>43569</v>
      </c>
      <c r="G51" s="8" t="s">
        <v>256</v>
      </c>
    </row>
    <row r="52" spans="1:7" ht="15.75" x14ac:dyDescent="0.25">
      <c r="A52" s="18" t="s">
        <v>81</v>
      </c>
      <c r="B52" s="18" t="s">
        <v>258</v>
      </c>
      <c r="C52" s="19">
        <v>1004.1299310000001</v>
      </c>
      <c r="D52" s="19">
        <v>3411.71</v>
      </c>
      <c r="E52" s="20">
        <f t="shared" si="1"/>
        <v>29.43186645406556</v>
      </c>
      <c r="F52" s="21">
        <v>43718</v>
      </c>
      <c r="G52" s="8" t="s">
        <v>256</v>
      </c>
    </row>
    <row r="53" spans="1:7" ht="15.75" x14ac:dyDescent="0.25">
      <c r="A53" s="18" t="s">
        <v>186</v>
      </c>
      <c r="B53" s="18" t="s">
        <v>273</v>
      </c>
      <c r="C53" s="20">
        <v>585.75913303869493</v>
      </c>
      <c r="D53" s="19">
        <v>50892.38</v>
      </c>
      <c r="E53" s="20">
        <f t="shared" si="1"/>
        <v>1.1509761049467424</v>
      </c>
      <c r="F53" s="21">
        <v>43784</v>
      </c>
      <c r="G53" s="8" t="s">
        <v>256</v>
      </c>
    </row>
    <row r="54" spans="1:7" ht="15.75" x14ac:dyDescent="0.25">
      <c r="A54" s="4" t="s">
        <v>276</v>
      </c>
      <c r="B54" s="4" t="s">
        <v>253</v>
      </c>
      <c r="C54" s="5">
        <v>52.916817000000002</v>
      </c>
      <c r="D54" s="5">
        <v>8716.1922020000002</v>
      </c>
      <c r="E54" s="6">
        <f t="shared" si="1"/>
        <v>0.60710934056568666</v>
      </c>
      <c r="F54" s="7">
        <v>43731</v>
      </c>
      <c r="G54" s="8" t="s">
        <v>254</v>
      </c>
    </row>
    <row r="55" spans="1:7" ht="15.75" x14ac:dyDescent="0.25">
      <c r="A55" s="18" t="s">
        <v>189</v>
      </c>
      <c r="B55" s="18" t="s">
        <v>255</v>
      </c>
      <c r="C55" s="20">
        <v>1748.6987452784001</v>
      </c>
      <c r="D55" s="19">
        <v>615776.32940699998</v>
      </c>
      <c r="E55" s="20">
        <f t="shared" si="1"/>
        <v>0.28398278104688074</v>
      </c>
      <c r="F55" s="21">
        <v>43690</v>
      </c>
      <c r="G55" s="8" t="s">
        <v>256</v>
      </c>
    </row>
    <row r="56" spans="1:7" ht="15.75" x14ac:dyDescent="0.25">
      <c r="A56" s="18" t="s">
        <v>197</v>
      </c>
      <c r="B56" s="18" t="s">
        <v>255</v>
      </c>
      <c r="C56" s="20">
        <v>8411.7874839588821</v>
      </c>
      <c r="D56" s="19">
        <v>342195.77290400001</v>
      </c>
      <c r="E56" s="20">
        <f t="shared" si="1"/>
        <v>2.4581798344770127</v>
      </c>
      <c r="F56" s="21">
        <v>43724</v>
      </c>
      <c r="G56" s="8" t="s">
        <v>256</v>
      </c>
    </row>
    <row r="57" spans="1:7" ht="15.75" x14ac:dyDescent="0.25">
      <c r="A57" s="4" t="s">
        <v>84</v>
      </c>
      <c r="B57" s="4" t="s">
        <v>253</v>
      </c>
      <c r="C57" s="5">
        <v>1009.026612</v>
      </c>
      <c r="D57" s="5">
        <v>100688.40779100001</v>
      </c>
      <c r="E57" s="6">
        <f t="shared" si="1"/>
        <v>1.0021278855600213</v>
      </c>
      <c r="F57" s="7">
        <v>43541</v>
      </c>
      <c r="G57" s="8" t="s">
        <v>254</v>
      </c>
    </row>
    <row r="58" spans="1:7" ht="15.75" x14ac:dyDescent="0.25">
      <c r="A58" s="4" t="s">
        <v>86</v>
      </c>
      <c r="B58" s="4" t="s">
        <v>253</v>
      </c>
      <c r="C58" s="5">
        <v>36.700000000000003</v>
      </c>
      <c r="D58" s="5">
        <v>100578.378215</v>
      </c>
      <c r="E58" s="6">
        <f t="shared" si="1"/>
        <v>3.6488955828606368E-2</v>
      </c>
      <c r="F58" s="7">
        <v>43538</v>
      </c>
      <c r="G58" s="8" t="s">
        <v>254</v>
      </c>
    </row>
    <row r="59" spans="1:7" ht="15.75" x14ac:dyDescent="0.25">
      <c r="A59" s="22" t="s">
        <v>88</v>
      </c>
      <c r="B59" s="18" t="s">
        <v>258</v>
      </c>
      <c r="C59" s="20">
        <v>407.35073994799995</v>
      </c>
      <c r="D59" s="19">
        <v>12349.33</v>
      </c>
      <c r="E59" s="20">
        <f t="shared" si="1"/>
        <v>3.2985655088008823</v>
      </c>
      <c r="F59" s="21">
        <v>43748</v>
      </c>
      <c r="G59" s="8" t="s">
        <v>256</v>
      </c>
    </row>
    <row r="60" spans="1:7" ht="15.75" x14ac:dyDescent="0.25">
      <c r="A60" s="22" t="s">
        <v>238</v>
      </c>
      <c r="B60" s="18" t="s">
        <v>255</v>
      </c>
      <c r="C60" s="20">
        <v>4661.4687094130004</v>
      </c>
      <c r="D60" s="19">
        <v>532404.51</v>
      </c>
      <c r="E60" s="20">
        <f t="shared" si="1"/>
        <v>0.87555019197959094</v>
      </c>
      <c r="F60" s="21">
        <v>43751</v>
      </c>
      <c r="G60" s="8" t="s">
        <v>256</v>
      </c>
    </row>
    <row r="61" spans="1:7" ht="15.75" x14ac:dyDescent="0.25">
      <c r="A61" s="18" t="s">
        <v>213</v>
      </c>
      <c r="B61" s="18" t="s">
        <v>273</v>
      </c>
      <c r="C61" s="19">
        <v>76.237450999999993</v>
      </c>
      <c r="D61" s="19">
        <v>15024.057911</v>
      </c>
      <c r="E61" s="20">
        <f t="shared" si="1"/>
        <v>0.50743581695183726</v>
      </c>
      <c r="F61" s="21">
        <v>43540</v>
      </c>
      <c r="G61" s="8" t="s">
        <v>256</v>
      </c>
    </row>
    <row r="62" spans="1:7" ht="15.75" x14ac:dyDescent="0.25">
      <c r="A62" s="4" t="s">
        <v>215</v>
      </c>
      <c r="B62" s="4" t="s">
        <v>253</v>
      </c>
      <c r="C62" s="5">
        <v>75.314161999999996</v>
      </c>
      <c r="D62" s="5">
        <v>898.67839800000002</v>
      </c>
      <c r="E62" s="6">
        <f t="shared" si="1"/>
        <v>8.3805466079535158</v>
      </c>
      <c r="F62" s="7">
        <v>43506</v>
      </c>
      <c r="G62" s="8" t="s">
        <v>254</v>
      </c>
    </row>
    <row r="63" spans="1:7" ht="15.75" x14ac:dyDescent="0.25">
      <c r="A63" s="97" t="s">
        <v>91</v>
      </c>
      <c r="B63" s="99"/>
      <c r="C63" s="82">
        <f>SUM(C2:C62)</f>
        <v>1215623.0938156811</v>
      </c>
      <c r="D63" s="97"/>
      <c r="E63" s="98"/>
      <c r="F63" s="98"/>
      <c r="G63" s="99"/>
    </row>
    <row r="64" spans="1:7" x14ac:dyDescent="0.25">
      <c r="A64" s="31"/>
      <c r="B64" s="31"/>
      <c r="C64" s="31"/>
      <c r="D64" s="31"/>
      <c r="E64" s="31"/>
      <c r="F64" s="31"/>
      <c r="G64" s="31"/>
    </row>
  </sheetData>
  <sortState xmlns:xlrd2="http://schemas.microsoft.com/office/spreadsheetml/2017/richdata2" ref="A2:G63">
    <sortCondition ref="A1:A63"/>
  </sortState>
  <mergeCells count="2">
    <mergeCell ref="A63:B63"/>
    <mergeCell ref="D63:G6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03805-09E8-4BE4-A162-0653B73CFF01}">
  <dimension ref="A1:G45"/>
  <sheetViews>
    <sheetView topLeftCell="A22" workbookViewId="0">
      <selection activeCell="C47" sqref="C47"/>
    </sheetView>
  </sheetViews>
  <sheetFormatPr defaultRowHeight="15" x14ac:dyDescent="0.25"/>
  <cols>
    <col min="1" max="1" width="48.28515625" customWidth="1"/>
    <col min="2" max="2" width="17.85546875" customWidth="1"/>
    <col min="3" max="3" width="20.28515625" customWidth="1"/>
    <col min="4" max="4" width="21.85546875" customWidth="1"/>
    <col min="5" max="5" width="18.5703125" customWidth="1"/>
    <col min="6" max="6" width="22.5703125" customWidth="1"/>
    <col min="7" max="7" width="18.42578125" customWidth="1"/>
  </cols>
  <sheetData>
    <row r="1" spans="1:7" ht="45" customHeight="1" x14ac:dyDescent="0.25">
      <c r="A1" s="9" t="s">
        <v>240</v>
      </c>
      <c r="B1" s="9" t="s">
        <v>241</v>
      </c>
      <c r="C1" s="10" t="s">
        <v>249</v>
      </c>
      <c r="D1" s="10" t="s">
        <v>12</v>
      </c>
      <c r="E1" s="10" t="s">
        <v>250</v>
      </c>
      <c r="F1" s="9" t="s">
        <v>251</v>
      </c>
      <c r="G1" s="10" t="s">
        <v>270</v>
      </c>
    </row>
    <row r="2" spans="1:7" ht="15.75" x14ac:dyDescent="0.25">
      <c r="A2" s="4" t="s">
        <v>119</v>
      </c>
      <c r="B2" s="4" t="s">
        <v>255</v>
      </c>
      <c r="C2" s="5">
        <v>365.31626299999999</v>
      </c>
      <c r="D2" s="5">
        <v>3373172.52</v>
      </c>
      <c r="E2" s="6">
        <f t="shared" ref="E2:E44" si="0">C2*100/D2</f>
        <v>1.0830049777590384E-2</v>
      </c>
      <c r="F2" s="7">
        <v>43408</v>
      </c>
      <c r="G2" s="8" t="s">
        <v>256</v>
      </c>
    </row>
    <row r="3" spans="1:7" ht="15.75" x14ac:dyDescent="0.25">
      <c r="A3" s="4" t="s">
        <v>121</v>
      </c>
      <c r="B3" s="4" t="s">
        <v>255</v>
      </c>
      <c r="C3" s="5">
        <v>1088.559555</v>
      </c>
      <c r="D3" s="5">
        <v>185313.60972899999</v>
      </c>
      <c r="E3" s="6">
        <f t="shared" si="0"/>
        <v>0.58741479192591106</v>
      </c>
      <c r="F3" s="7">
        <v>43331</v>
      </c>
      <c r="G3" s="8" t="s">
        <v>256</v>
      </c>
    </row>
    <row r="4" spans="1:7" ht="15.75" x14ac:dyDescent="0.25">
      <c r="A4" s="4" t="s">
        <v>277</v>
      </c>
      <c r="B4" s="4" t="s">
        <v>255</v>
      </c>
      <c r="C4" s="5">
        <v>71161.66</v>
      </c>
      <c r="D4" s="5">
        <v>284790.62</v>
      </c>
      <c r="E4" s="6">
        <f t="shared" si="0"/>
        <v>24.987360889905716</v>
      </c>
      <c r="F4" s="7">
        <v>43203</v>
      </c>
      <c r="G4" s="8" t="s">
        <v>256</v>
      </c>
    </row>
    <row r="5" spans="1:7" ht="15.75" x14ac:dyDescent="0.25">
      <c r="A5" s="4" t="s">
        <v>37</v>
      </c>
      <c r="B5" s="4" t="s">
        <v>258</v>
      </c>
      <c r="C5" s="5">
        <v>19132.68</v>
      </c>
      <c r="D5" s="5">
        <v>137148</v>
      </c>
      <c r="E5" s="6">
        <f t="shared" si="0"/>
        <v>13.950389360398985</v>
      </c>
      <c r="F5" s="7">
        <v>43375</v>
      </c>
      <c r="G5" s="8" t="s">
        <v>256</v>
      </c>
    </row>
    <row r="6" spans="1:7" ht="15.75" x14ac:dyDescent="0.25">
      <c r="A6" s="4" t="s">
        <v>123</v>
      </c>
      <c r="B6" s="4" t="s">
        <v>259</v>
      </c>
      <c r="C6" s="5">
        <v>1513.1082409999999</v>
      </c>
      <c r="D6" s="5">
        <v>12574.63</v>
      </c>
      <c r="E6" s="6">
        <f t="shared" si="0"/>
        <v>12.033023961738834</v>
      </c>
      <c r="F6" s="7">
        <v>43348</v>
      </c>
      <c r="G6" s="8" t="s">
        <v>256</v>
      </c>
    </row>
    <row r="7" spans="1:7" ht="15.75" x14ac:dyDescent="0.25">
      <c r="A7" s="8" t="s">
        <v>40</v>
      </c>
      <c r="B7" s="8" t="s">
        <v>258</v>
      </c>
      <c r="C7" s="5">
        <v>141042.169941</v>
      </c>
      <c r="D7" s="6">
        <v>707087.55661070347</v>
      </c>
      <c r="E7" s="6">
        <f t="shared" si="0"/>
        <v>19.946917269632092</v>
      </c>
      <c r="F7" s="24">
        <v>43398</v>
      </c>
      <c r="G7" s="8" t="s">
        <v>256</v>
      </c>
    </row>
    <row r="8" spans="1:7" ht="15.75" x14ac:dyDescent="0.25">
      <c r="A8" s="4" t="s">
        <v>128</v>
      </c>
      <c r="B8" s="4" t="s">
        <v>255</v>
      </c>
      <c r="C8" s="5">
        <v>306.77999999999997</v>
      </c>
      <c r="D8" s="5">
        <v>723185.98</v>
      </c>
      <c r="E8" s="6">
        <f t="shared" si="0"/>
        <v>4.2420623253785969E-2</v>
      </c>
      <c r="F8" s="7">
        <v>43319</v>
      </c>
      <c r="G8" s="8" t="s">
        <v>256</v>
      </c>
    </row>
    <row r="9" spans="1:7" ht="15.75" x14ac:dyDescent="0.25">
      <c r="A9" s="4" t="s">
        <v>129</v>
      </c>
      <c r="B9" s="4" t="s">
        <v>255</v>
      </c>
      <c r="C9" s="5">
        <v>1103.92</v>
      </c>
      <c r="D9" s="5">
        <v>1052954.92</v>
      </c>
      <c r="E9" s="6">
        <f t="shared" si="0"/>
        <v>0.1048401958176899</v>
      </c>
      <c r="F9" s="7">
        <v>43283</v>
      </c>
      <c r="G9" s="8" t="s">
        <v>256</v>
      </c>
    </row>
    <row r="10" spans="1:7" ht="15.75" x14ac:dyDescent="0.25">
      <c r="A10" s="4" t="s">
        <v>132</v>
      </c>
      <c r="B10" s="4" t="s">
        <v>258</v>
      </c>
      <c r="C10" s="5">
        <v>328.796132</v>
      </c>
      <c r="D10" s="5">
        <v>12840.69</v>
      </c>
      <c r="E10" s="6">
        <f t="shared" si="0"/>
        <v>2.5605799376824763</v>
      </c>
      <c r="F10" s="7">
        <v>43361</v>
      </c>
      <c r="G10" s="8" t="s">
        <v>256</v>
      </c>
    </row>
    <row r="11" spans="1:7" ht="15.75" x14ac:dyDescent="0.25">
      <c r="A11" s="4" t="s">
        <v>43</v>
      </c>
      <c r="B11" s="4" t="s">
        <v>253</v>
      </c>
      <c r="C11" s="5">
        <v>11.37</v>
      </c>
      <c r="D11" s="5">
        <v>5384.82</v>
      </c>
      <c r="E11" s="6">
        <f t="shared" si="0"/>
        <v>0.21114911919061363</v>
      </c>
      <c r="F11" s="7">
        <v>43285</v>
      </c>
      <c r="G11" s="8" t="s">
        <v>256</v>
      </c>
    </row>
    <row r="12" spans="1:7" ht="15.75" x14ac:dyDescent="0.25">
      <c r="A12" s="4" t="s">
        <v>278</v>
      </c>
      <c r="B12" s="4" t="s">
        <v>255</v>
      </c>
      <c r="C12" s="5">
        <v>13.603325</v>
      </c>
      <c r="D12" s="5">
        <v>176347.36</v>
      </c>
      <c r="E12" s="6">
        <f t="shared" si="0"/>
        <v>7.7139374244105498E-3</v>
      </c>
      <c r="F12" s="63"/>
      <c r="G12" s="8" t="s">
        <v>279</v>
      </c>
    </row>
    <row r="13" spans="1:7" ht="15.75" x14ac:dyDescent="0.25">
      <c r="A13" s="4" t="s">
        <v>45</v>
      </c>
      <c r="B13" s="4" t="s">
        <v>255</v>
      </c>
      <c r="C13" s="5">
        <v>1382.426755</v>
      </c>
      <c r="D13" s="5">
        <v>169570.47</v>
      </c>
      <c r="E13" s="6">
        <f t="shared" si="0"/>
        <v>0.81525206305083653</v>
      </c>
      <c r="F13" s="7">
        <v>43192</v>
      </c>
      <c r="G13" s="8" t="s">
        <v>256</v>
      </c>
    </row>
    <row r="14" spans="1:7" ht="15.75" x14ac:dyDescent="0.25">
      <c r="A14" s="4" t="s">
        <v>135</v>
      </c>
      <c r="B14" s="4" t="s">
        <v>255</v>
      </c>
      <c r="C14" s="5">
        <v>165.75107</v>
      </c>
      <c r="D14" s="5">
        <v>231556.88</v>
      </c>
      <c r="E14" s="6">
        <f t="shared" si="0"/>
        <v>7.1581146714362359E-2</v>
      </c>
      <c r="F14" s="63"/>
      <c r="G14" s="8" t="s">
        <v>279</v>
      </c>
    </row>
    <row r="15" spans="1:7" ht="15.75" x14ac:dyDescent="0.25">
      <c r="A15" s="4" t="s">
        <v>142</v>
      </c>
      <c r="B15" s="4" t="s">
        <v>255</v>
      </c>
      <c r="C15" s="5">
        <v>331.80638099999999</v>
      </c>
      <c r="D15" s="5">
        <v>751302.17</v>
      </c>
      <c r="E15" s="6">
        <f t="shared" si="0"/>
        <v>4.4164171787231754E-2</v>
      </c>
      <c r="F15" s="7">
        <v>43383</v>
      </c>
      <c r="G15" s="8" t="s">
        <v>256</v>
      </c>
    </row>
    <row r="16" spans="1:7" ht="15.75" x14ac:dyDescent="0.25">
      <c r="A16" s="8" t="s">
        <v>143</v>
      </c>
      <c r="B16" s="8" t="s">
        <v>255</v>
      </c>
      <c r="C16" s="6">
        <v>2909.8136810000001</v>
      </c>
      <c r="D16" s="6">
        <v>97385.252435102404</v>
      </c>
      <c r="E16" s="6">
        <f t="shared" si="0"/>
        <v>2.9879407900483721</v>
      </c>
      <c r="F16" s="24">
        <v>43354</v>
      </c>
      <c r="G16" s="8" t="s">
        <v>256</v>
      </c>
    </row>
    <row r="17" spans="1:7" ht="15.75" x14ac:dyDescent="0.25">
      <c r="A17" s="4" t="s">
        <v>147</v>
      </c>
      <c r="B17" s="4" t="s">
        <v>255</v>
      </c>
      <c r="C17" s="5">
        <v>17203.86</v>
      </c>
      <c r="D17" s="5">
        <v>1301695.4099999999</v>
      </c>
      <c r="E17" s="6">
        <f t="shared" si="0"/>
        <v>1.3216502007946698</v>
      </c>
      <c r="F17" s="7">
        <v>43351</v>
      </c>
      <c r="G17" s="8" t="s">
        <v>256</v>
      </c>
    </row>
    <row r="18" spans="1:7" ht="15.75" x14ac:dyDescent="0.25">
      <c r="A18" s="4" t="s">
        <v>48</v>
      </c>
      <c r="B18" s="4" t="s">
        <v>258</v>
      </c>
      <c r="C18" s="5">
        <v>4045.1096889999999</v>
      </c>
      <c r="D18" s="5">
        <v>159953.78</v>
      </c>
      <c r="E18" s="6">
        <f t="shared" si="0"/>
        <v>2.5289240985739756</v>
      </c>
      <c r="F18" s="63"/>
      <c r="G18" s="8" t="s">
        <v>279</v>
      </c>
    </row>
    <row r="19" spans="1:7" ht="15.75" x14ac:dyDescent="0.25">
      <c r="A19" s="4" t="s">
        <v>49</v>
      </c>
      <c r="B19" s="4" t="s">
        <v>259</v>
      </c>
      <c r="C19" s="5">
        <v>3958.8176170000002</v>
      </c>
      <c r="D19" s="5">
        <v>152143.91</v>
      </c>
      <c r="E19" s="6">
        <f t="shared" si="0"/>
        <v>2.6020217417838154</v>
      </c>
      <c r="F19" s="7">
        <v>43398</v>
      </c>
      <c r="G19" s="8" t="s">
        <v>256</v>
      </c>
    </row>
    <row r="20" spans="1:7" ht="15.75" x14ac:dyDescent="0.25">
      <c r="A20" s="4" t="s">
        <v>51</v>
      </c>
      <c r="B20" s="4" t="s">
        <v>258</v>
      </c>
      <c r="C20" s="5">
        <v>13384.393549</v>
      </c>
      <c r="D20" s="5">
        <v>240586.56</v>
      </c>
      <c r="E20" s="6">
        <f t="shared" si="0"/>
        <v>5.5632341012731557</v>
      </c>
      <c r="F20" s="7">
        <v>43371</v>
      </c>
      <c r="G20" s="8" t="s">
        <v>256</v>
      </c>
    </row>
    <row r="21" spans="1:7" ht="15.75" x14ac:dyDescent="0.25">
      <c r="A21" s="8" t="s">
        <v>56</v>
      </c>
      <c r="B21" s="8" t="s">
        <v>258</v>
      </c>
      <c r="C21" s="6">
        <v>44544.025135000004</v>
      </c>
      <c r="D21" s="6">
        <v>197809</v>
      </c>
      <c r="E21" s="6">
        <f t="shared" si="0"/>
        <v>22.51870498056206</v>
      </c>
      <c r="F21" s="24">
        <v>43370</v>
      </c>
      <c r="G21" s="8" t="s">
        <v>256</v>
      </c>
    </row>
    <row r="22" spans="1:7" ht="15.75" x14ac:dyDescent="0.25">
      <c r="A22" s="4" t="s">
        <v>158</v>
      </c>
      <c r="B22" s="8" t="s">
        <v>259</v>
      </c>
      <c r="C22" s="5">
        <v>22306.626638000002</v>
      </c>
      <c r="D22" s="5">
        <v>823854.54</v>
      </c>
      <c r="E22" s="6">
        <f t="shared" si="0"/>
        <v>2.7075928522527777</v>
      </c>
      <c r="F22" s="7">
        <v>43398</v>
      </c>
      <c r="G22" s="8" t="s">
        <v>256</v>
      </c>
    </row>
    <row r="23" spans="1:7" ht="15.75" x14ac:dyDescent="0.25">
      <c r="A23" s="4" t="s">
        <v>58</v>
      </c>
      <c r="B23" s="4" t="s">
        <v>253</v>
      </c>
      <c r="C23" s="5">
        <v>516.36745099999996</v>
      </c>
      <c r="D23" s="5">
        <v>31270.82</v>
      </c>
      <c r="E23" s="6">
        <f t="shared" si="0"/>
        <v>1.6512756972794442</v>
      </c>
      <c r="F23" s="7">
        <v>43377</v>
      </c>
      <c r="G23" s="8" t="s">
        <v>256</v>
      </c>
    </row>
    <row r="24" spans="1:7" ht="15.75" x14ac:dyDescent="0.25">
      <c r="A24" s="4" t="s">
        <v>280</v>
      </c>
      <c r="B24" s="4" t="s">
        <v>253</v>
      </c>
      <c r="C24" s="5">
        <v>64.557316999999998</v>
      </c>
      <c r="D24" s="5">
        <v>20020.740000000002</v>
      </c>
      <c r="E24" s="6">
        <f t="shared" si="0"/>
        <v>0.32245220206645703</v>
      </c>
      <c r="F24" s="7">
        <v>43311</v>
      </c>
      <c r="G24" s="8" t="s">
        <v>256</v>
      </c>
    </row>
    <row r="25" spans="1:7" ht="15.75" x14ac:dyDescent="0.25">
      <c r="A25" s="4" t="s">
        <v>53</v>
      </c>
      <c r="B25" s="4" t="s">
        <v>258</v>
      </c>
      <c r="C25" s="5">
        <v>4491.1724620000005</v>
      </c>
      <c r="D25" s="5">
        <v>132787.85999999999</v>
      </c>
      <c r="E25" s="6">
        <f t="shared" si="0"/>
        <v>3.3822161619292617</v>
      </c>
      <c r="F25" s="7">
        <v>43304</v>
      </c>
      <c r="G25" s="8" t="s">
        <v>256</v>
      </c>
    </row>
    <row r="26" spans="1:7" ht="15.75" x14ac:dyDescent="0.25">
      <c r="A26" s="28" t="s">
        <v>62</v>
      </c>
      <c r="B26" s="4" t="s">
        <v>258</v>
      </c>
      <c r="C26" s="5">
        <v>84336.751006999999</v>
      </c>
      <c r="D26" s="5">
        <v>724329.31695290515</v>
      </c>
      <c r="E26" s="6">
        <f t="shared" si="0"/>
        <v>11.643426412972797</v>
      </c>
      <c r="F26" s="7">
        <v>43398</v>
      </c>
      <c r="G26" s="8" t="s">
        <v>256</v>
      </c>
    </row>
    <row r="27" spans="1:7" ht="15.75" x14ac:dyDescent="0.25">
      <c r="A27" s="4" t="s">
        <v>267</v>
      </c>
      <c r="B27" s="4" t="s">
        <v>258</v>
      </c>
      <c r="C27" s="5">
        <v>311.38</v>
      </c>
      <c r="D27" s="5">
        <v>124155.899316</v>
      </c>
      <c r="E27" s="6">
        <f t="shared" si="0"/>
        <v>0.25079758732001906</v>
      </c>
      <c r="F27" s="7">
        <v>43323</v>
      </c>
      <c r="G27" s="8" t="s">
        <v>256</v>
      </c>
    </row>
    <row r="28" spans="1:7" ht="15.75" x14ac:dyDescent="0.25">
      <c r="A28" s="4" t="s">
        <v>69</v>
      </c>
      <c r="B28" s="4" t="s">
        <v>255</v>
      </c>
      <c r="C28" s="5">
        <v>4706.2989879999996</v>
      </c>
      <c r="D28" s="5">
        <v>708669.9</v>
      </c>
      <c r="E28" s="6">
        <f t="shared" si="0"/>
        <v>0.66410313010331035</v>
      </c>
      <c r="F28" s="7">
        <v>43356</v>
      </c>
      <c r="G28" s="8" t="s">
        <v>256</v>
      </c>
    </row>
    <row r="29" spans="1:7" ht="15.75" x14ac:dyDescent="0.25">
      <c r="A29" s="4" t="s">
        <v>70</v>
      </c>
      <c r="B29" s="4" t="s">
        <v>258</v>
      </c>
      <c r="C29" s="5">
        <v>138454.911257</v>
      </c>
      <c r="D29" s="5">
        <v>555517</v>
      </c>
      <c r="E29" s="6">
        <f t="shared" si="0"/>
        <v>24.923613725052519</v>
      </c>
      <c r="F29" s="7">
        <v>43378</v>
      </c>
      <c r="G29" s="8" t="s">
        <v>256</v>
      </c>
    </row>
    <row r="30" spans="1:7" ht="15.75" x14ac:dyDescent="0.25">
      <c r="A30" s="4" t="s">
        <v>174</v>
      </c>
      <c r="B30" s="4" t="s">
        <v>259</v>
      </c>
      <c r="C30" s="5">
        <v>3224.423648</v>
      </c>
      <c r="D30" s="5">
        <v>346908.1</v>
      </c>
      <c r="E30" s="6">
        <f t="shared" si="0"/>
        <v>0.92947488052311267</v>
      </c>
      <c r="F30" s="7">
        <v>43352</v>
      </c>
      <c r="G30" s="8" t="s">
        <v>256</v>
      </c>
    </row>
    <row r="31" spans="1:7" ht="15.75" x14ac:dyDescent="0.25">
      <c r="A31" s="4" t="s">
        <v>178</v>
      </c>
      <c r="B31" s="4" t="s">
        <v>255</v>
      </c>
      <c r="C31" s="5">
        <v>64.31</v>
      </c>
      <c r="D31" s="5">
        <v>1958014.41</v>
      </c>
      <c r="E31" s="6">
        <f t="shared" si="0"/>
        <v>3.2844497809390483E-3</v>
      </c>
      <c r="F31" s="7">
        <v>43344</v>
      </c>
      <c r="G31" s="8" t="s">
        <v>256</v>
      </c>
    </row>
    <row r="32" spans="1:7" ht="15.75" x14ac:dyDescent="0.25">
      <c r="A32" s="4" t="s">
        <v>181</v>
      </c>
      <c r="B32" s="4" t="s">
        <v>255</v>
      </c>
      <c r="C32" s="5">
        <v>408.66448400000002</v>
      </c>
      <c r="D32" s="5">
        <v>538157.14</v>
      </c>
      <c r="E32" s="6">
        <f t="shared" si="0"/>
        <v>7.5937761227138967E-2</v>
      </c>
      <c r="F32" s="7">
        <v>43344</v>
      </c>
      <c r="G32" s="8" t="s">
        <v>256</v>
      </c>
    </row>
    <row r="33" spans="1:7" ht="15.75" x14ac:dyDescent="0.25">
      <c r="A33" s="4" t="s">
        <v>72</v>
      </c>
      <c r="B33" s="4" t="s">
        <v>255</v>
      </c>
      <c r="C33" s="5">
        <v>26933.832846000001</v>
      </c>
      <c r="D33" s="5">
        <v>961326.64</v>
      </c>
      <c r="E33" s="6">
        <f t="shared" si="0"/>
        <v>2.8017358226960192</v>
      </c>
      <c r="F33" s="7">
        <v>43363</v>
      </c>
      <c r="G33" s="8" t="s">
        <v>256</v>
      </c>
    </row>
    <row r="34" spans="1:7" ht="15.75" x14ac:dyDescent="0.25">
      <c r="A34" s="4" t="s">
        <v>79</v>
      </c>
      <c r="B34" s="4" t="s">
        <v>255</v>
      </c>
      <c r="C34" s="5">
        <v>2241.4377159999999</v>
      </c>
      <c r="D34" s="5">
        <v>1776928.59892</v>
      </c>
      <c r="E34" s="6">
        <f t="shared" si="0"/>
        <v>0.12614112448650575</v>
      </c>
      <c r="F34" s="7">
        <v>43400</v>
      </c>
      <c r="G34" s="8" t="s">
        <v>256</v>
      </c>
    </row>
    <row r="35" spans="1:7" ht="15.75" x14ac:dyDescent="0.25">
      <c r="A35" s="4" t="s">
        <v>186</v>
      </c>
      <c r="B35" s="4" t="s">
        <v>253</v>
      </c>
      <c r="C35" s="5">
        <v>443.74</v>
      </c>
      <c r="D35" s="5">
        <v>50892.38</v>
      </c>
      <c r="E35" s="6">
        <f t="shared" si="0"/>
        <v>0.87191835005554863</v>
      </c>
      <c r="F35" s="7">
        <v>43371</v>
      </c>
      <c r="G35" s="8" t="s">
        <v>256</v>
      </c>
    </row>
    <row r="36" spans="1:7" ht="15.75" x14ac:dyDescent="0.25">
      <c r="A36" s="4" t="s">
        <v>281</v>
      </c>
      <c r="B36" s="4" t="s">
        <v>255</v>
      </c>
      <c r="C36" s="5">
        <v>2325.4899999999998</v>
      </c>
      <c r="D36" s="5">
        <v>342195.77</v>
      </c>
      <c r="E36" s="6">
        <f t="shared" si="0"/>
        <v>0.67957882705563533</v>
      </c>
      <c r="F36" s="7">
        <v>43377</v>
      </c>
      <c r="G36" s="8" t="s">
        <v>256</v>
      </c>
    </row>
    <row r="37" spans="1:7" ht="15.75" x14ac:dyDescent="0.25">
      <c r="A37" s="4" t="s">
        <v>189</v>
      </c>
      <c r="B37" s="4" t="s">
        <v>255</v>
      </c>
      <c r="C37" s="5">
        <v>18217.744357</v>
      </c>
      <c r="D37" s="5">
        <v>615776.31999999995</v>
      </c>
      <c r="E37" s="6">
        <f t="shared" si="0"/>
        <v>2.9585003133930194</v>
      </c>
      <c r="F37" s="7">
        <v>43371</v>
      </c>
      <c r="G37" s="8" t="s">
        <v>256</v>
      </c>
    </row>
    <row r="38" spans="1:7" ht="15.75" x14ac:dyDescent="0.25">
      <c r="A38" s="4" t="s">
        <v>193</v>
      </c>
      <c r="B38" s="4" t="s">
        <v>255</v>
      </c>
      <c r="C38" s="5">
        <v>231.44762399999999</v>
      </c>
      <c r="D38" s="5">
        <v>392474.84</v>
      </c>
      <c r="E38" s="6">
        <f t="shared" si="0"/>
        <v>5.8971327690712602E-2</v>
      </c>
      <c r="F38" s="7">
        <v>43406</v>
      </c>
      <c r="G38" s="8" t="s">
        <v>256</v>
      </c>
    </row>
    <row r="39" spans="1:7" ht="15.75" x14ac:dyDescent="0.25">
      <c r="A39" s="4" t="s">
        <v>194</v>
      </c>
      <c r="B39" s="4" t="s">
        <v>255</v>
      </c>
      <c r="C39" s="5">
        <v>716.66396499999996</v>
      </c>
      <c r="D39" s="5">
        <v>359137.54</v>
      </c>
      <c r="E39" s="6">
        <f t="shared" si="0"/>
        <v>0.19955139331855981</v>
      </c>
      <c r="F39" s="7">
        <v>43379</v>
      </c>
      <c r="G39" s="8" t="s">
        <v>256</v>
      </c>
    </row>
    <row r="40" spans="1:7" ht="15.75" x14ac:dyDescent="0.25">
      <c r="A40" s="4" t="s">
        <v>200</v>
      </c>
      <c r="B40" s="4" t="s">
        <v>255</v>
      </c>
      <c r="C40" s="5">
        <v>113.5</v>
      </c>
      <c r="D40" s="5">
        <v>133711.51</v>
      </c>
      <c r="E40" s="6">
        <f t="shared" si="0"/>
        <v>8.4884240705979608E-2</v>
      </c>
      <c r="F40" s="7">
        <v>43392</v>
      </c>
      <c r="G40" s="8" t="s">
        <v>256</v>
      </c>
    </row>
    <row r="41" spans="1:7" ht="15.75" x14ac:dyDescent="0.25">
      <c r="A41" s="4" t="s">
        <v>237</v>
      </c>
      <c r="B41" s="4" t="s">
        <v>255</v>
      </c>
      <c r="C41" s="5">
        <v>6949.9020959999998</v>
      </c>
      <c r="D41" s="5">
        <v>931542.94</v>
      </c>
      <c r="E41" s="6">
        <f t="shared" si="0"/>
        <v>0.74606352510169849</v>
      </c>
      <c r="F41" s="63"/>
      <c r="G41" s="8" t="s">
        <v>279</v>
      </c>
    </row>
    <row r="42" spans="1:7" ht="15.75" x14ac:dyDescent="0.25">
      <c r="A42" s="4" t="s">
        <v>88</v>
      </c>
      <c r="B42" s="4" t="s">
        <v>258</v>
      </c>
      <c r="C42" s="5">
        <v>5763.3294409999999</v>
      </c>
      <c r="D42" s="5">
        <v>12349.329807</v>
      </c>
      <c r="E42" s="6">
        <f t="shared" si="0"/>
        <v>46.669167728706682</v>
      </c>
      <c r="F42" s="7">
        <v>43371</v>
      </c>
      <c r="G42" s="8" t="s">
        <v>256</v>
      </c>
    </row>
    <row r="43" spans="1:7" ht="15.75" x14ac:dyDescent="0.25">
      <c r="A43" s="4" t="s">
        <v>238</v>
      </c>
      <c r="B43" s="4" t="s">
        <v>255</v>
      </c>
      <c r="C43" s="5">
        <v>3218.4832059999999</v>
      </c>
      <c r="D43" s="5">
        <v>532404.51052899996</v>
      </c>
      <c r="E43" s="6">
        <f t="shared" si="0"/>
        <v>0.6045183957592879</v>
      </c>
      <c r="F43" s="7">
        <v>43401</v>
      </c>
      <c r="G43" s="8" t="s">
        <v>256</v>
      </c>
    </row>
    <row r="44" spans="1:7" ht="15.75" x14ac:dyDescent="0.25">
      <c r="A44" s="4" t="s">
        <v>90</v>
      </c>
      <c r="B44" s="4" t="s">
        <v>258</v>
      </c>
      <c r="C44" s="5">
        <v>321.24</v>
      </c>
      <c r="D44" s="5">
        <v>128050.55</v>
      </c>
      <c r="E44" s="6">
        <f t="shared" si="0"/>
        <v>0.25086967607714294</v>
      </c>
      <c r="F44" s="7">
        <v>43298</v>
      </c>
      <c r="G44" s="8" t="s">
        <v>256</v>
      </c>
    </row>
    <row r="45" spans="1:7" ht="15.75" x14ac:dyDescent="0.25">
      <c r="A45" s="97" t="s">
        <v>91</v>
      </c>
      <c r="B45" s="99"/>
      <c r="C45" s="82">
        <f>SUM(C2:C44)</f>
        <v>650356.24183700001</v>
      </c>
      <c r="D45" s="97"/>
      <c r="E45" s="98"/>
      <c r="F45" s="98"/>
      <c r="G45" s="99"/>
    </row>
  </sheetData>
  <sortState xmlns:xlrd2="http://schemas.microsoft.com/office/spreadsheetml/2017/richdata2" ref="A2:G44">
    <sortCondition ref="A1:A44"/>
  </sortState>
  <mergeCells count="2">
    <mergeCell ref="A45:B45"/>
    <mergeCell ref="D45:G45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4AA2D-B08A-4A5C-BEEA-4F4DE5527D0E}">
  <dimension ref="A1:F80"/>
  <sheetViews>
    <sheetView workbookViewId="0">
      <selection activeCell="A80" sqref="A80:B80"/>
    </sheetView>
  </sheetViews>
  <sheetFormatPr defaultRowHeight="15" x14ac:dyDescent="0.25"/>
  <cols>
    <col min="1" max="1" width="44.42578125" customWidth="1"/>
    <col min="2" max="2" width="27.7109375" customWidth="1"/>
    <col min="3" max="3" width="28.5703125" customWidth="1"/>
    <col min="4" max="4" width="19" customWidth="1"/>
    <col min="5" max="5" width="16.85546875" customWidth="1"/>
    <col min="6" max="6" width="19" customWidth="1"/>
  </cols>
  <sheetData>
    <row r="1" spans="1:6" ht="38.25" customHeight="1" x14ac:dyDescent="0.25">
      <c r="A1" s="9" t="s">
        <v>240</v>
      </c>
      <c r="B1" s="9" t="s">
        <v>241</v>
      </c>
      <c r="C1" s="10" t="s">
        <v>249</v>
      </c>
      <c r="D1" s="10" t="s">
        <v>12</v>
      </c>
      <c r="E1" s="10" t="s">
        <v>250</v>
      </c>
      <c r="F1" s="9" t="s">
        <v>251</v>
      </c>
    </row>
    <row r="2" spans="1:6" ht="15.75" x14ac:dyDescent="0.25">
      <c r="A2" s="8" t="s">
        <v>93</v>
      </c>
      <c r="B2" s="8" t="s">
        <v>259</v>
      </c>
      <c r="C2" s="6">
        <v>260.65025200000002</v>
      </c>
      <c r="D2" s="6">
        <v>115210.47</v>
      </c>
      <c r="E2" s="6">
        <v>0.22623833753998229</v>
      </c>
      <c r="F2" s="24">
        <v>42790</v>
      </c>
    </row>
    <row r="3" spans="1:6" ht="15.75" x14ac:dyDescent="0.25">
      <c r="A3" s="4" t="s">
        <v>14</v>
      </c>
      <c r="B3" s="4" t="s">
        <v>258</v>
      </c>
      <c r="C3" s="6">
        <v>1585.3850398576797</v>
      </c>
      <c r="D3" s="5">
        <v>33288.089999999997</v>
      </c>
      <c r="E3" s="6">
        <v>4.7626194229157628</v>
      </c>
      <c r="F3" s="7">
        <v>42980</v>
      </c>
    </row>
    <row r="4" spans="1:6" ht="15.75" x14ac:dyDescent="0.25">
      <c r="A4" s="8" t="s">
        <v>95</v>
      </c>
      <c r="B4" s="8" t="s">
        <v>273</v>
      </c>
      <c r="C4" s="6">
        <v>182.09029000000001</v>
      </c>
      <c r="D4" s="6">
        <v>275416.58</v>
      </c>
      <c r="E4" s="6">
        <v>6.6114498262958607E-2</v>
      </c>
      <c r="F4" s="24">
        <v>42795</v>
      </c>
    </row>
    <row r="5" spans="1:6" ht="15.75" x14ac:dyDescent="0.25">
      <c r="A5" s="4" t="s">
        <v>97</v>
      </c>
      <c r="B5" s="4" t="s">
        <v>258</v>
      </c>
      <c r="C5" s="6">
        <v>1620.0416928794402</v>
      </c>
      <c r="D5" s="5">
        <v>82018.38</v>
      </c>
      <c r="E5" s="6">
        <v>1.9752178632148554</v>
      </c>
      <c r="F5" s="7">
        <v>42980</v>
      </c>
    </row>
    <row r="6" spans="1:6" ht="15.75" x14ac:dyDescent="0.25">
      <c r="A6" s="4" t="s">
        <v>101</v>
      </c>
      <c r="B6" s="4" t="s">
        <v>273</v>
      </c>
      <c r="C6" s="6">
        <v>3703.56</v>
      </c>
      <c r="D6" s="5">
        <v>437520.23330600001</v>
      </c>
      <c r="E6" s="6">
        <v>0.84648885195893198</v>
      </c>
      <c r="F6" s="7">
        <v>42999</v>
      </c>
    </row>
    <row r="7" spans="1:6" ht="15.75" x14ac:dyDescent="0.25">
      <c r="A7" s="8" t="s">
        <v>22</v>
      </c>
      <c r="B7" s="8" t="s">
        <v>273</v>
      </c>
      <c r="C7" s="6">
        <v>5972.299411</v>
      </c>
      <c r="D7" s="6">
        <v>929108.47</v>
      </c>
      <c r="E7" s="6">
        <v>0.64279894154877304</v>
      </c>
      <c r="F7" s="24">
        <v>42839</v>
      </c>
    </row>
    <row r="8" spans="1:6" ht="15.75" x14ac:dyDescent="0.25">
      <c r="A8" s="8" t="s">
        <v>25</v>
      </c>
      <c r="B8" s="8" t="s">
        <v>258</v>
      </c>
      <c r="C8" s="6">
        <v>7592.341290295999</v>
      </c>
      <c r="D8" s="6">
        <v>176324.32</v>
      </c>
      <c r="E8" s="6">
        <v>4.3058956871610219</v>
      </c>
      <c r="F8" s="24">
        <v>42982</v>
      </c>
    </row>
    <row r="9" spans="1:6" ht="15.75" x14ac:dyDescent="0.25">
      <c r="A9" s="8" t="s">
        <v>226</v>
      </c>
      <c r="B9" s="8" t="s">
        <v>282</v>
      </c>
      <c r="C9" s="6">
        <v>1367.1058579999999</v>
      </c>
      <c r="D9" s="6">
        <v>280627.03000000003</v>
      </c>
      <c r="E9" s="6">
        <v>0.48716114695009954</v>
      </c>
      <c r="F9" s="24">
        <v>42929</v>
      </c>
    </row>
    <row r="10" spans="1:6" ht="15.75" x14ac:dyDescent="0.25">
      <c r="A10" s="8" t="s">
        <v>27</v>
      </c>
      <c r="B10" s="8" t="s">
        <v>258</v>
      </c>
      <c r="C10" s="6">
        <v>13509.7</v>
      </c>
      <c r="D10" s="6">
        <v>485308.11</v>
      </c>
      <c r="E10" s="6">
        <v>2.7837367069756986</v>
      </c>
      <c r="F10" s="24">
        <v>43026</v>
      </c>
    </row>
    <row r="11" spans="1:6" ht="15.75" x14ac:dyDescent="0.25">
      <c r="A11" s="8" t="s">
        <v>29</v>
      </c>
      <c r="B11" s="8" t="s">
        <v>258</v>
      </c>
      <c r="C11" s="6">
        <v>114142.605094</v>
      </c>
      <c r="D11" s="6">
        <v>359194.1</v>
      </c>
      <c r="E11" s="6">
        <v>31.777416470370753</v>
      </c>
      <c r="F11" s="24">
        <v>43036</v>
      </c>
    </row>
    <row r="12" spans="1:6" ht="15.75" x14ac:dyDescent="0.25">
      <c r="A12" s="8" t="s">
        <v>31</v>
      </c>
      <c r="B12" s="8" t="s">
        <v>258</v>
      </c>
      <c r="C12" s="6">
        <v>360.28889199999998</v>
      </c>
      <c r="D12" s="6">
        <v>100131.3</v>
      </c>
      <c r="E12" s="6">
        <v>0.3598164529972146</v>
      </c>
      <c r="F12" s="24">
        <v>42761</v>
      </c>
    </row>
    <row r="13" spans="1:6" ht="15.75" x14ac:dyDescent="0.25">
      <c r="A13" s="8" t="s">
        <v>283</v>
      </c>
      <c r="B13" s="8" t="s">
        <v>259</v>
      </c>
      <c r="C13" s="6">
        <v>9986.076513</v>
      </c>
      <c r="D13" s="6">
        <v>1622145.088</v>
      </c>
      <c r="E13" s="6">
        <v>0.61560933031657405</v>
      </c>
      <c r="F13" s="24">
        <v>42907</v>
      </c>
    </row>
    <row r="14" spans="1:6" ht="15.75" x14ac:dyDescent="0.25">
      <c r="A14" s="4" t="s">
        <v>118</v>
      </c>
      <c r="B14" s="4" t="s">
        <v>258</v>
      </c>
      <c r="C14" s="5">
        <v>2450.41</v>
      </c>
      <c r="D14" s="5">
        <v>27159.71</v>
      </c>
      <c r="E14" s="6">
        <v>9.0222244641051024</v>
      </c>
      <c r="F14" s="7">
        <v>43001</v>
      </c>
    </row>
    <row r="15" spans="1:6" ht="15.75" x14ac:dyDescent="0.25">
      <c r="A15" s="4" t="s">
        <v>119</v>
      </c>
      <c r="B15" s="4" t="s">
        <v>255</v>
      </c>
      <c r="C15" s="5">
        <v>8815.1470000000008</v>
      </c>
      <c r="D15" s="5">
        <v>3373172.52</v>
      </c>
      <c r="E15" s="6">
        <v>0.26133104511357758</v>
      </c>
      <c r="F15" s="7">
        <v>42997</v>
      </c>
    </row>
    <row r="16" spans="1:6" ht="15.75" x14ac:dyDescent="0.25">
      <c r="A16" s="4" t="s">
        <v>284</v>
      </c>
      <c r="B16" s="4" t="s">
        <v>255</v>
      </c>
      <c r="C16" s="5">
        <v>440.36</v>
      </c>
      <c r="D16" s="5">
        <v>222554.64</v>
      </c>
      <c r="E16" s="6">
        <v>0.19786601618371111</v>
      </c>
      <c r="F16" s="7">
        <v>42990</v>
      </c>
    </row>
    <row r="17" spans="1:6" ht="15.75" x14ac:dyDescent="0.25">
      <c r="A17" s="4" t="s">
        <v>37</v>
      </c>
      <c r="B17" s="4" t="s">
        <v>258</v>
      </c>
      <c r="C17" s="5">
        <v>27425.185561999999</v>
      </c>
      <c r="D17" s="5">
        <v>137148</v>
      </c>
      <c r="E17" s="6">
        <v>19.996781259661095</v>
      </c>
      <c r="F17" s="7">
        <v>43030</v>
      </c>
    </row>
    <row r="18" spans="1:6" ht="15.75" x14ac:dyDescent="0.25">
      <c r="A18" s="8" t="s">
        <v>40</v>
      </c>
      <c r="B18" s="8" t="s">
        <v>258</v>
      </c>
      <c r="C18" s="6">
        <v>185744.06530799999</v>
      </c>
      <c r="D18" s="6">
        <v>707087.55661070347</v>
      </c>
      <c r="E18" s="6">
        <v>26.26889181848011</v>
      </c>
      <c r="F18" s="24">
        <v>43037</v>
      </c>
    </row>
    <row r="19" spans="1:6" ht="15.75" x14ac:dyDescent="0.25">
      <c r="A19" s="4" t="s">
        <v>128</v>
      </c>
      <c r="B19" s="4" t="s">
        <v>255</v>
      </c>
      <c r="C19" s="5">
        <v>5562.9328390000001</v>
      </c>
      <c r="D19" s="5">
        <v>723185.98</v>
      </c>
      <c r="E19" s="6">
        <v>0.76922575835886653</v>
      </c>
      <c r="F19" s="7">
        <v>42988</v>
      </c>
    </row>
    <row r="20" spans="1:6" ht="15.75" x14ac:dyDescent="0.25">
      <c r="A20" s="4" t="s">
        <v>42</v>
      </c>
      <c r="B20" s="4" t="s">
        <v>258</v>
      </c>
      <c r="C20" s="5">
        <v>2634.6384910000002</v>
      </c>
      <c r="D20" s="5">
        <v>9336.26</v>
      </c>
      <c r="E20" s="6">
        <v>28.219420742352931</v>
      </c>
      <c r="F20" s="7">
        <v>43026</v>
      </c>
    </row>
    <row r="21" spans="1:6" ht="15.75" x14ac:dyDescent="0.25">
      <c r="A21" s="4" t="s">
        <v>265</v>
      </c>
      <c r="B21" s="4" t="s">
        <v>255</v>
      </c>
      <c r="C21" s="5">
        <v>290.47933699999999</v>
      </c>
      <c r="D21" s="5">
        <v>391241.94</v>
      </c>
      <c r="E21" s="6">
        <v>7.4245449503700947E-2</v>
      </c>
      <c r="F21" s="7">
        <v>42923</v>
      </c>
    </row>
    <row r="22" spans="1:6" ht="15.75" x14ac:dyDescent="0.25">
      <c r="A22" s="4" t="s">
        <v>133</v>
      </c>
      <c r="B22" s="4" t="s">
        <v>255</v>
      </c>
      <c r="C22" s="5">
        <v>1293.6480550000001</v>
      </c>
      <c r="D22" s="5">
        <v>397754.6</v>
      </c>
      <c r="E22" s="6">
        <v>0.32523773577979997</v>
      </c>
      <c r="F22" s="7">
        <v>42983</v>
      </c>
    </row>
    <row r="23" spans="1:6" ht="15.75" x14ac:dyDescent="0.25">
      <c r="A23" s="4" t="s">
        <v>134</v>
      </c>
      <c r="B23" s="4" t="s">
        <v>255</v>
      </c>
      <c r="C23" s="5">
        <v>182.58844999999999</v>
      </c>
      <c r="D23" s="5">
        <v>221219.52</v>
      </c>
      <c r="E23" s="6">
        <v>8.253722365910568E-2</v>
      </c>
      <c r="F23" s="7">
        <v>42961</v>
      </c>
    </row>
    <row r="24" spans="1:6" ht="15.75" x14ac:dyDescent="0.25">
      <c r="A24" s="4" t="s">
        <v>142</v>
      </c>
      <c r="B24" s="4" t="s">
        <v>255</v>
      </c>
      <c r="C24" s="5">
        <v>531.78957500000001</v>
      </c>
      <c r="D24" s="5">
        <v>751302.17</v>
      </c>
      <c r="E24" s="6">
        <v>7.0782382406801778E-2</v>
      </c>
      <c r="F24" s="7">
        <v>42961</v>
      </c>
    </row>
    <row r="25" spans="1:6" ht="15.75" x14ac:dyDescent="0.25">
      <c r="A25" s="8" t="s">
        <v>143</v>
      </c>
      <c r="B25" s="8" t="s">
        <v>255</v>
      </c>
      <c r="C25" s="6">
        <v>5056.1601529999998</v>
      </c>
      <c r="D25" s="6">
        <v>97385.252435102404</v>
      </c>
      <c r="E25" s="6">
        <v>5.1919156407890696</v>
      </c>
      <c r="F25" s="24">
        <v>42994</v>
      </c>
    </row>
    <row r="26" spans="1:6" ht="15.75" x14ac:dyDescent="0.25">
      <c r="A26" s="4" t="s">
        <v>145</v>
      </c>
      <c r="B26" s="4" t="s">
        <v>255</v>
      </c>
      <c r="C26" s="5">
        <v>1107.7620850000001</v>
      </c>
      <c r="D26" s="5">
        <v>136679.56</v>
      </c>
      <c r="E26" s="6">
        <v>0.81048116119191493</v>
      </c>
      <c r="F26" s="7">
        <v>42997</v>
      </c>
    </row>
    <row r="27" spans="1:6" ht="15.75" x14ac:dyDescent="0.25">
      <c r="A27" s="4" t="s">
        <v>147</v>
      </c>
      <c r="B27" s="4" t="s">
        <v>255</v>
      </c>
      <c r="C27" s="5">
        <v>37380.576598</v>
      </c>
      <c r="D27" s="5">
        <v>1301695.4099999999</v>
      </c>
      <c r="E27" s="6">
        <v>2.8716838294758991</v>
      </c>
      <c r="F27" s="7">
        <v>43004</v>
      </c>
    </row>
    <row r="28" spans="1:6" ht="15.75" x14ac:dyDescent="0.25">
      <c r="A28" s="4" t="s">
        <v>148</v>
      </c>
      <c r="B28" s="4" t="s">
        <v>255</v>
      </c>
      <c r="C28" s="5">
        <v>40.17</v>
      </c>
      <c r="D28" s="5">
        <v>222116.12</v>
      </c>
      <c r="E28" s="6">
        <v>1.8085134928522973E-2</v>
      </c>
      <c r="F28" s="7">
        <v>42940</v>
      </c>
    </row>
    <row r="29" spans="1:6" ht="15.75" x14ac:dyDescent="0.25">
      <c r="A29" s="8" t="s">
        <v>285</v>
      </c>
      <c r="B29" s="8" t="s">
        <v>273</v>
      </c>
      <c r="C29" s="6">
        <v>85.485398000000004</v>
      </c>
      <c r="D29" s="6">
        <v>17443.63</v>
      </c>
      <c r="E29" s="6">
        <v>0.4900665629802971</v>
      </c>
      <c r="F29" s="24">
        <v>42808</v>
      </c>
    </row>
    <row r="30" spans="1:6" ht="15.75" x14ac:dyDescent="0.25">
      <c r="A30" s="8" t="s">
        <v>48</v>
      </c>
      <c r="B30" s="8" t="s">
        <v>258</v>
      </c>
      <c r="C30" s="6">
        <v>20046.725149999998</v>
      </c>
      <c r="D30" s="6">
        <v>159953.78057</v>
      </c>
      <c r="E30" s="6">
        <v>12.532823593517392</v>
      </c>
      <c r="F30" s="24">
        <v>43005</v>
      </c>
    </row>
    <row r="31" spans="1:6" ht="15.75" x14ac:dyDescent="0.25">
      <c r="A31" s="8" t="s">
        <v>49</v>
      </c>
      <c r="B31" s="8" t="s">
        <v>259</v>
      </c>
      <c r="C31" s="6">
        <v>355.96950600000002</v>
      </c>
      <c r="D31" s="6">
        <v>152143.87700790601</v>
      </c>
      <c r="E31" s="6">
        <v>0.23396899895058046</v>
      </c>
      <c r="F31" s="24">
        <v>42939</v>
      </c>
    </row>
    <row r="32" spans="1:6" ht="15.75" x14ac:dyDescent="0.25">
      <c r="A32" s="4" t="s">
        <v>50</v>
      </c>
      <c r="B32" s="4" t="s">
        <v>258</v>
      </c>
      <c r="C32" s="5">
        <v>4309.4734900000003</v>
      </c>
      <c r="D32" s="5">
        <v>32646.83</v>
      </c>
      <c r="E32" s="6">
        <v>13.200281589361051</v>
      </c>
      <c r="F32" s="7">
        <v>42996</v>
      </c>
    </row>
    <row r="33" spans="1:6" ht="15.75" x14ac:dyDescent="0.25">
      <c r="A33" s="4" t="s">
        <v>51</v>
      </c>
      <c r="B33" s="4" t="s">
        <v>258</v>
      </c>
      <c r="C33" s="5">
        <v>86491.951780000003</v>
      </c>
      <c r="D33" s="5">
        <v>240586.56</v>
      </c>
      <c r="E33" s="6">
        <v>35.950450341033182</v>
      </c>
      <c r="F33" s="7">
        <v>43034</v>
      </c>
    </row>
    <row r="34" spans="1:6" ht="15.75" x14ac:dyDescent="0.25">
      <c r="A34" s="8" t="s">
        <v>52</v>
      </c>
      <c r="B34" s="8" t="s">
        <v>272</v>
      </c>
      <c r="C34" s="6">
        <v>69.55</v>
      </c>
      <c r="D34" s="6">
        <v>36721.93</v>
      </c>
      <c r="E34" s="6">
        <v>0.1893963634264321</v>
      </c>
      <c r="F34" s="24">
        <v>42790</v>
      </c>
    </row>
    <row r="35" spans="1:6" ht="15.75" x14ac:dyDescent="0.25">
      <c r="A35" s="4" t="s">
        <v>54</v>
      </c>
      <c r="B35" s="4" t="s">
        <v>273</v>
      </c>
      <c r="C35" s="5">
        <v>1011.958084</v>
      </c>
      <c r="D35" s="5">
        <v>103870.39</v>
      </c>
      <c r="E35" s="6">
        <v>0.97425077926442749</v>
      </c>
      <c r="F35" s="7">
        <v>43002</v>
      </c>
    </row>
    <row r="36" spans="1:6" ht="15.75" x14ac:dyDescent="0.25">
      <c r="A36" s="8" t="s">
        <v>56</v>
      </c>
      <c r="B36" s="8" t="s">
        <v>258</v>
      </c>
      <c r="C36" s="6">
        <v>50598.45</v>
      </c>
      <c r="D36" s="6">
        <v>197809</v>
      </c>
      <c r="E36" s="6">
        <v>25.579447851210006</v>
      </c>
      <c r="F36" s="24">
        <v>43028</v>
      </c>
    </row>
    <row r="37" spans="1:6" ht="15.75" x14ac:dyDescent="0.25">
      <c r="A37" s="4" t="s">
        <v>158</v>
      </c>
      <c r="B37" s="8" t="s">
        <v>259</v>
      </c>
      <c r="C37" s="5">
        <v>6560.359864</v>
      </c>
      <c r="D37" s="5">
        <v>823854.54</v>
      </c>
      <c r="E37" s="6">
        <v>0.79630074794514094</v>
      </c>
      <c r="F37" s="7">
        <v>43037</v>
      </c>
    </row>
    <row r="38" spans="1:6" ht="15.75" x14ac:dyDescent="0.25">
      <c r="A38" s="8" t="s">
        <v>57</v>
      </c>
      <c r="B38" s="8" t="s">
        <v>258</v>
      </c>
      <c r="C38" s="6">
        <v>614.00803599999995</v>
      </c>
      <c r="D38" s="6">
        <v>31639.53</v>
      </c>
      <c r="E38" s="6">
        <v>1.9406357679775899</v>
      </c>
      <c r="F38" s="24">
        <v>42990</v>
      </c>
    </row>
    <row r="39" spans="1:6" ht="15.75" x14ac:dyDescent="0.25">
      <c r="A39" s="8" t="s">
        <v>58</v>
      </c>
      <c r="B39" s="8" t="s">
        <v>273</v>
      </c>
      <c r="C39" s="6">
        <v>44.245033999999997</v>
      </c>
      <c r="D39" s="6">
        <v>31270.82</v>
      </c>
      <c r="E39" s="6">
        <v>0.14148984260726133</v>
      </c>
      <c r="F39" s="24">
        <v>42760</v>
      </c>
    </row>
    <row r="40" spans="1:6" ht="15.75" x14ac:dyDescent="0.25">
      <c r="A40" s="4" t="s">
        <v>59</v>
      </c>
      <c r="B40" s="4" t="s">
        <v>255</v>
      </c>
      <c r="C40" s="5">
        <v>2304.89</v>
      </c>
      <c r="D40" s="5">
        <v>445413.55</v>
      </c>
      <c r="E40" s="6">
        <v>0.51747190897088791</v>
      </c>
      <c r="F40" s="7">
        <v>42972</v>
      </c>
    </row>
    <row r="41" spans="1:6" ht="15.75" x14ac:dyDescent="0.25">
      <c r="A41" s="4" t="s">
        <v>163</v>
      </c>
      <c r="B41" s="4" t="s">
        <v>273</v>
      </c>
      <c r="C41" s="5">
        <v>21.51</v>
      </c>
      <c r="D41" s="5">
        <v>17302</v>
      </c>
      <c r="E41" s="6">
        <v>0.12432088775864061</v>
      </c>
      <c r="F41" s="7">
        <v>42941</v>
      </c>
    </row>
    <row r="42" spans="1:6" ht="15.75" x14ac:dyDescent="0.25">
      <c r="A42" s="4" t="s">
        <v>286</v>
      </c>
      <c r="B42" s="4" t="s">
        <v>273</v>
      </c>
      <c r="C42" s="5">
        <v>4.9233460000000004</v>
      </c>
      <c r="D42" s="5">
        <v>3958.5116950000001</v>
      </c>
      <c r="E42" s="6">
        <v>0.12437366311734492</v>
      </c>
      <c r="F42" s="7">
        <v>42992</v>
      </c>
    </row>
    <row r="43" spans="1:6" ht="15.75" x14ac:dyDescent="0.25">
      <c r="A43" s="4" t="s">
        <v>53</v>
      </c>
      <c r="B43" s="4" t="s">
        <v>258</v>
      </c>
      <c r="C43" s="5">
        <v>16316.404231</v>
      </c>
      <c r="D43" s="5">
        <v>132787.85999999999</v>
      </c>
      <c r="E43" s="6">
        <v>12.287572245685714</v>
      </c>
      <c r="F43" s="7">
        <v>43035</v>
      </c>
    </row>
    <row r="44" spans="1:6" ht="15.75" x14ac:dyDescent="0.25">
      <c r="A44" s="28" t="s">
        <v>62</v>
      </c>
      <c r="B44" s="4" t="s">
        <v>258</v>
      </c>
      <c r="C44" s="5">
        <v>144402.05931700001</v>
      </c>
      <c r="D44" s="5">
        <v>724329.31695290515</v>
      </c>
      <c r="E44" s="6">
        <v>19.935967789412121</v>
      </c>
      <c r="F44" s="7">
        <v>43044</v>
      </c>
    </row>
    <row r="45" spans="1:6" ht="15.75" x14ac:dyDescent="0.25">
      <c r="A45" s="4" t="s">
        <v>167</v>
      </c>
      <c r="B45" s="4" t="s">
        <v>273</v>
      </c>
      <c r="C45" s="5">
        <v>855.56181400000003</v>
      </c>
      <c r="D45" s="5">
        <v>13148.04</v>
      </c>
      <c r="E45" s="6">
        <v>6.5071433765032651</v>
      </c>
      <c r="F45" s="7">
        <v>42988</v>
      </c>
    </row>
    <row r="46" spans="1:6" ht="15.75" x14ac:dyDescent="0.25">
      <c r="A46" s="8" t="s">
        <v>168</v>
      </c>
      <c r="B46" s="8" t="s">
        <v>273</v>
      </c>
      <c r="C46" s="6">
        <v>41.141285000000003</v>
      </c>
      <c r="D46" s="6">
        <v>12065.47</v>
      </c>
      <c r="E46" s="6">
        <v>0.34098369147658575</v>
      </c>
      <c r="F46" s="24">
        <v>42761</v>
      </c>
    </row>
    <row r="47" spans="1:6" ht="15.75" x14ac:dyDescent="0.25">
      <c r="A47" s="4" t="s">
        <v>65</v>
      </c>
      <c r="B47" s="4" t="s">
        <v>258</v>
      </c>
      <c r="C47" s="5">
        <v>6288.8368579999997</v>
      </c>
      <c r="D47" s="5">
        <v>42355.54</v>
      </c>
      <c r="E47" s="6">
        <v>14.847731508086072</v>
      </c>
      <c r="F47" s="7">
        <v>43026</v>
      </c>
    </row>
    <row r="48" spans="1:6" ht="15.75" x14ac:dyDescent="0.25">
      <c r="A48" s="28" t="s">
        <v>67</v>
      </c>
      <c r="B48" s="4" t="s">
        <v>273</v>
      </c>
      <c r="C48" s="5">
        <v>35450.97</v>
      </c>
      <c r="D48" s="5">
        <v>76080.695999999996</v>
      </c>
      <c r="E48" s="6">
        <v>46.596537444925588</v>
      </c>
      <c r="F48" s="7">
        <v>43001</v>
      </c>
    </row>
    <row r="49" spans="1:6" ht="15.75" x14ac:dyDescent="0.25">
      <c r="A49" s="4" t="s">
        <v>68</v>
      </c>
      <c r="B49" s="4" t="s">
        <v>273</v>
      </c>
      <c r="C49" s="5">
        <v>113.36</v>
      </c>
      <c r="D49" s="5">
        <v>28086.374213999999</v>
      </c>
      <c r="E49" s="6">
        <v>0.40361208298468909</v>
      </c>
      <c r="F49" s="7">
        <v>42998</v>
      </c>
    </row>
    <row r="50" spans="1:6" ht="15.75" x14ac:dyDescent="0.25">
      <c r="A50" s="4" t="s">
        <v>69</v>
      </c>
      <c r="B50" s="4" t="s">
        <v>255</v>
      </c>
      <c r="C50" s="5">
        <v>2694.2361249999999</v>
      </c>
      <c r="D50" s="5">
        <v>708669.9</v>
      </c>
      <c r="E50" s="6">
        <v>0.38018210241467854</v>
      </c>
      <c r="F50" s="7">
        <v>42994</v>
      </c>
    </row>
    <row r="51" spans="1:6" ht="15.75" x14ac:dyDescent="0.25">
      <c r="A51" s="4" t="s">
        <v>70</v>
      </c>
      <c r="B51" s="4" t="s">
        <v>258</v>
      </c>
      <c r="C51" s="5">
        <v>370465.32023100002</v>
      </c>
      <c r="D51" s="5">
        <v>555517</v>
      </c>
      <c r="E51" s="6">
        <v>66.688385815555606</v>
      </c>
      <c r="F51" s="7">
        <v>43038</v>
      </c>
    </row>
    <row r="52" spans="1:6" ht="15.75" x14ac:dyDescent="0.25">
      <c r="A52" s="4" t="s">
        <v>287</v>
      </c>
      <c r="B52" s="4" t="s">
        <v>273</v>
      </c>
      <c r="C52" s="5">
        <v>180.77667199999999</v>
      </c>
      <c r="D52" s="5">
        <v>31763.291377000001</v>
      </c>
      <c r="E52" s="6">
        <v>0.56913708927186779</v>
      </c>
      <c r="F52" s="7">
        <v>42999</v>
      </c>
    </row>
    <row r="53" spans="1:6" ht="15.75" x14ac:dyDescent="0.25">
      <c r="A53" s="4" t="s">
        <v>176</v>
      </c>
      <c r="B53" s="4" t="s">
        <v>255</v>
      </c>
      <c r="C53" s="5">
        <v>1452.736032</v>
      </c>
      <c r="D53" s="5">
        <v>862895.24</v>
      </c>
      <c r="E53" s="6">
        <v>0.16835601410896647</v>
      </c>
      <c r="F53" s="7">
        <v>42990</v>
      </c>
    </row>
    <row r="54" spans="1:6" ht="15.75" x14ac:dyDescent="0.25">
      <c r="A54" s="4" t="s">
        <v>179</v>
      </c>
      <c r="B54" s="4" t="s">
        <v>255</v>
      </c>
      <c r="C54" s="5">
        <v>211.56547599999999</v>
      </c>
      <c r="D54" s="5">
        <v>116749.24</v>
      </c>
      <c r="E54" s="6">
        <v>0.18121357877790037</v>
      </c>
      <c r="F54" s="7">
        <v>42824</v>
      </c>
    </row>
    <row r="55" spans="1:6" ht="15.75" x14ac:dyDescent="0.25">
      <c r="A55" s="4" t="s">
        <v>71</v>
      </c>
      <c r="B55" s="4" t="s">
        <v>264</v>
      </c>
      <c r="C55" s="5">
        <v>296.01799999999997</v>
      </c>
      <c r="D55" s="5">
        <v>135922.64600000001</v>
      </c>
      <c r="E55" s="6">
        <v>0.21778416526705929</v>
      </c>
      <c r="F55" s="7">
        <v>42777</v>
      </c>
    </row>
    <row r="56" spans="1:6" ht="15.75" x14ac:dyDescent="0.25">
      <c r="A56" s="4" t="s">
        <v>181</v>
      </c>
      <c r="B56" s="4" t="s">
        <v>255</v>
      </c>
      <c r="C56" s="5">
        <v>919.11124700000005</v>
      </c>
      <c r="D56" s="5">
        <v>538153.67000000004</v>
      </c>
      <c r="E56" s="6">
        <v>0.17078973873763603</v>
      </c>
      <c r="F56" s="7">
        <v>42988</v>
      </c>
    </row>
    <row r="57" spans="1:6" ht="15.75" x14ac:dyDescent="0.25">
      <c r="A57" s="4" t="s">
        <v>72</v>
      </c>
      <c r="B57" s="4" t="s">
        <v>255</v>
      </c>
      <c r="C57" s="5">
        <v>14611.92094</v>
      </c>
      <c r="D57" s="5">
        <v>961326.64</v>
      </c>
      <c r="E57" s="6">
        <v>1.5199746196568527</v>
      </c>
      <c r="F57" s="7">
        <v>42997</v>
      </c>
    </row>
    <row r="58" spans="1:6" ht="15.75" x14ac:dyDescent="0.25">
      <c r="A58" s="4" t="s">
        <v>182</v>
      </c>
      <c r="B58" s="4" t="s">
        <v>255</v>
      </c>
      <c r="C58" s="5">
        <v>7173.1390869999996</v>
      </c>
      <c r="D58" s="5">
        <v>79086.03</v>
      </c>
      <c r="E58" s="6">
        <v>9.0700457299475001</v>
      </c>
      <c r="F58" s="7">
        <v>43019</v>
      </c>
    </row>
    <row r="59" spans="1:6" ht="15.75" x14ac:dyDescent="0.25">
      <c r="A59" s="4" t="s">
        <v>74</v>
      </c>
      <c r="B59" s="4" t="s">
        <v>273</v>
      </c>
      <c r="C59" s="5">
        <v>77.500315999999998</v>
      </c>
      <c r="D59" s="5">
        <v>21299.079000000002</v>
      </c>
      <c r="E59" s="6">
        <v>0.36386698222960717</v>
      </c>
      <c r="F59" s="7">
        <v>42932</v>
      </c>
    </row>
    <row r="60" spans="1:6" ht="15.75" x14ac:dyDescent="0.25">
      <c r="A60" s="4" t="s">
        <v>77</v>
      </c>
      <c r="B60" s="4" t="s">
        <v>273</v>
      </c>
      <c r="C60" s="5">
        <v>124.012255</v>
      </c>
      <c r="D60" s="5">
        <v>22332.19</v>
      </c>
      <c r="E60" s="6">
        <v>0.55530718214380237</v>
      </c>
      <c r="F60" s="7">
        <v>42836</v>
      </c>
    </row>
    <row r="61" spans="1:6" ht="15.75" x14ac:dyDescent="0.25">
      <c r="A61" s="8" t="s">
        <v>78</v>
      </c>
      <c r="B61" s="8" t="s">
        <v>258</v>
      </c>
      <c r="C61" s="6">
        <v>6232.3672580000002</v>
      </c>
      <c r="D61" s="6">
        <v>230856.142987</v>
      </c>
      <c r="E61" s="6">
        <v>2.6996757276460941</v>
      </c>
      <c r="F61" s="24">
        <v>43031</v>
      </c>
    </row>
    <row r="62" spans="1:6" ht="15.75" x14ac:dyDescent="0.25">
      <c r="A62" s="4" t="s">
        <v>79</v>
      </c>
      <c r="B62" s="4" t="s">
        <v>255</v>
      </c>
      <c r="C62" s="5">
        <v>8530.0479670000004</v>
      </c>
      <c r="D62" s="5">
        <v>1776928.65</v>
      </c>
      <c r="E62" s="6">
        <v>0.48004448389078541</v>
      </c>
      <c r="F62" s="7">
        <v>42997</v>
      </c>
    </row>
    <row r="63" spans="1:6" ht="15.75" x14ac:dyDescent="0.25">
      <c r="A63" s="4" t="s">
        <v>81</v>
      </c>
      <c r="B63" s="4" t="s">
        <v>258</v>
      </c>
      <c r="C63" s="5">
        <v>200.93</v>
      </c>
      <c r="D63" s="5">
        <v>3411.7168700000002</v>
      </c>
      <c r="E63" s="6">
        <v>5.8894101608144283</v>
      </c>
      <c r="F63" s="7">
        <v>43024</v>
      </c>
    </row>
    <row r="64" spans="1:6" ht="15.75" x14ac:dyDescent="0.25">
      <c r="A64" s="4" t="s">
        <v>281</v>
      </c>
      <c r="B64" s="4" t="s">
        <v>255</v>
      </c>
      <c r="C64" s="5">
        <v>22049.349274</v>
      </c>
      <c r="D64" s="5">
        <v>342195.77</v>
      </c>
      <c r="E64" s="6">
        <v>6.4434897234410577</v>
      </c>
      <c r="F64" s="7">
        <v>43033</v>
      </c>
    </row>
    <row r="65" spans="1:6" ht="15.75" x14ac:dyDescent="0.25">
      <c r="A65" s="4" t="s">
        <v>189</v>
      </c>
      <c r="B65" s="4" t="s">
        <v>255</v>
      </c>
      <c r="C65" s="5">
        <v>13826.476128</v>
      </c>
      <c r="D65" s="5">
        <v>615776.31999999995</v>
      </c>
      <c r="E65" s="6">
        <v>2.2453731458851816</v>
      </c>
      <c r="F65" s="7">
        <v>43043</v>
      </c>
    </row>
    <row r="66" spans="1:6" ht="15.75" x14ac:dyDescent="0.25">
      <c r="A66" s="4" t="s">
        <v>191</v>
      </c>
      <c r="B66" s="4" t="s">
        <v>255</v>
      </c>
      <c r="C66" s="5">
        <v>266.09477099999998</v>
      </c>
      <c r="D66" s="5">
        <v>271201.42</v>
      </c>
      <c r="E66" s="6">
        <v>9.8117027189606895E-2</v>
      </c>
      <c r="F66" s="7">
        <v>42932</v>
      </c>
    </row>
    <row r="67" spans="1:6" ht="15.75" x14ac:dyDescent="0.25">
      <c r="A67" s="4" t="s">
        <v>192</v>
      </c>
      <c r="B67" s="4" t="s">
        <v>255</v>
      </c>
      <c r="C67" s="5">
        <v>269.99</v>
      </c>
      <c r="D67" s="5">
        <v>346864.2</v>
      </c>
      <c r="E67" s="6">
        <v>7.7837378432251011E-2</v>
      </c>
      <c r="F67" s="7">
        <v>42986</v>
      </c>
    </row>
    <row r="68" spans="1:6" ht="15.75" x14ac:dyDescent="0.25">
      <c r="A68" s="4" t="s">
        <v>193</v>
      </c>
      <c r="B68" s="4" t="s">
        <v>273</v>
      </c>
      <c r="C68" s="5">
        <v>242.648</v>
      </c>
      <c r="D68" s="5">
        <v>392474.85</v>
      </c>
      <c r="E68" s="6">
        <v>6.182510802921512E-2</v>
      </c>
      <c r="F68" s="7">
        <v>43010</v>
      </c>
    </row>
    <row r="69" spans="1:6" ht="15.75" x14ac:dyDescent="0.25">
      <c r="A69" s="4" t="s">
        <v>201</v>
      </c>
      <c r="B69" s="4" t="s">
        <v>258</v>
      </c>
      <c r="C69" s="5">
        <v>91.37</v>
      </c>
      <c r="D69" s="5">
        <v>11973.23</v>
      </c>
      <c r="E69" s="6">
        <v>0.76311905809877534</v>
      </c>
      <c r="F69" s="7">
        <v>42975</v>
      </c>
    </row>
    <row r="70" spans="1:6" ht="15.75" x14ac:dyDescent="0.25">
      <c r="A70" s="4" t="s">
        <v>237</v>
      </c>
      <c r="B70" s="4" t="s">
        <v>255</v>
      </c>
      <c r="C70" s="5">
        <v>288.14746300000002</v>
      </c>
      <c r="D70" s="5">
        <v>931542.94</v>
      </c>
      <c r="E70" s="6">
        <v>3.093227919262638E-2</v>
      </c>
      <c r="F70" s="7">
        <v>42957</v>
      </c>
    </row>
    <row r="71" spans="1:6" ht="15.75" x14ac:dyDescent="0.25">
      <c r="A71" s="4" t="s">
        <v>84</v>
      </c>
      <c r="B71" s="4" t="s">
        <v>273</v>
      </c>
      <c r="C71" s="5">
        <v>126.943136</v>
      </c>
      <c r="D71" s="5">
        <v>100727.67999999999</v>
      </c>
      <c r="E71" s="6">
        <v>0.12602606949748074</v>
      </c>
      <c r="F71" s="7">
        <v>42765</v>
      </c>
    </row>
    <row r="72" spans="1:6" ht="15.75" x14ac:dyDescent="0.25">
      <c r="A72" s="4" t="s">
        <v>288</v>
      </c>
      <c r="B72" s="4" t="s">
        <v>258</v>
      </c>
      <c r="C72" s="5">
        <v>111.74</v>
      </c>
      <c r="D72" s="5">
        <v>9070.6</v>
      </c>
      <c r="E72" s="6">
        <v>1.231892046832624</v>
      </c>
      <c r="F72" s="7">
        <v>42948</v>
      </c>
    </row>
    <row r="73" spans="1:6" ht="15.75" x14ac:dyDescent="0.25">
      <c r="A73" s="4" t="s">
        <v>205</v>
      </c>
      <c r="B73" s="4" t="s">
        <v>255</v>
      </c>
      <c r="C73" s="5">
        <v>712.07147799999996</v>
      </c>
      <c r="D73" s="5">
        <v>204633.08900000001</v>
      </c>
      <c r="E73" s="6">
        <v>0.34797474908859921</v>
      </c>
      <c r="F73" s="7">
        <v>42994</v>
      </c>
    </row>
    <row r="74" spans="1:6" ht="15.75" x14ac:dyDescent="0.25">
      <c r="A74" s="4" t="s">
        <v>289</v>
      </c>
      <c r="B74" s="4" t="s">
        <v>255</v>
      </c>
      <c r="C74" s="5">
        <v>81.27</v>
      </c>
      <c r="D74" s="5">
        <v>55835.01</v>
      </c>
      <c r="E74" s="6">
        <v>0.14555383799519334</v>
      </c>
      <c r="F74" s="7">
        <v>43010</v>
      </c>
    </row>
    <row r="75" spans="1:6" ht="15.75" x14ac:dyDescent="0.25">
      <c r="A75" s="4" t="s">
        <v>290</v>
      </c>
      <c r="B75" s="4" t="s">
        <v>258</v>
      </c>
      <c r="C75" s="5">
        <v>63.62</v>
      </c>
      <c r="D75" s="5">
        <v>27022.073</v>
      </c>
      <c r="E75" s="6">
        <v>0.23543715539514679</v>
      </c>
      <c r="F75" s="7">
        <v>42761</v>
      </c>
    </row>
    <row r="76" spans="1:6" ht="15.75" x14ac:dyDescent="0.25">
      <c r="A76" s="4" t="s">
        <v>211</v>
      </c>
      <c r="B76" s="4" t="s">
        <v>255</v>
      </c>
      <c r="C76" s="5">
        <v>19.859553999999999</v>
      </c>
      <c r="D76" s="5">
        <v>677485.39</v>
      </c>
      <c r="E76" s="6">
        <v>2.9313626969874581E-3</v>
      </c>
      <c r="F76" s="7">
        <v>42851</v>
      </c>
    </row>
    <row r="77" spans="1:6" ht="15.75" x14ac:dyDescent="0.25">
      <c r="A77" s="4" t="s">
        <v>90</v>
      </c>
      <c r="B77" s="4" t="s">
        <v>258</v>
      </c>
      <c r="C77" s="5">
        <v>39767.389204999999</v>
      </c>
      <c r="D77" s="5">
        <v>128050.55</v>
      </c>
      <c r="E77" s="6">
        <v>31.0560081194497</v>
      </c>
      <c r="F77" s="7">
        <v>43016</v>
      </c>
    </row>
    <row r="78" spans="1:6" ht="15.75" x14ac:dyDescent="0.25">
      <c r="A78" s="4" t="s">
        <v>213</v>
      </c>
      <c r="B78" s="4" t="s">
        <v>273</v>
      </c>
      <c r="C78" s="5">
        <v>96.498999999999995</v>
      </c>
      <c r="D78" s="5">
        <v>14920.281000000001</v>
      </c>
      <c r="E78" s="6">
        <v>0.64676395839997913</v>
      </c>
      <c r="F78" s="7">
        <v>42761</v>
      </c>
    </row>
    <row r="79" spans="1:6" ht="15.75" x14ac:dyDescent="0.25">
      <c r="A79" s="4" t="s">
        <v>216</v>
      </c>
      <c r="B79" s="4" t="s">
        <v>273</v>
      </c>
      <c r="C79" s="5">
        <v>109.543195</v>
      </c>
      <c r="D79" s="5">
        <v>16594.28</v>
      </c>
      <c r="E79" s="6">
        <v>0.66012623024319228</v>
      </c>
      <c r="F79" s="7">
        <v>42938</v>
      </c>
    </row>
    <row r="80" spans="1:6" ht="15.75" x14ac:dyDescent="0.25">
      <c r="A80" s="97" t="s">
        <v>91</v>
      </c>
      <c r="B80" s="99"/>
      <c r="C80" s="82">
        <f>SUM(C2:C79)</f>
        <v>1306518.5837890333</v>
      </c>
      <c r="D80" s="84"/>
      <c r="E80" s="84"/>
      <c r="F80" s="84"/>
    </row>
  </sheetData>
  <mergeCells count="1">
    <mergeCell ref="A80:B80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5646-821F-41D1-983F-12CE2C8F30AE}">
  <dimension ref="A1:F54"/>
  <sheetViews>
    <sheetView topLeftCell="A28" workbookViewId="0">
      <selection activeCell="A56" sqref="A56"/>
    </sheetView>
  </sheetViews>
  <sheetFormatPr defaultRowHeight="15" x14ac:dyDescent="0.25"/>
  <cols>
    <col min="1" max="1" width="44.28515625" style="31" customWidth="1"/>
    <col min="2" max="2" width="16.7109375" customWidth="1"/>
    <col min="3" max="3" width="17.42578125" customWidth="1"/>
    <col min="4" max="4" width="16" customWidth="1"/>
    <col min="5" max="5" width="20.140625" customWidth="1"/>
    <col min="6" max="6" width="26.140625" customWidth="1"/>
  </cols>
  <sheetData>
    <row r="1" spans="1:6" ht="31.5" x14ac:dyDescent="0.25">
      <c r="A1" s="9" t="s">
        <v>240</v>
      </c>
      <c r="B1" s="9" t="s">
        <v>241</v>
      </c>
      <c r="C1" s="10" t="s">
        <v>249</v>
      </c>
      <c r="D1" s="10" t="s">
        <v>12</v>
      </c>
      <c r="E1" s="10" t="s">
        <v>250</v>
      </c>
      <c r="F1" s="9" t="s">
        <v>251</v>
      </c>
    </row>
    <row r="2" spans="1:6" ht="15.75" x14ac:dyDescent="0.25">
      <c r="A2" s="8" t="s">
        <v>31</v>
      </c>
      <c r="B2" s="8" t="s">
        <v>258</v>
      </c>
      <c r="C2" s="6">
        <v>5852.609461</v>
      </c>
      <c r="D2" s="6">
        <v>100131.3</v>
      </c>
      <c r="E2" s="6">
        <f t="shared" ref="E2:E53" si="0">100*C2/D2</f>
        <v>5.8449350612645601</v>
      </c>
      <c r="F2" s="24">
        <v>42663</v>
      </c>
    </row>
    <row r="3" spans="1:6" ht="15.75" x14ac:dyDescent="0.25">
      <c r="A3" s="8" t="s">
        <v>119</v>
      </c>
      <c r="B3" s="8" t="s">
        <v>255</v>
      </c>
      <c r="C3" s="6">
        <v>347.81872600000003</v>
      </c>
      <c r="D3" s="6">
        <v>3373066.1041279999</v>
      </c>
      <c r="E3" s="6">
        <f t="shared" si="0"/>
        <v>1.0311648668086735E-2</v>
      </c>
      <c r="F3" s="24">
        <v>42590</v>
      </c>
    </row>
    <row r="4" spans="1:6" ht="15.75" x14ac:dyDescent="0.25">
      <c r="A4" s="8" t="s">
        <v>291</v>
      </c>
      <c r="B4" s="8" t="s">
        <v>255</v>
      </c>
      <c r="C4" s="6">
        <v>731.39284099999998</v>
      </c>
      <c r="D4" s="6">
        <v>86794.914155999999</v>
      </c>
      <c r="E4" s="6">
        <f t="shared" si="0"/>
        <v>0.84266785457663818</v>
      </c>
      <c r="F4" s="24">
        <v>42471</v>
      </c>
    </row>
    <row r="5" spans="1:6" ht="15.75" x14ac:dyDescent="0.25">
      <c r="A5" s="8" t="s">
        <v>37</v>
      </c>
      <c r="B5" s="8" t="s">
        <v>258</v>
      </c>
      <c r="C5" s="6">
        <v>28439.7</v>
      </c>
      <c r="D5" s="6">
        <v>137148</v>
      </c>
      <c r="E5" s="6">
        <f t="shared" si="0"/>
        <v>20.736503631113834</v>
      </c>
      <c r="F5" s="24">
        <v>42680</v>
      </c>
    </row>
    <row r="6" spans="1:6" ht="15.75" x14ac:dyDescent="0.25">
      <c r="A6" s="28" t="s">
        <v>40</v>
      </c>
      <c r="B6" s="8" t="s">
        <v>258</v>
      </c>
      <c r="C6" s="6">
        <v>229960.22</v>
      </c>
      <c r="D6" s="6">
        <v>707087.55661070347</v>
      </c>
      <c r="E6" s="6">
        <f t="shared" si="0"/>
        <v>32.522170394607535</v>
      </c>
      <c r="F6" s="24">
        <v>42696</v>
      </c>
    </row>
    <row r="7" spans="1:6" ht="15.75" x14ac:dyDescent="0.25">
      <c r="A7" s="8" t="s">
        <v>128</v>
      </c>
      <c r="B7" s="8" t="s">
        <v>255</v>
      </c>
      <c r="C7" s="6">
        <v>3586.4162500000002</v>
      </c>
      <c r="D7" s="6">
        <v>723185.98259899998</v>
      </c>
      <c r="E7" s="6">
        <f t="shared" si="0"/>
        <v>0.49591893873704063</v>
      </c>
      <c r="F7" s="24">
        <v>42618</v>
      </c>
    </row>
    <row r="8" spans="1:6" ht="15.75" x14ac:dyDescent="0.25">
      <c r="A8" s="8" t="s">
        <v>129</v>
      </c>
      <c r="B8" s="8" t="s">
        <v>255</v>
      </c>
      <c r="C8" s="6">
        <v>587.32285000000002</v>
      </c>
      <c r="D8" s="6">
        <v>1052954.93</v>
      </c>
      <c r="E8" s="6">
        <f t="shared" si="0"/>
        <v>5.5778536503931851E-2</v>
      </c>
      <c r="F8" s="24">
        <v>42607</v>
      </c>
    </row>
    <row r="9" spans="1:6" ht="15.75" x14ac:dyDescent="0.25">
      <c r="A9" s="8" t="s">
        <v>42</v>
      </c>
      <c r="B9" s="8" t="s">
        <v>258</v>
      </c>
      <c r="C9" s="6">
        <v>1610.367628</v>
      </c>
      <c r="D9" s="6">
        <v>9336.2463790000002</v>
      </c>
      <c r="E9" s="6">
        <f t="shared" si="0"/>
        <v>17.248555389692765</v>
      </c>
      <c r="F9" s="24">
        <v>42604</v>
      </c>
    </row>
    <row r="10" spans="1:6" ht="15.75" x14ac:dyDescent="0.25">
      <c r="A10" s="8" t="s">
        <v>45</v>
      </c>
      <c r="B10" s="8" t="s">
        <v>255</v>
      </c>
      <c r="C10" s="6">
        <v>1584.5529650000001</v>
      </c>
      <c r="D10" s="6">
        <v>169570.470283</v>
      </c>
      <c r="E10" s="6">
        <f t="shared" si="0"/>
        <v>0.9344510057414499</v>
      </c>
      <c r="F10" s="24">
        <v>42452</v>
      </c>
    </row>
    <row r="11" spans="1:6" ht="15.75" x14ac:dyDescent="0.25">
      <c r="A11" s="8" t="s">
        <v>140</v>
      </c>
      <c r="B11" s="8" t="s">
        <v>255</v>
      </c>
      <c r="C11" s="6">
        <v>2830.37203399999</v>
      </c>
      <c r="D11" s="6">
        <v>1942389.23006</v>
      </c>
      <c r="E11" s="6">
        <f t="shared" si="0"/>
        <v>0.1457160073891349</v>
      </c>
      <c r="F11" s="24">
        <v>42455</v>
      </c>
    </row>
    <row r="12" spans="1:6" ht="15.75" x14ac:dyDescent="0.25">
      <c r="A12" s="8" t="s">
        <v>143</v>
      </c>
      <c r="B12" s="8" t="s">
        <v>255</v>
      </c>
      <c r="C12" s="6">
        <v>1299.1769280000001</v>
      </c>
      <c r="D12" s="6">
        <v>97385.252435102404</v>
      </c>
      <c r="E12" s="6">
        <f t="shared" si="0"/>
        <v>1.3340592086730714</v>
      </c>
      <c r="F12" s="24">
        <v>42643</v>
      </c>
    </row>
    <row r="13" spans="1:6" ht="15.75" x14ac:dyDescent="0.25">
      <c r="A13" s="8" t="s">
        <v>145</v>
      </c>
      <c r="B13" s="8" t="s">
        <v>255</v>
      </c>
      <c r="C13" s="6">
        <v>237.65393499999999</v>
      </c>
      <c r="D13" s="6">
        <v>136679.56113799999</v>
      </c>
      <c r="E13" s="6">
        <f t="shared" si="0"/>
        <v>0.17387671793886589</v>
      </c>
      <c r="F13" s="24">
        <v>42636</v>
      </c>
    </row>
    <row r="14" spans="1:6" ht="15.75" x14ac:dyDescent="0.25">
      <c r="A14" s="8" t="s">
        <v>147</v>
      </c>
      <c r="B14" s="8" t="s">
        <v>255</v>
      </c>
      <c r="C14" s="6">
        <v>25239.689324999999</v>
      </c>
      <c r="D14" s="6">
        <v>1301643.530544</v>
      </c>
      <c r="E14" s="6">
        <f t="shared" si="0"/>
        <v>1.9390630946747378</v>
      </c>
      <c r="F14" s="24">
        <v>42666</v>
      </c>
    </row>
    <row r="15" spans="1:6" ht="15.75" x14ac:dyDescent="0.25">
      <c r="A15" s="8" t="s">
        <v>49</v>
      </c>
      <c r="B15" s="8" t="s">
        <v>259</v>
      </c>
      <c r="C15" s="6">
        <v>2274.8131050000002</v>
      </c>
      <c r="D15" s="6">
        <v>152143.87700790601</v>
      </c>
      <c r="E15" s="6">
        <f t="shared" si="0"/>
        <v>1.4951722998893946</v>
      </c>
      <c r="F15" s="24">
        <v>42560</v>
      </c>
    </row>
    <row r="16" spans="1:6" ht="15.75" x14ac:dyDescent="0.25">
      <c r="A16" s="8" t="s">
        <v>292</v>
      </c>
      <c r="B16" s="8" t="s">
        <v>258</v>
      </c>
      <c r="C16" s="6">
        <v>2651.6907630000001</v>
      </c>
      <c r="D16" s="6">
        <v>32646.83</v>
      </c>
      <c r="E16" s="6">
        <f t="shared" si="0"/>
        <v>8.1223529604558848</v>
      </c>
      <c r="F16" s="24">
        <v>42622</v>
      </c>
    </row>
    <row r="17" spans="1:6" ht="15.75" x14ac:dyDescent="0.25">
      <c r="A17" s="8" t="s">
        <v>51</v>
      </c>
      <c r="B17" s="8" t="s">
        <v>258</v>
      </c>
      <c r="C17" s="6">
        <v>183.77580399999999</v>
      </c>
      <c r="D17" s="6">
        <v>64796.12</v>
      </c>
      <c r="E17" s="6">
        <f t="shared" si="0"/>
        <v>0.28362161808453962</v>
      </c>
      <c r="F17" s="24">
        <v>42588</v>
      </c>
    </row>
    <row r="18" spans="1:6" ht="15.75" x14ac:dyDescent="0.25">
      <c r="A18" s="8" t="s">
        <v>56</v>
      </c>
      <c r="B18" s="8" t="s">
        <v>258</v>
      </c>
      <c r="C18" s="6">
        <v>91519.854202000002</v>
      </c>
      <c r="D18" s="6">
        <v>197809</v>
      </c>
      <c r="E18" s="6">
        <f t="shared" si="0"/>
        <v>46.266779672310157</v>
      </c>
      <c r="F18" s="24">
        <v>42695</v>
      </c>
    </row>
    <row r="19" spans="1:6" ht="15.75" x14ac:dyDescent="0.25">
      <c r="A19" s="8" t="s">
        <v>158</v>
      </c>
      <c r="B19" s="8" t="s">
        <v>259</v>
      </c>
      <c r="C19" s="6">
        <v>3965.5</v>
      </c>
      <c r="D19" s="6">
        <v>823854.53907699999</v>
      </c>
      <c r="E19" s="6">
        <f t="shared" si="0"/>
        <v>0.48133497018086735</v>
      </c>
      <c r="F19" s="24">
        <v>42678</v>
      </c>
    </row>
    <row r="20" spans="1:6" ht="15.75" x14ac:dyDescent="0.25">
      <c r="A20" s="8" t="s">
        <v>57</v>
      </c>
      <c r="B20" s="8" t="s">
        <v>258</v>
      </c>
      <c r="C20" s="6">
        <v>1288.151441</v>
      </c>
      <c r="D20" s="6">
        <v>31639.53</v>
      </c>
      <c r="E20" s="6">
        <f t="shared" si="0"/>
        <v>4.0713355760973693</v>
      </c>
      <c r="F20" s="24">
        <v>42663</v>
      </c>
    </row>
    <row r="21" spans="1:6" ht="15.75" x14ac:dyDescent="0.25">
      <c r="A21" s="8" t="s">
        <v>163</v>
      </c>
      <c r="B21" s="8" t="s">
        <v>253</v>
      </c>
      <c r="C21" s="6">
        <v>198.22656499999999</v>
      </c>
      <c r="D21" s="6">
        <v>17302.008177</v>
      </c>
      <c r="E21" s="6">
        <f t="shared" si="0"/>
        <v>1.1456853041111588</v>
      </c>
      <c r="F21" s="24">
        <v>42629</v>
      </c>
    </row>
    <row r="22" spans="1:6" ht="15.75" x14ac:dyDescent="0.25">
      <c r="A22" s="8" t="s">
        <v>53</v>
      </c>
      <c r="B22" s="8" t="s">
        <v>258</v>
      </c>
      <c r="C22" s="6">
        <v>26217.092302000001</v>
      </c>
      <c r="D22" s="6">
        <v>132642</v>
      </c>
      <c r="E22" s="6">
        <f t="shared" si="0"/>
        <v>19.765302319024141</v>
      </c>
      <c r="F22" s="24">
        <v>42672</v>
      </c>
    </row>
    <row r="23" spans="1:6" ht="15.75" x14ac:dyDescent="0.25">
      <c r="A23" s="28" t="s">
        <v>62</v>
      </c>
      <c r="B23" s="8" t="s">
        <v>258</v>
      </c>
      <c r="C23" s="6">
        <v>171540.76342199999</v>
      </c>
      <c r="D23" s="6">
        <v>724329.31695290515</v>
      </c>
      <c r="E23" s="6">
        <f t="shared" si="0"/>
        <v>23.682703351513428</v>
      </c>
      <c r="F23" s="24">
        <v>42669</v>
      </c>
    </row>
    <row r="24" spans="1:6" ht="15.75" x14ac:dyDescent="0.25">
      <c r="A24" s="8" t="s">
        <v>63</v>
      </c>
      <c r="B24" s="8" t="s">
        <v>258</v>
      </c>
      <c r="C24" s="6">
        <v>4051.9650360000001</v>
      </c>
      <c r="D24" s="6">
        <v>124155.899319</v>
      </c>
      <c r="E24" s="6">
        <f t="shared" si="0"/>
        <v>3.2636105559423174</v>
      </c>
      <c r="F24" s="24">
        <v>42628</v>
      </c>
    </row>
    <row r="25" spans="1:6" ht="15.75" x14ac:dyDescent="0.25">
      <c r="A25" s="8" t="s">
        <v>167</v>
      </c>
      <c r="B25" s="8" t="s">
        <v>253</v>
      </c>
      <c r="C25" s="6">
        <v>288.96350100000001</v>
      </c>
      <c r="D25" s="6">
        <v>13148.042074000001</v>
      </c>
      <c r="E25" s="6">
        <f t="shared" si="0"/>
        <v>2.1977683017262297</v>
      </c>
      <c r="F25" s="24">
        <v>42629</v>
      </c>
    </row>
    <row r="26" spans="1:6" ht="15.75" x14ac:dyDescent="0.25">
      <c r="A26" s="8" t="s">
        <v>65</v>
      </c>
      <c r="B26" s="8" t="s">
        <v>258</v>
      </c>
      <c r="C26" s="6">
        <v>3005.1940180000001</v>
      </c>
      <c r="D26" s="6">
        <v>42355.54</v>
      </c>
      <c r="E26" s="6">
        <f t="shared" si="0"/>
        <v>7.0951616199439318</v>
      </c>
      <c r="F26" s="24">
        <v>42668</v>
      </c>
    </row>
    <row r="27" spans="1:6" ht="15.75" x14ac:dyDescent="0.25">
      <c r="A27" s="8" t="s">
        <v>69</v>
      </c>
      <c r="B27" s="8" t="s">
        <v>255</v>
      </c>
      <c r="C27" s="6">
        <v>12787.862666000001</v>
      </c>
      <c r="D27" s="6">
        <v>708669.90425999998</v>
      </c>
      <c r="E27" s="6">
        <f t="shared" si="0"/>
        <v>1.8044878989680271</v>
      </c>
      <c r="F27" s="24">
        <v>42690</v>
      </c>
    </row>
    <row r="28" spans="1:6" ht="15.75" x14ac:dyDescent="0.25">
      <c r="A28" s="8" t="s">
        <v>170</v>
      </c>
      <c r="B28" s="8" t="s">
        <v>253</v>
      </c>
      <c r="C28" s="6">
        <v>3410.1622950000001</v>
      </c>
      <c r="D28" s="6">
        <v>45524</v>
      </c>
      <c r="E28" s="6">
        <f t="shared" si="0"/>
        <v>7.4909109370881293</v>
      </c>
      <c r="F28" s="24">
        <v>42623</v>
      </c>
    </row>
    <row r="29" spans="1:6" ht="15.75" x14ac:dyDescent="0.25">
      <c r="A29" s="8" t="s">
        <v>70</v>
      </c>
      <c r="B29" s="8" t="s">
        <v>258</v>
      </c>
      <c r="C29" s="6">
        <v>305337.96113499999</v>
      </c>
      <c r="D29" s="6">
        <v>555517</v>
      </c>
      <c r="E29" s="6">
        <f t="shared" si="0"/>
        <v>54.964647550840027</v>
      </c>
      <c r="F29" s="24">
        <v>42669</v>
      </c>
    </row>
    <row r="30" spans="1:6" ht="15.75" x14ac:dyDescent="0.25">
      <c r="A30" s="8" t="s">
        <v>175</v>
      </c>
      <c r="B30" s="8" t="s">
        <v>255</v>
      </c>
      <c r="C30" s="6">
        <v>4466.4909019999996</v>
      </c>
      <c r="D30" s="6">
        <v>657327.77495300001</v>
      </c>
      <c r="E30" s="6">
        <f t="shared" si="0"/>
        <v>0.679492191292139</v>
      </c>
      <c r="F30" s="24">
        <v>42717</v>
      </c>
    </row>
    <row r="31" spans="1:6" ht="15.75" x14ac:dyDescent="0.25">
      <c r="A31" s="8" t="s">
        <v>178</v>
      </c>
      <c r="B31" s="8" t="s">
        <v>255</v>
      </c>
      <c r="C31" s="6">
        <v>1063.0378310000001</v>
      </c>
      <c r="D31" s="6">
        <v>1958014.4166999999</v>
      </c>
      <c r="E31" s="6">
        <f t="shared" si="0"/>
        <v>5.4291624307425873E-2</v>
      </c>
      <c r="F31" s="24">
        <v>42619</v>
      </c>
    </row>
    <row r="32" spans="1:6" ht="15.75" x14ac:dyDescent="0.25">
      <c r="A32" s="8" t="s">
        <v>179</v>
      </c>
      <c r="B32" s="8" t="s">
        <v>255</v>
      </c>
      <c r="C32" s="6">
        <v>1360.3632709999999</v>
      </c>
      <c r="D32" s="6">
        <v>116749.24011499999</v>
      </c>
      <c r="E32" s="6">
        <f t="shared" si="0"/>
        <v>1.1652009637578959</v>
      </c>
      <c r="F32" s="24">
        <v>42379</v>
      </c>
    </row>
    <row r="33" spans="1:6" ht="15.75" x14ac:dyDescent="0.25">
      <c r="A33" s="8" t="s">
        <v>181</v>
      </c>
      <c r="B33" s="8" t="s">
        <v>255</v>
      </c>
      <c r="C33" s="6">
        <v>530.01532499999996</v>
      </c>
      <c r="D33" s="6">
        <v>538151.95185800001</v>
      </c>
      <c r="E33" s="6">
        <f t="shared" si="0"/>
        <v>9.8488042860402553E-2</v>
      </c>
      <c r="F33" s="24">
        <v>42624</v>
      </c>
    </row>
    <row r="34" spans="1:6" ht="15.75" x14ac:dyDescent="0.25">
      <c r="A34" s="8" t="s">
        <v>76</v>
      </c>
      <c r="B34" s="8" t="s">
        <v>255</v>
      </c>
      <c r="C34" s="6">
        <v>80179.007500000007</v>
      </c>
      <c r="D34" s="6">
        <v>214952.49</v>
      </c>
      <c r="E34" s="6">
        <f t="shared" si="0"/>
        <v>37.300804238183055</v>
      </c>
      <c r="F34" s="24">
        <v>42470</v>
      </c>
    </row>
    <row r="35" spans="1:6" ht="15.75" x14ac:dyDescent="0.25">
      <c r="A35" s="8" t="s">
        <v>72</v>
      </c>
      <c r="B35" s="8" t="s">
        <v>255</v>
      </c>
      <c r="C35" s="6">
        <v>20221.6685</v>
      </c>
      <c r="D35" s="6">
        <v>961326.37736782653</v>
      </c>
      <c r="E35" s="6">
        <f t="shared" si="0"/>
        <v>2.1035174916731432</v>
      </c>
      <c r="F35" s="24">
        <v>42630</v>
      </c>
    </row>
    <row r="36" spans="1:6" ht="15.75" x14ac:dyDescent="0.25">
      <c r="A36" s="8" t="s">
        <v>77</v>
      </c>
      <c r="B36" s="8" t="s">
        <v>253</v>
      </c>
      <c r="C36" s="6">
        <v>703.96566399999995</v>
      </c>
      <c r="D36" s="6">
        <v>22332.2</v>
      </c>
      <c r="E36" s="6">
        <f t="shared" si="0"/>
        <v>3.152245027359597</v>
      </c>
      <c r="F36" s="24">
        <v>42425</v>
      </c>
    </row>
    <row r="37" spans="1:6" ht="15.75" x14ac:dyDescent="0.25">
      <c r="A37" s="8" t="s">
        <v>78</v>
      </c>
      <c r="B37" s="8" t="s">
        <v>258</v>
      </c>
      <c r="C37" s="6">
        <v>1488.83</v>
      </c>
      <c r="D37" s="6">
        <v>230856.142987</v>
      </c>
      <c r="E37" s="6">
        <f t="shared" si="0"/>
        <v>0.644916778360903</v>
      </c>
      <c r="F37" s="24">
        <v>42679</v>
      </c>
    </row>
    <row r="38" spans="1:6" ht="15.75" x14ac:dyDescent="0.25">
      <c r="A38" s="8" t="s">
        <v>79</v>
      </c>
      <c r="B38" s="8" t="s">
        <v>255</v>
      </c>
      <c r="C38" s="6">
        <v>21447.789207000002</v>
      </c>
      <c r="D38" s="6">
        <v>1776928.65</v>
      </c>
      <c r="E38" s="6">
        <f t="shared" si="0"/>
        <v>1.2070146545839082</v>
      </c>
      <c r="F38" s="24">
        <v>42662</v>
      </c>
    </row>
    <row r="39" spans="1:6" ht="15.75" x14ac:dyDescent="0.25">
      <c r="A39" s="8" t="s">
        <v>293</v>
      </c>
      <c r="B39" s="8" t="s">
        <v>255</v>
      </c>
      <c r="C39" s="6">
        <v>2474.0672399999999</v>
      </c>
      <c r="D39" s="6">
        <v>283503.495</v>
      </c>
      <c r="E39" s="6">
        <f t="shared" si="0"/>
        <v>0.87267609875497298</v>
      </c>
      <c r="F39" s="24">
        <v>42624</v>
      </c>
    </row>
    <row r="40" spans="1:6" ht="15.75" x14ac:dyDescent="0.25">
      <c r="A40" s="8" t="s">
        <v>275</v>
      </c>
      <c r="B40" s="8" t="s">
        <v>255</v>
      </c>
      <c r="C40" s="6">
        <v>13024.997963</v>
      </c>
      <c r="D40" s="6">
        <v>359254.39515200001</v>
      </c>
      <c r="E40" s="6">
        <f t="shared" si="0"/>
        <v>3.625563984398616</v>
      </c>
      <c r="F40" s="24">
        <v>42470</v>
      </c>
    </row>
    <row r="41" spans="1:6" ht="15.75" x14ac:dyDescent="0.25">
      <c r="A41" s="8" t="s">
        <v>81</v>
      </c>
      <c r="B41" s="8" t="s">
        <v>258</v>
      </c>
      <c r="C41" s="6">
        <v>603.499729</v>
      </c>
      <c r="D41" s="6">
        <v>3411.71</v>
      </c>
      <c r="E41" s="6">
        <f t="shared" si="0"/>
        <v>17.689068795413444</v>
      </c>
      <c r="F41" s="24">
        <v>42604</v>
      </c>
    </row>
    <row r="42" spans="1:6" ht="15.75" x14ac:dyDescent="0.25">
      <c r="A42" s="8" t="s">
        <v>294</v>
      </c>
      <c r="B42" s="8" t="s">
        <v>253</v>
      </c>
      <c r="C42" s="6">
        <v>884.10492899999997</v>
      </c>
      <c r="D42" s="6">
        <v>27859.012733</v>
      </c>
      <c r="E42" s="6">
        <f t="shared" si="0"/>
        <v>3.1734969845243151</v>
      </c>
      <c r="F42" s="24">
        <v>42438</v>
      </c>
    </row>
    <row r="43" spans="1:6" ht="15.75" x14ac:dyDescent="0.25">
      <c r="A43" s="8" t="s">
        <v>189</v>
      </c>
      <c r="B43" s="8" t="s">
        <v>255</v>
      </c>
      <c r="C43" s="6">
        <v>30500.631203000001</v>
      </c>
      <c r="D43" s="6">
        <v>615776.32999999996</v>
      </c>
      <c r="E43" s="6">
        <f t="shared" si="0"/>
        <v>4.9531996793381134</v>
      </c>
      <c r="F43" s="24">
        <v>42683</v>
      </c>
    </row>
    <row r="44" spans="1:6" ht="15.75" x14ac:dyDescent="0.25">
      <c r="A44" s="8" t="s">
        <v>192</v>
      </c>
      <c r="B44" s="8" t="s">
        <v>255</v>
      </c>
      <c r="C44" s="6">
        <v>195.564784</v>
      </c>
      <c r="D44" s="6">
        <v>346864.19833300001</v>
      </c>
      <c r="E44" s="6">
        <f t="shared" si="0"/>
        <v>5.6380792523375953E-2</v>
      </c>
      <c r="F44" s="24">
        <v>42613</v>
      </c>
    </row>
    <row r="45" spans="1:6" ht="15.75" x14ac:dyDescent="0.25">
      <c r="A45" s="8" t="s">
        <v>197</v>
      </c>
      <c r="B45" s="8" t="s">
        <v>255</v>
      </c>
      <c r="C45" s="6">
        <v>2270.9515339999998</v>
      </c>
      <c r="D45" s="6">
        <v>342195.77290400001</v>
      </c>
      <c r="E45" s="6">
        <f t="shared" si="0"/>
        <v>0.66364102476423492</v>
      </c>
      <c r="F45" s="24">
        <v>42629</v>
      </c>
    </row>
    <row r="46" spans="1:6" ht="15.75" x14ac:dyDescent="0.25">
      <c r="A46" s="8" t="s">
        <v>237</v>
      </c>
      <c r="B46" s="8" t="s">
        <v>255</v>
      </c>
      <c r="C46" s="6">
        <v>1737.0467490000001</v>
      </c>
      <c r="D46" s="6">
        <v>931542.94</v>
      </c>
      <c r="E46" s="6">
        <f t="shared" si="0"/>
        <v>0.18646985280141784</v>
      </c>
      <c r="F46" s="24">
        <v>42623</v>
      </c>
    </row>
    <row r="47" spans="1:6" ht="15.75" x14ac:dyDescent="0.25">
      <c r="A47" s="8" t="s">
        <v>88</v>
      </c>
      <c r="B47" s="8" t="s">
        <v>258</v>
      </c>
      <c r="C47" s="6">
        <v>1639.271444</v>
      </c>
      <c r="D47" s="6">
        <v>12349.329852000001</v>
      </c>
      <c r="E47" s="6">
        <f t="shared" si="0"/>
        <v>13.274173284265432</v>
      </c>
      <c r="F47" s="24">
        <v>42702</v>
      </c>
    </row>
    <row r="48" spans="1:6" ht="15.75" x14ac:dyDescent="0.25">
      <c r="A48" s="8" t="s">
        <v>268</v>
      </c>
      <c r="B48" s="8" t="s">
        <v>255</v>
      </c>
      <c r="C48" s="6">
        <v>186.372893</v>
      </c>
      <c r="D48" s="6">
        <v>303761.09037500003</v>
      </c>
      <c r="E48" s="6">
        <f t="shared" si="0"/>
        <v>6.1355090861017911E-2</v>
      </c>
      <c r="F48" s="24">
        <v>42589</v>
      </c>
    </row>
    <row r="49" spans="1:6" ht="15.75" x14ac:dyDescent="0.25">
      <c r="A49" s="8" t="s">
        <v>238</v>
      </c>
      <c r="B49" s="8" t="s">
        <v>255</v>
      </c>
      <c r="C49" s="6">
        <v>19531.671009999998</v>
      </c>
      <c r="D49" s="6">
        <v>532404.51023999997</v>
      </c>
      <c r="E49" s="6">
        <f t="shared" si="0"/>
        <v>3.6685773005933804</v>
      </c>
      <c r="F49" s="24">
        <v>42731</v>
      </c>
    </row>
    <row r="50" spans="1:6" ht="15.75" x14ac:dyDescent="0.25">
      <c r="A50" s="8" t="s">
        <v>205</v>
      </c>
      <c r="B50" s="8" t="s">
        <v>255</v>
      </c>
      <c r="C50" s="6">
        <v>323.96891699999998</v>
      </c>
      <c r="D50" s="6">
        <v>204633.08900000001</v>
      </c>
      <c r="E50" s="6">
        <f t="shared" si="0"/>
        <v>0.15831697531575648</v>
      </c>
      <c r="F50" s="24">
        <v>42603</v>
      </c>
    </row>
    <row r="51" spans="1:6" ht="15.75" x14ac:dyDescent="0.25">
      <c r="A51" s="8" t="s">
        <v>212</v>
      </c>
      <c r="B51" s="8" t="s">
        <v>255</v>
      </c>
      <c r="C51" s="6">
        <v>22933.506465999999</v>
      </c>
      <c r="D51" s="6">
        <v>1289320.1299399999</v>
      </c>
      <c r="E51" s="6">
        <f t="shared" si="0"/>
        <v>1.7787286441473027</v>
      </c>
      <c r="F51" s="24">
        <v>42731</v>
      </c>
    </row>
    <row r="52" spans="1:6" ht="15.75" x14ac:dyDescent="0.25">
      <c r="A52" s="8" t="s">
        <v>90</v>
      </c>
      <c r="B52" s="8" t="s">
        <v>258</v>
      </c>
      <c r="C52" s="6">
        <v>4695.4176589999997</v>
      </c>
      <c r="D52" s="6">
        <v>128048.99</v>
      </c>
      <c r="E52" s="6">
        <f t="shared" si="0"/>
        <v>3.6668916006287904</v>
      </c>
      <c r="F52" s="24">
        <v>42676</v>
      </c>
    </row>
    <row r="53" spans="1:6" ht="15.75" x14ac:dyDescent="0.25">
      <c r="A53" s="8" t="s">
        <v>216</v>
      </c>
      <c r="B53" s="8" t="s">
        <v>253</v>
      </c>
      <c r="C53" s="6">
        <v>3249.489943</v>
      </c>
      <c r="D53" s="6">
        <v>16594.286969000001</v>
      </c>
      <c r="E53" s="6">
        <f t="shared" si="0"/>
        <v>19.581979925202052</v>
      </c>
      <c r="F53" s="24">
        <v>42678</v>
      </c>
    </row>
    <row r="54" spans="1:6" ht="15.75" x14ac:dyDescent="0.25">
      <c r="A54" s="97" t="s">
        <v>91</v>
      </c>
      <c r="B54" s="99"/>
      <c r="C54" s="82">
        <f>SUM(C2:C53)</f>
        <v>1166740.9998610003</v>
      </c>
      <c r="D54" s="97"/>
      <c r="E54" s="98"/>
      <c r="F54" s="99"/>
    </row>
  </sheetData>
  <mergeCells count="2">
    <mergeCell ref="A54:B54"/>
    <mergeCell ref="D54:F5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2008</vt:lpstr>
      <vt:lpstr>2007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05157998155</dc:creator>
  <cp:keywords/>
  <dc:description/>
  <cp:lastModifiedBy>Patrícia Alves Trindade dos Santos</cp:lastModifiedBy>
  <cp:revision/>
  <dcterms:created xsi:type="dcterms:W3CDTF">2023-01-23T17:10:02Z</dcterms:created>
  <dcterms:modified xsi:type="dcterms:W3CDTF">2024-11-01T14:45:14Z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d5ca-cd4e-433d-8f2a-eee77df5cad2_Enabled">
    <vt:lpwstr>true</vt:lpwstr>
  </property>
  <property fmtid="{D5CDD505-2E9C-101B-9397-08002B2CF9AE}" pid="3" name="MSIP_Label_3738d5ca-cd4e-433d-8f2a-eee77df5cad2_SetDate">
    <vt:lpwstr>2023-03-29T20:41:42Z</vt:lpwstr>
  </property>
  <property fmtid="{D5CDD505-2E9C-101B-9397-08002B2CF9AE}" pid="4" name="MSIP_Label_3738d5ca-cd4e-433d-8f2a-eee77df5cad2_Method">
    <vt:lpwstr>Standard</vt:lpwstr>
  </property>
  <property fmtid="{D5CDD505-2E9C-101B-9397-08002B2CF9AE}" pid="5" name="MSIP_Label_3738d5ca-cd4e-433d-8f2a-eee77df5cad2_Name">
    <vt:lpwstr>defa4170-0d19-0005-0004-bc88714345d2</vt:lpwstr>
  </property>
  <property fmtid="{D5CDD505-2E9C-101B-9397-08002B2CF9AE}" pid="6" name="MSIP_Label_3738d5ca-cd4e-433d-8f2a-eee77df5cad2_SiteId">
    <vt:lpwstr>c14e2b56-c5bc-43bd-ad9c-408cf6cc3560</vt:lpwstr>
  </property>
  <property fmtid="{D5CDD505-2E9C-101B-9397-08002B2CF9AE}" pid="7" name="MSIP_Label_3738d5ca-cd4e-433d-8f2a-eee77df5cad2_ActionId">
    <vt:lpwstr>3e1b9f0b-f0c6-4430-97dd-6ad667368e09</vt:lpwstr>
  </property>
  <property fmtid="{D5CDD505-2E9C-101B-9397-08002B2CF9AE}" pid="8" name="MSIP_Label_3738d5ca-cd4e-433d-8f2a-eee77df5cad2_ContentBits">
    <vt:lpwstr>0</vt:lpwstr>
  </property>
</Properties>
</file>