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st\Velaverkfraedi\Vor - 2024\VEL205 - Tolvustyrdur Velbunadur\frosti.github.io\VEL205M - Tolvustyrdurvelbunadur\"/>
    </mc:Choice>
  </mc:AlternateContent>
  <xr:revisionPtr revIDLastSave="0" documentId="13_ncr:1_{0F0EBAF2-7DE4-4BDB-987B-0E555D14F95A}" xr6:coauthVersionLast="47" xr6:coauthVersionMax="47" xr10:uidLastSave="{00000000-0000-0000-0000-000000000000}"/>
  <bookViews>
    <workbookView xWindow="0" yWindow="0" windowWidth="23040" windowHeight="12240" xr2:uid="{F289645D-3D82-4AE3-9CC4-E8C563D0D374}"/>
  </bookViews>
  <sheets>
    <sheet name="Vægisútreikninga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3" l="1"/>
  <c r="C39" i="3"/>
  <c r="G36" i="3"/>
  <c r="C42" i="3" l="1"/>
  <c r="C43" i="3" s="1"/>
  <c r="C38" i="3"/>
  <c r="C40" i="3" s="1"/>
  <c r="C29" i="3"/>
  <c r="C26" i="3"/>
  <c r="C22" i="3"/>
  <c r="C23" i="3" s="1"/>
  <c r="C30" i="3" l="1"/>
  <c r="C33" i="3" s="1"/>
  <c r="C36" i="3" l="1"/>
  <c r="C34" i="3"/>
</calcChain>
</file>

<file path=xl/sharedStrings.xml><?xml version="1.0" encoding="utf-8"?>
<sst xmlns="http://schemas.openxmlformats.org/spreadsheetml/2006/main" count="93" uniqueCount="73">
  <si>
    <t>Skýringar</t>
  </si>
  <si>
    <t>Tákn</t>
  </si>
  <si>
    <t>gildi</t>
  </si>
  <si>
    <t>einingar</t>
  </si>
  <si>
    <t>þyngdarhröðun</t>
  </si>
  <si>
    <t>g</t>
  </si>
  <si>
    <t>m/s^2</t>
  </si>
  <si>
    <t>kg</t>
  </si>
  <si>
    <t>m</t>
  </si>
  <si>
    <t>eta</t>
  </si>
  <si>
    <t>t</t>
  </si>
  <si>
    <t>s</t>
  </si>
  <si>
    <t>Aflið</t>
  </si>
  <si>
    <t>W</t>
  </si>
  <si>
    <t>V</t>
  </si>
  <si>
    <t>I</t>
  </si>
  <si>
    <t>A</t>
  </si>
  <si>
    <t>volt</t>
  </si>
  <si>
    <t>tími</t>
  </si>
  <si>
    <t>snúningshraði mótors</t>
  </si>
  <si>
    <t>rpm</t>
  </si>
  <si>
    <t>nýtni</t>
  </si>
  <si>
    <t>snúningshornið</t>
  </si>
  <si>
    <t>theta</t>
  </si>
  <si>
    <t>rad</t>
  </si>
  <si>
    <t>snúningshraðinn</t>
  </si>
  <si>
    <t>w_a</t>
  </si>
  <si>
    <t>rad/s</t>
  </si>
  <si>
    <t>N</t>
  </si>
  <si>
    <t>w_m</t>
  </si>
  <si>
    <t>Nm</t>
  </si>
  <si>
    <t>P_L</t>
  </si>
  <si>
    <t>Gírhlutfall</t>
  </si>
  <si>
    <t>g.r.</t>
  </si>
  <si>
    <t>Afl mótors</t>
  </si>
  <si>
    <t>Pm</t>
  </si>
  <si>
    <t>Kraftvægi mótors</t>
  </si>
  <si>
    <t>M_m</t>
  </si>
  <si>
    <t>Straumur f. Mótor</t>
  </si>
  <si>
    <t>Róbotarmur</t>
  </si>
  <si>
    <t>Róbot armur:</t>
  </si>
  <si>
    <t>upphandleggur lengd</t>
  </si>
  <si>
    <t>upphandleggur þyngd</t>
  </si>
  <si>
    <t>framhandleggur legnd</t>
  </si>
  <si>
    <t>framhandleggur þyngd</t>
  </si>
  <si>
    <t>m_upph</t>
  </si>
  <si>
    <t>L_framh</t>
  </si>
  <si>
    <t>L_upph</t>
  </si>
  <si>
    <t>m_framh</t>
  </si>
  <si>
    <t>Olnboga massi (mótor 2)</t>
  </si>
  <si>
    <t>m_olnb</t>
  </si>
  <si>
    <t>m_ulnl</t>
  </si>
  <si>
    <t>hendi lengd</t>
  </si>
  <si>
    <t>hendi þyngd</t>
  </si>
  <si>
    <t>L_hendi</t>
  </si>
  <si>
    <t>m_hendi</t>
  </si>
  <si>
    <t>úlnliðs massi (mótor 3)</t>
  </si>
  <si>
    <t>m_vínglas</t>
  </si>
  <si>
    <t>staðsetning mótors frá ólnboga</t>
  </si>
  <si>
    <t>staðsetning mótors frá öxl</t>
  </si>
  <si>
    <t>L_olnb_motor</t>
  </si>
  <si>
    <t>L_ulnl_motor</t>
  </si>
  <si>
    <t>Kraftvægi öxl</t>
  </si>
  <si>
    <t>M_öxl</t>
  </si>
  <si>
    <t>M_m_g.r.</t>
  </si>
  <si>
    <t>Kraftvægi olnbogi</t>
  </si>
  <si>
    <t>M_oln</t>
  </si>
  <si>
    <t>kraftvægi mótor data sheet</t>
  </si>
  <si>
    <t>M_m_olb</t>
  </si>
  <si>
    <t>kraftvægi ulnliður</t>
  </si>
  <si>
    <t>M_uln</t>
  </si>
  <si>
    <t>vínglas með vatni</t>
  </si>
  <si>
    <t>vínglas massi m. Vatni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</si>
</sst>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2" fontId="1" fillId="0" borderId="0" xfId="0" applyNumberFormat="1" applyFont="1"/>
    <xf numFmtId="2" fontId="1" fillId="3" borderId="0" xfId="0" applyNumberFormat="1" applyFont="1" applyFill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9CF3-5F1F-45E7-8E34-E1FDCAED36C7}">
  <dimension ref="A1:H43"/>
  <sheetViews>
    <sheetView tabSelected="1" topLeftCell="A13" workbookViewId="0">
      <selection activeCell="G8" sqref="G8"/>
    </sheetView>
  </sheetViews>
  <sheetFormatPr defaultRowHeight="18" x14ac:dyDescent="0.35"/>
  <cols>
    <col min="1" max="1" width="36.21875" style="1" customWidth="1"/>
    <col min="2" max="2" width="19.33203125" style="1" customWidth="1"/>
    <col min="3" max="3" width="11.33203125" style="1" customWidth="1"/>
    <col min="4" max="16384" width="8.88671875" style="1"/>
  </cols>
  <sheetData>
    <row r="1" spans="1:5" x14ac:dyDescent="0.35">
      <c r="A1" s="1" t="s">
        <v>39</v>
      </c>
    </row>
    <row r="3" spans="1:5" x14ac:dyDescent="0.35">
      <c r="A3" s="2" t="s">
        <v>0</v>
      </c>
      <c r="B3" s="2" t="s">
        <v>1</v>
      </c>
      <c r="C3" s="2" t="s">
        <v>2</v>
      </c>
      <c r="D3" s="2" t="s">
        <v>3</v>
      </c>
    </row>
    <row r="4" spans="1:5" x14ac:dyDescent="0.35">
      <c r="A4" s="1" t="s">
        <v>4</v>
      </c>
      <c r="B4" s="1" t="s">
        <v>5</v>
      </c>
      <c r="C4" s="1">
        <v>9.81</v>
      </c>
      <c r="D4" s="1" t="s">
        <v>6</v>
      </c>
    </row>
    <row r="5" spans="1:5" x14ac:dyDescent="0.35">
      <c r="A5" s="1" t="s">
        <v>40</v>
      </c>
    </row>
    <row r="6" spans="1:5" x14ac:dyDescent="0.35">
      <c r="A6" s="6" t="s">
        <v>41</v>
      </c>
      <c r="B6" s="1" t="s">
        <v>47</v>
      </c>
      <c r="C6" s="1">
        <v>0.25</v>
      </c>
      <c r="D6" s="1" t="s">
        <v>8</v>
      </c>
    </row>
    <row r="7" spans="1:5" x14ac:dyDescent="0.35">
      <c r="A7" s="6" t="s">
        <v>42</v>
      </c>
      <c r="B7" s="1" t="s">
        <v>45</v>
      </c>
      <c r="C7" s="1">
        <v>0.25</v>
      </c>
      <c r="D7" s="1" t="s">
        <v>7</v>
      </c>
    </row>
    <row r="8" spans="1:5" x14ac:dyDescent="0.35">
      <c r="A8" s="6" t="s">
        <v>43</v>
      </c>
      <c r="B8" s="1" t="s">
        <v>46</v>
      </c>
      <c r="C8" s="1">
        <v>0.34</v>
      </c>
      <c r="D8" s="1" t="s">
        <v>8</v>
      </c>
    </row>
    <row r="9" spans="1:5" x14ac:dyDescent="0.35">
      <c r="A9" s="6" t="s">
        <v>44</v>
      </c>
      <c r="B9" s="1" t="s">
        <v>48</v>
      </c>
      <c r="C9" s="1">
        <v>0.25</v>
      </c>
      <c r="D9" s="1" t="s">
        <v>7</v>
      </c>
    </row>
    <row r="10" spans="1:5" x14ac:dyDescent="0.35">
      <c r="A10" s="6" t="s">
        <v>52</v>
      </c>
      <c r="B10" s="1" t="s">
        <v>54</v>
      </c>
      <c r="C10" s="1">
        <v>0.05</v>
      </c>
      <c r="D10" s="1" t="s">
        <v>8</v>
      </c>
    </row>
    <row r="11" spans="1:5" x14ac:dyDescent="0.35">
      <c r="A11" s="6" t="s">
        <v>53</v>
      </c>
      <c r="B11" s="1" t="s">
        <v>55</v>
      </c>
      <c r="C11" s="1">
        <v>0.15</v>
      </c>
      <c r="D11" s="1" t="s">
        <v>7</v>
      </c>
    </row>
    <row r="12" spans="1:5" x14ac:dyDescent="0.35">
      <c r="A12" s="6" t="s">
        <v>59</v>
      </c>
      <c r="B12" s="1" t="s">
        <v>60</v>
      </c>
      <c r="C12" s="1">
        <v>0.1</v>
      </c>
      <c r="D12" s="1" t="s">
        <v>8</v>
      </c>
    </row>
    <row r="13" spans="1:5" x14ac:dyDescent="0.35">
      <c r="A13" s="6" t="s">
        <v>49</v>
      </c>
      <c r="B13" s="1" t="s">
        <v>50</v>
      </c>
      <c r="C13" s="1">
        <v>0.74</v>
      </c>
      <c r="D13" s="1" t="s">
        <v>7</v>
      </c>
    </row>
    <row r="14" spans="1:5" x14ac:dyDescent="0.35">
      <c r="A14" s="6" t="s">
        <v>58</v>
      </c>
      <c r="B14" s="1" t="s">
        <v>61</v>
      </c>
      <c r="C14" s="1">
        <v>0.05</v>
      </c>
      <c r="D14" s="1" t="s">
        <v>8</v>
      </c>
    </row>
    <row r="15" spans="1:5" x14ac:dyDescent="0.35">
      <c r="A15" s="6" t="s">
        <v>56</v>
      </c>
      <c r="B15" s="1" t="s">
        <v>51</v>
      </c>
      <c r="C15" s="1">
        <v>0.4</v>
      </c>
      <c r="D15" s="1" t="s">
        <v>7</v>
      </c>
    </row>
    <row r="16" spans="1:5" x14ac:dyDescent="0.35">
      <c r="A16" s="6" t="s">
        <v>72</v>
      </c>
      <c r="B16" s="1" t="s">
        <v>57</v>
      </c>
      <c r="C16" s="1">
        <v>0.34100000000000003</v>
      </c>
      <c r="D16" s="1" t="s">
        <v>7</v>
      </c>
      <c r="E16" s="1" t="s">
        <v>71</v>
      </c>
    </row>
    <row r="18" spans="1:4" x14ac:dyDescent="0.35">
      <c r="A18" s="1" t="s">
        <v>17</v>
      </c>
      <c r="B18" s="1" t="s">
        <v>14</v>
      </c>
      <c r="C18" s="1">
        <v>12</v>
      </c>
      <c r="D18" s="1" t="s">
        <v>14</v>
      </c>
    </row>
    <row r="19" spans="1:4" x14ac:dyDescent="0.35">
      <c r="A19" s="1" t="s">
        <v>18</v>
      </c>
      <c r="B19" s="1" t="s">
        <v>10</v>
      </c>
      <c r="C19" s="1">
        <v>1</v>
      </c>
      <c r="D19" s="1" t="s">
        <v>11</v>
      </c>
    </row>
    <row r="21" spans="1:4" x14ac:dyDescent="0.35">
      <c r="A21" s="1" t="s">
        <v>21</v>
      </c>
      <c r="B21" s="1" t="s">
        <v>9</v>
      </c>
      <c r="C21" s="1">
        <v>0.5</v>
      </c>
    </row>
    <row r="22" spans="1:4" x14ac:dyDescent="0.35">
      <c r="A22" s="1" t="s">
        <v>22</v>
      </c>
      <c r="B22" s="1" t="s">
        <v>23</v>
      </c>
      <c r="C22" s="1">
        <f>PI()/2</f>
        <v>1.5707963267948966</v>
      </c>
      <c r="D22" s="1" t="s">
        <v>24</v>
      </c>
    </row>
    <row r="23" spans="1:4" x14ac:dyDescent="0.35">
      <c r="A23" s="1" t="s">
        <v>25</v>
      </c>
      <c r="B23" s="1" t="s">
        <v>26</v>
      </c>
      <c r="C23" s="1">
        <f>C22/C19</f>
        <v>1.5707963267948966</v>
      </c>
      <c r="D23" s="1" t="s">
        <v>27</v>
      </c>
    </row>
    <row r="25" spans="1:4" x14ac:dyDescent="0.35">
      <c r="A25" s="1" t="s">
        <v>19</v>
      </c>
      <c r="B25" s="1" t="s">
        <v>28</v>
      </c>
      <c r="C25" s="1">
        <v>180</v>
      </c>
      <c r="D25" s="1" t="s">
        <v>20</v>
      </c>
    </row>
    <row r="26" spans="1:4" x14ac:dyDescent="0.35">
      <c r="B26" s="1" t="s">
        <v>29</v>
      </c>
      <c r="C26" s="4">
        <f>C25*(2*PI()/60)</f>
        <v>18.849555921538759</v>
      </c>
      <c r="D26" s="1" t="s">
        <v>27</v>
      </c>
    </row>
    <row r="27" spans="1:4" x14ac:dyDescent="0.35">
      <c r="C27" s="4"/>
    </row>
    <row r="28" spans="1:4" x14ac:dyDescent="0.35">
      <c r="C28" s="4"/>
    </row>
    <row r="29" spans="1:4" x14ac:dyDescent="0.35">
      <c r="A29" s="1" t="s">
        <v>62</v>
      </c>
      <c r="B29" s="1" t="s">
        <v>63</v>
      </c>
      <c r="C29" s="5">
        <f>C4*(C7*C6/2+C9*(C8/2+C6)+C11*(C10/2+C8+C6)+C13*C12+C15*(C6+C14)+C16*(C6+C8+C10))</f>
        <v>6.285659400000001</v>
      </c>
      <c r="D29" s="1" t="s">
        <v>30</v>
      </c>
    </row>
    <row r="30" spans="1:4" x14ac:dyDescent="0.35">
      <c r="A30" s="1" t="s">
        <v>12</v>
      </c>
      <c r="B30" s="1" t="s">
        <v>31</v>
      </c>
      <c r="C30" s="5">
        <f>C29*C23</f>
        <v>9.873490697003815</v>
      </c>
      <c r="D30" s="1" t="s">
        <v>13</v>
      </c>
    </row>
    <row r="32" spans="1:4" x14ac:dyDescent="0.35">
      <c r="A32" s="1" t="s">
        <v>32</v>
      </c>
      <c r="B32" s="1" t="s">
        <v>33</v>
      </c>
      <c r="C32" s="5">
        <v>24</v>
      </c>
    </row>
    <row r="33" spans="1:8" x14ac:dyDescent="0.35">
      <c r="A33" s="1" t="s">
        <v>34</v>
      </c>
      <c r="B33" s="1" t="s">
        <v>35</v>
      </c>
      <c r="C33" s="5">
        <f>C30/C21</f>
        <v>19.74698139400763</v>
      </c>
      <c r="D33" s="1" t="s">
        <v>13</v>
      </c>
    </row>
    <row r="34" spans="1:8" x14ac:dyDescent="0.35">
      <c r="A34" s="1" t="s">
        <v>36</v>
      </c>
      <c r="B34" s="1" t="s">
        <v>37</v>
      </c>
      <c r="C34" s="4">
        <f>C33/C26</f>
        <v>1.0476099000000001</v>
      </c>
      <c r="D34" s="1" t="s">
        <v>30</v>
      </c>
    </row>
    <row r="35" spans="1:8" x14ac:dyDescent="0.35">
      <c r="B35" s="1" t="s">
        <v>64</v>
      </c>
      <c r="C35" s="1">
        <f>C29/C32/C21</f>
        <v>0.52380495000000005</v>
      </c>
      <c r="D35" s="1" t="s">
        <v>30</v>
      </c>
    </row>
    <row r="36" spans="1:8" x14ac:dyDescent="0.35">
      <c r="A36" s="1" t="s">
        <v>38</v>
      </c>
      <c r="B36" s="1" t="s">
        <v>15</v>
      </c>
      <c r="C36" s="4">
        <f>C33/C18</f>
        <v>1.6455817828339692</v>
      </c>
      <c r="D36" s="1" t="s">
        <v>16</v>
      </c>
      <c r="G36" s="1">
        <f>4.4*9.8/100</f>
        <v>0.43120000000000003</v>
      </c>
      <c r="H36" s="1" t="s">
        <v>30</v>
      </c>
    </row>
    <row r="38" spans="1:8" x14ac:dyDescent="0.35">
      <c r="A38" s="1" t="s">
        <v>65</v>
      </c>
      <c r="B38" s="1" t="s">
        <v>66</v>
      </c>
      <c r="C38" s="3">
        <f>C4*(C9*C8/2+C11*(C10/2+C8)+C15*C14+C16*(C8+C10))</f>
        <v>2.4548544000000003</v>
      </c>
      <c r="D38" s="1" t="s">
        <v>30</v>
      </c>
    </row>
    <row r="39" spans="1:8" x14ac:dyDescent="0.35">
      <c r="A39" s="1" t="s">
        <v>67</v>
      </c>
      <c r="B39" s="1" t="s">
        <v>68</v>
      </c>
      <c r="C39" s="1">
        <f>4.4*9.8/100</f>
        <v>0.43120000000000003</v>
      </c>
      <c r="D39" s="1" t="s">
        <v>30</v>
      </c>
    </row>
    <row r="40" spans="1:8" x14ac:dyDescent="0.35">
      <c r="B40" s="1" t="s">
        <v>33</v>
      </c>
      <c r="C40" s="1">
        <f>C38/C39</f>
        <v>5.6930760667903533</v>
      </c>
    </row>
    <row r="42" spans="1:8" x14ac:dyDescent="0.35">
      <c r="A42" s="1" t="s">
        <v>69</v>
      </c>
      <c r="B42" s="1" t="s">
        <v>70</v>
      </c>
      <c r="C42" s="1">
        <f>C4*(C11*C10/2+C16*C10)</f>
        <v>0.20404800000000003</v>
      </c>
      <c r="D42" s="1" t="s">
        <v>30</v>
      </c>
    </row>
    <row r="43" spans="1:8" x14ac:dyDescent="0.35">
      <c r="B43" s="1" t="s">
        <v>33</v>
      </c>
      <c r="C43" s="1">
        <f>C42/C39</f>
        <v>0.47320964749536182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Vægisútreikningar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Frosti Hlynsson - HI</dc:creator>
  <cp:lastModifiedBy>Frosti Hlynsson - HI</cp:lastModifiedBy>
  <dcterms:created xsi:type="dcterms:W3CDTF">2024-02-27T10:25:34Z</dcterms:created>
  <dcterms:modified xsi:type="dcterms:W3CDTF">2024-03-29T12:52:25Z</dcterms:modified>
</cp:coreProperties>
</file>