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A64C2217-00F5-614F-AF12-F12F4E003845}" xr6:coauthVersionLast="47" xr6:coauthVersionMax="47" xr10:uidLastSave="{00000000-0000-0000-0000-000000000000}"/>
  <bookViews>
    <workbookView xWindow="0" yWindow="880" windowWidth="36000" windowHeight="22500" tabRatio="827" xr2:uid="{00000000-000D-0000-FFFF-FFFF00000000}"/>
  </bookViews>
  <sheets>
    <sheet name="Beta Angle Calculator" sheetId="16" r:id="rId1"/>
    <sheet name="Plot" sheetId="18" r:id="rId2"/>
  </sheets>
  <definedNames>
    <definedName name="mu">#REF!</definedName>
    <definedName name="R_E">#REF!</definedName>
    <definedName name="sigma">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7" i="16" l="1"/>
  <c r="R7" i="16"/>
  <c r="T7" i="16" s="1"/>
  <c r="U7" i="16" s="1"/>
  <c r="F8" i="16"/>
  <c r="F9" i="16" s="1"/>
  <c r="F10" i="16" s="1"/>
  <c r="F11" i="16" s="1"/>
  <c r="F12" i="16" s="1"/>
  <c r="F13" i="16" s="1"/>
  <c r="F14" i="16" s="1"/>
  <c r="F15" i="16" s="1"/>
  <c r="F16" i="16" s="1"/>
  <c r="F17" i="16"/>
  <c r="F18" i="16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F80" i="16" s="1"/>
  <c r="F81" i="16" s="1"/>
  <c r="F82" i="16" s="1"/>
  <c r="F83" i="16" s="1"/>
  <c r="F84" i="16" s="1"/>
  <c r="F85" i="16" s="1"/>
  <c r="F86" i="16" s="1"/>
  <c r="F87" i="16" s="1"/>
  <c r="F88" i="16" s="1"/>
  <c r="F89" i="16" s="1"/>
  <c r="F90" i="16" s="1"/>
  <c r="F91" i="16" s="1"/>
  <c r="F92" i="16" s="1"/>
  <c r="F93" i="16" s="1"/>
  <c r="F94" i="16" s="1"/>
  <c r="F95" i="16" s="1"/>
  <c r="F96" i="16" s="1"/>
  <c r="F97" i="16" s="1"/>
  <c r="F98" i="16" s="1"/>
  <c r="F99" i="16" s="1"/>
  <c r="F100" i="16" s="1"/>
  <c r="F101" i="16" s="1"/>
  <c r="F102" i="16" s="1"/>
  <c r="F103" i="16" s="1"/>
  <c r="F104" i="16" s="1"/>
  <c r="F105" i="16" s="1"/>
  <c r="F106" i="16" s="1"/>
  <c r="F107" i="16" s="1"/>
  <c r="F108" i="16" s="1"/>
  <c r="F109" i="16" s="1"/>
  <c r="F110" i="16" s="1"/>
  <c r="F111" i="16" s="1"/>
  <c r="F112" i="16" s="1"/>
  <c r="F113" i="16" s="1"/>
  <c r="F114" i="16" s="1"/>
  <c r="F115" i="16" s="1"/>
  <c r="F116" i="16" s="1"/>
  <c r="F117" i="16" s="1"/>
  <c r="F118" i="16" s="1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30" i="16" s="1"/>
  <c r="F131" i="16" s="1"/>
  <c r="F132" i="16" s="1"/>
  <c r="F133" i="16" s="1"/>
  <c r="F134" i="16" s="1"/>
  <c r="F135" i="16" s="1"/>
  <c r="F136" i="16" s="1"/>
  <c r="F137" i="16" s="1"/>
  <c r="F138" i="16" s="1"/>
  <c r="F139" i="16" s="1"/>
  <c r="F140" i="16" s="1"/>
  <c r="F141" i="16" s="1"/>
  <c r="F142" i="16" s="1"/>
  <c r="F143" i="16" s="1"/>
  <c r="F144" i="16" s="1"/>
  <c r="F145" i="16" s="1"/>
  <c r="F146" i="16" s="1"/>
  <c r="F147" i="16" s="1"/>
  <c r="F148" i="16" s="1"/>
  <c r="F149" i="16" s="1"/>
  <c r="F150" i="16" s="1"/>
  <c r="F151" i="16" s="1"/>
  <c r="F152" i="16" s="1"/>
  <c r="F153" i="16" s="1"/>
  <c r="F154" i="16" s="1"/>
  <c r="F155" i="16" s="1"/>
  <c r="F156" i="16" s="1"/>
  <c r="F157" i="16" s="1"/>
  <c r="F158" i="16" s="1"/>
  <c r="F159" i="16" s="1"/>
  <c r="F160" i="16" s="1"/>
  <c r="F161" i="16" s="1"/>
  <c r="F162" i="16" s="1"/>
  <c r="F163" i="16" s="1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178" i="16" s="1"/>
  <c r="F179" i="16" s="1"/>
  <c r="F180" i="16" s="1"/>
  <c r="F181" i="16" s="1"/>
  <c r="F182" i="16" s="1"/>
  <c r="F183" i="16" s="1"/>
  <c r="F184" i="16" s="1"/>
  <c r="F185" i="16" s="1"/>
  <c r="F186" i="16" s="1"/>
  <c r="F187" i="16" s="1"/>
  <c r="F188" i="16" s="1"/>
  <c r="F189" i="16" s="1"/>
  <c r="F190" i="16" s="1"/>
  <c r="F191" i="16" s="1"/>
  <c r="F192" i="16" s="1"/>
  <c r="F193" i="16" s="1"/>
  <c r="F194" i="16" s="1"/>
  <c r="F195" i="16" s="1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210" i="16" s="1"/>
  <c r="F211" i="16" s="1"/>
  <c r="F212" i="16" s="1"/>
  <c r="F213" i="16" s="1"/>
  <c r="F214" i="16" s="1"/>
  <c r="F215" i="16" s="1"/>
  <c r="F216" i="16" s="1"/>
  <c r="F217" i="16" s="1"/>
  <c r="F218" i="16" s="1"/>
  <c r="F219" i="16" s="1"/>
  <c r="F220" i="16" s="1"/>
  <c r="F221" i="16" s="1"/>
  <c r="F222" i="16" s="1"/>
  <c r="F223" i="16" s="1"/>
  <c r="F224" i="16" s="1"/>
  <c r="F225" i="16" s="1"/>
  <c r="F226" i="16" s="1"/>
  <c r="F227" i="16" s="1"/>
  <c r="F228" i="16" s="1"/>
  <c r="F229" i="16" s="1"/>
  <c r="F230" i="16" s="1"/>
  <c r="F231" i="16" s="1"/>
  <c r="F232" i="16" s="1"/>
  <c r="F233" i="16" s="1"/>
  <c r="F234" i="16" s="1"/>
  <c r="F235" i="16" s="1"/>
  <c r="F236" i="16" s="1"/>
  <c r="F237" i="16" s="1"/>
  <c r="F238" i="16" s="1"/>
  <c r="F239" i="16" s="1"/>
  <c r="F240" i="16" s="1"/>
  <c r="F241" i="16" s="1"/>
  <c r="F242" i="16" s="1"/>
  <c r="F243" i="16" s="1"/>
  <c r="F244" i="16" s="1"/>
  <c r="F245" i="16" s="1"/>
  <c r="F246" i="16" s="1"/>
  <c r="F247" i="16" s="1"/>
  <c r="F248" i="16" s="1"/>
  <c r="F249" i="16" s="1"/>
  <c r="F250" i="16" s="1"/>
  <c r="F251" i="16" s="1"/>
  <c r="F252" i="16" s="1"/>
  <c r="F253" i="16" s="1"/>
  <c r="F254" i="16" s="1"/>
  <c r="F255" i="16" s="1"/>
  <c r="F256" i="16" s="1"/>
  <c r="F257" i="16" s="1"/>
  <c r="F258" i="16" s="1"/>
  <c r="F259" i="16" s="1"/>
  <c r="F260" i="16" s="1"/>
  <c r="F261" i="16" s="1"/>
  <c r="F262" i="16" s="1"/>
  <c r="F263" i="16" s="1"/>
  <c r="F264" i="16" s="1"/>
  <c r="F265" i="16" s="1"/>
  <c r="F266" i="16" s="1"/>
  <c r="F267" i="16" s="1"/>
  <c r="F268" i="16" s="1"/>
  <c r="F269" i="16" s="1"/>
  <c r="F270" i="16" s="1"/>
  <c r="F271" i="16" s="1"/>
  <c r="F272" i="16" s="1"/>
  <c r="F273" i="16" s="1"/>
  <c r="F274" i="16" s="1"/>
  <c r="F275" i="16" s="1"/>
  <c r="F276" i="16" s="1"/>
  <c r="F277" i="16" s="1"/>
  <c r="F278" i="16" s="1"/>
  <c r="F279" i="16" s="1"/>
  <c r="F280" i="16" s="1"/>
  <c r="F281" i="16" s="1"/>
  <c r="F282" i="16" s="1"/>
  <c r="F283" i="16" s="1"/>
  <c r="F284" i="16" s="1"/>
  <c r="F285" i="16" s="1"/>
  <c r="F286" i="16" s="1"/>
  <c r="F287" i="16" s="1"/>
  <c r="F288" i="16" s="1"/>
  <c r="F289" i="16" s="1"/>
  <c r="F290" i="16" s="1"/>
  <c r="F291" i="16" s="1"/>
  <c r="F292" i="16" s="1"/>
  <c r="F293" i="16" s="1"/>
  <c r="F294" i="16" s="1"/>
  <c r="F295" i="16" s="1"/>
  <c r="F296" i="16" s="1"/>
  <c r="F297" i="16" s="1"/>
  <c r="F298" i="16" s="1"/>
  <c r="F299" i="16" s="1"/>
  <c r="F300" i="16" s="1"/>
  <c r="F301" i="16" s="1"/>
  <c r="F302" i="16" s="1"/>
  <c r="F303" i="16" s="1"/>
  <c r="F304" i="16" s="1"/>
  <c r="F305" i="16" s="1"/>
  <c r="F306" i="16" s="1"/>
  <c r="F307" i="16" s="1"/>
  <c r="F308" i="16" s="1"/>
  <c r="F309" i="16" s="1"/>
  <c r="F310" i="16" s="1"/>
  <c r="F311" i="16" s="1"/>
  <c r="F312" i="16" s="1"/>
  <c r="F313" i="16" s="1"/>
  <c r="F314" i="16" s="1"/>
  <c r="F315" i="16" s="1"/>
  <c r="F316" i="16" s="1"/>
  <c r="F317" i="16" s="1"/>
  <c r="F318" i="16" s="1"/>
  <c r="F319" i="16" s="1"/>
  <c r="F320" i="16" s="1"/>
  <c r="F321" i="16" s="1"/>
  <c r="F322" i="16" s="1"/>
  <c r="F323" i="16" s="1"/>
  <c r="F324" i="16" s="1"/>
  <c r="F325" i="16" s="1"/>
  <c r="F326" i="16" s="1"/>
  <c r="F327" i="16" s="1"/>
  <c r="F328" i="16" s="1"/>
  <c r="F329" i="16" s="1"/>
  <c r="F330" i="16" s="1"/>
  <c r="F331" i="16" s="1"/>
  <c r="F332" i="16" s="1"/>
  <c r="F333" i="16" s="1"/>
  <c r="F334" i="16" s="1"/>
  <c r="F335" i="16" s="1"/>
  <c r="F336" i="16" s="1"/>
  <c r="F337" i="16" s="1"/>
  <c r="F338" i="16" s="1"/>
  <c r="F339" i="16" s="1"/>
  <c r="F340" i="16" s="1"/>
  <c r="F341" i="16" s="1"/>
  <c r="F342" i="16" s="1"/>
  <c r="F343" i="16" s="1"/>
  <c r="F344" i="16" s="1"/>
  <c r="F345" i="16" s="1"/>
  <c r="F346" i="16" s="1"/>
  <c r="F347" i="16" s="1"/>
  <c r="F348" i="16" s="1"/>
  <c r="F349" i="16" s="1"/>
  <c r="F350" i="16" s="1"/>
  <c r="F351" i="16" s="1"/>
  <c r="F352" i="16" s="1"/>
  <c r="F353" i="16" s="1"/>
  <c r="F354" i="16" s="1"/>
  <c r="F355" i="16" s="1"/>
  <c r="F356" i="16" s="1"/>
  <c r="F357" i="16" s="1"/>
  <c r="F358" i="16" s="1"/>
  <c r="F359" i="16" s="1"/>
  <c r="F360" i="16" s="1"/>
  <c r="F361" i="16" s="1"/>
  <c r="F362" i="16" s="1"/>
  <c r="F363" i="16" s="1"/>
  <c r="F364" i="16" s="1"/>
  <c r="F365" i="16" s="1"/>
  <c r="F366" i="16" s="1"/>
  <c r="F367" i="16" s="1"/>
  <c r="F368" i="16" s="1"/>
  <c r="F369" i="16" s="1"/>
  <c r="F370" i="16" s="1"/>
  <c r="F371" i="16" s="1"/>
  <c r="F372" i="16" s="1"/>
  <c r="O7" i="16"/>
  <c r="G7" i="16"/>
  <c r="AB7" i="16" s="1"/>
  <c r="H7" i="16"/>
  <c r="I7" i="16"/>
  <c r="AA7" i="16"/>
  <c r="L7" i="16"/>
  <c r="K7" i="16"/>
  <c r="J7" i="16"/>
  <c r="C5" i="16"/>
  <c r="C6" i="16" s="1"/>
  <c r="M8" i="16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M84" i="16" s="1"/>
  <c r="M85" i="16" s="1"/>
  <c r="M86" i="16" s="1"/>
  <c r="M87" i="16" s="1"/>
  <c r="M88" i="16" s="1"/>
  <c r="M89" i="16" s="1"/>
  <c r="M90" i="16" s="1"/>
  <c r="M91" i="16" s="1"/>
  <c r="M92" i="16" s="1"/>
  <c r="M93" i="16" s="1"/>
  <c r="M94" i="16" s="1"/>
  <c r="M95" i="16" s="1"/>
  <c r="M96" i="16" s="1"/>
  <c r="M97" i="16" s="1"/>
  <c r="M98" i="16" s="1"/>
  <c r="M99" i="16" s="1"/>
  <c r="M100" i="16" s="1"/>
  <c r="M101" i="16" s="1"/>
  <c r="M102" i="16" s="1"/>
  <c r="M103" i="16" s="1"/>
  <c r="M104" i="16" s="1"/>
  <c r="M105" i="16" s="1"/>
  <c r="M106" i="16" s="1"/>
  <c r="M107" i="16" s="1"/>
  <c r="M108" i="16" s="1"/>
  <c r="M109" i="16" s="1"/>
  <c r="M110" i="16" s="1"/>
  <c r="M111" i="16" s="1"/>
  <c r="M112" i="16" s="1"/>
  <c r="M113" i="16" s="1"/>
  <c r="M114" i="16" s="1"/>
  <c r="M115" i="16" s="1"/>
  <c r="M116" i="16" s="1"/>
  <c r="M117" i="16" s="1"/>
  <c r="M118" i="16" s="1"/>
  <c r="M119" i="16" s="1"/>
  <c r="M120" i="16" s="1"/>
  <c r="M121" i="16" s="1"/>
  <c r="M122" i="16" s="1"/>
  <c r="M123" i="16" s="1"/>
  <c r="M124" i="16" s="1"/>
  <c r="M125" i="16" s="1"/>
  <c r="M126" i="16" s="1"/>
  <c r="M127" i="16" s="1"/>
  <c r="M128" i="16" s="1"/>
  <c r="M129" i="16" s="1"/>
  <c r="M130" i="16" s="1"/>
  <c r="M131" i="16" s="1"/>
  <c r="M132" i="16" s="1"/>
  <c r="M133" i="16" s="1"/>
  <c r="M134" i="16" s="1"/>
  <c r="M135" i="16" s="1"/>
  <c r="M136" i="16" s="1"/>
  <c r="M137" i="16" s="1"/>
  <c r="M138" i="16" s="1"/>
  <c r="M139" i="16" s="1"/>
  <c r="M140" i="16" s="1"/>
  <c r="M141" i="16" s="1"/>
  <c r="M142" i="16" s="1"/>
  <c r="M143" i="16" s="1"/>
  <c r="M144" i="16" s="1"/>
  <c r="M145" i="16" s="1"/>
  <c r="M146" i="16" s="1"/>
  <c r="M147" i="16" s="1"/>
  <c r="M148" i="16" s="1"/>
  <c r="M149" i="16" s="1"/>
  <c r="M150" i="16" s="1"/>
  <c r="M151" i="16" s="1"/>
  <c r="M152" i="16" s="1"/>
  <c r="M153" i="16" s="1"/>
  <c r="M154" i="16" s="1"/>
  <c r="M155" i="16" s="1"/>
  <c r="M156" i="16" s="1"/>
  <c r="M157" i="16" s="1"/>
  <c r="M158" i="16" s="1"/>
  <c r="M159" i="16" s="1"/>
  <c r="M160" i="16" s="1"/>
  <c r="M161" i="16" s="1"/>
  <c r="M162" i="16" s="1"/>
  <c r="M163" i="16" s="1"/>
  <c r="M164" i="16" s="1"/>
  <c r="M165" i="16" s="1"/>
  <c r="M166" i="16" s="1"/>
  <c r="M167" i="16" s="1"/>
  <c r="M168" i="16" s="1"/>
  <c r="M169" i="16" s="1"/>
  <c r="M170" i="16" s="1"/>
  <c r="M171" i="16" s="1"/>
  <c r="M172" i="16" s="1"/>
  <c r="M173" i="16" s="1"/>
  <c r="M174" i="16" s="1"/>
  <c r="M175" i="16" s="1"/>
  <c r="M176" i="16" s="1"/>
  <c r="M177" i="16" s="1"/>
  <c r="M178" i="16" s="1"/>
  <c r="M179" i="16" s="1"/>
  <c r="M180" i="16" s="1"/>
  <c r="M181" i="16" s="1"/>
  <c r="M182" i="16" s="1"/>
  <c r="M183" i="16" s="1"/>
  <c r="M184" i="16" s="1"/>
  <c r="M185" i="16" s="1"/>
  <c r="M186" i="16" s="1"/>
  <c r="M187" i="16" s="1"/>
  <c r="M188" i="16" s="1"/>
  <c r="M189" i="16" s="1"/>
  <c r="M190" i="16" s="1"/>
  <c r="M191" i="16" s="1"/>
  <c r="M192" i="16" s="1"/>
  <c r="M193" i="16" s="1"/>
  <c r="M194" i="16" s="1"/>
  <c r="M195" i="16" s="1"/>
  <c r="M196" i="16" s="1"/>
  <c r="M197" i="16" s="1"/>
  <c r="M198" i="16" s="1"/>
  <c r="M199" i="16" s="1"/>
  <c r="M200" i="16" s="1"/>
  <c r="M201" i="16" s="1"/>
  <c r="M202" i="16" s="1"/>
  <c r="M203" i="16" s="1"/>
  <c r="M204" i="16" s="1"/>
  <c r="M205" i="16" s="1"/>
  <c r="M206" i="16" s="1"/>
  <c r="M207" i="16" s="1"/>
  <c r="M208" i="16" s="1"/>
  <c r="M209" i="16" s="1"/>
  <c r="M210" i="16" s="1"/>
  <c r="M211" i="16" s="1"/>
  <c r="M212" i="16" s="1"/>
  <c r="M213" i="16" s="1"/>
  <c r="M214" i="16" s="1"/>
  <c r="M215" i="16" s="1"/>
  <c r="M216" i="16" s="1"/>
  <c r="M217" i="16" s="1"/>
  <c r="M218" i="16" s="1"/>
  <c r="M219" i="16" s="1"/>
  <c r="M220" i="16" s="1"/>
  <c r="M221" i="16" s="1"/>
  <c r="M222" i="16" s="1"/>
  <c r="M223" i="16" s="1"/>
  <c r="M224" i="16" s="1"/>
  <c r="M225" i="16" s="1"/>
  <c r="M226" i="16" s="1"/>
  <c r="M227" i="16" s="1"/>
  <c r="M228" i="16" s="1"/>
  <c r="M229" i="16" s="1"/>
  <c r="M230" i="16" s="1"/>
  <c r="M231" i="16" s="1"/>
  <c r="M232" i="16" s="1"/>
  <c r="M233" i="16" s="1"/>
  <c r="M234" i="16" s="1"/>
  <c r="M235" i="16" s="1"/>
  <c r="M236" i="16" s="1"/>
  <c r="M237" i="16" s="1"/>
  <c r="M238" i="16" s="1"/>
  <c r="M239" i="16" s="1"/>
  <c r="M240" i="16" s="1"/>
  <c r="M241" i="16" s="1"/>
  <c r="M242" i="16" s="1"/>
  <c r="M243" i="16" s="1"/>
  <c r="M244" i="16" s="1"/>
  <c r="M245" i="16" s="1"/>
  <c r="M246" i="16" s="1"/>
  <c r="M247" i="16" s="1"/>
  <c r="M248" i="16" s="1"/>
  <c r="M249" i="16" s="1"/>
  <c r="M250" i="16" s="1"/>
  <c r="M251" i="16" s="1"/>
  <c r="M252" i="16" s="1"/>
  <c r="M253" i="16" s="1"/>
  <c r="M254" i="16" s="1"/>
  <c r="M255" i="16" s="1"/>
  <c r="M256" i="16" s="1"/>
  <c r="M257" i="16" s="1"/>
  <c r="M258" i="16" s="1"/>
  <c r="M259" i="16" s="1"/>
  <c r="M260" i="16" s="1"/>
  <c r="M261" i="16" s="1"/>
  <c r="M262" i="16" s="1"/>
  <c r="M263" i="16" s="1"/>
  <c r="M264" i="16" s="1"/>
  <c r="M265" i="16" s="1"/>
  <c r="M266" i="16" s="1"/>
  <c r="M267" i="16" s="1"/>
  <c r="M268" i="16" s="1"/>
  <c r="M269" i="16" s="1"/>
  <c r="M270" i="16" s="1"/>
  <c r="M271" i="16" s="1"/>
  <c r="M272" i="16" s="1"/>
  <c r="M273" i="16" s="1"/>
  <c r="M274" i="16" s="1"/>
  <c r="M275" i="16" s="1"/>
  <c r="M276" i="16" s="1"/>
  <c r="M277" i="16" s="1"/>
  <c r="M278" i="16" s="1"/>
  <c r="M279" i="16" s="1"/>
  <c r="M280" i="16" s="1"/>
  <c r="M281" i="16" s="1"/>
  <c r="M282" i="16" s="1"/>
  <c r="M283" i="16" s="1"/>
  <c r="M284" i="16" s="1"/>
  <c r="M285" i="16" s="1"/>
  <c r="M286" i="16" s="1"/>
  <c r="M287" i="16" s="1"/>
  <c r="M288" i="16" s="1"/>
  <c r="M289" i="16" s="1"/>
  <c r="M290" i="16" s="1"/>
  <c r="M291" i="16" s="1"/>
  <c r="M292" i="16" s="1"/>
  <c r="M293" i="16" s="1"/>
  <c r="M294" i="16" s="1"/>
  <c r="M295" i="16" s="1"/>
  <c r="M296" i="16" s="1"/>
  <c r="M297" i="16" s="1"/>
  <c r="M298" i="16" s="1"/>
  <c r="M299" i="16" s="1"/>
  <c r="M300" i="16" s="1"/>
  <c r="M301" i="16" s="1"/>
  <c r="M302" i="16" s="1"/>
  <c r="M303" i="16" s="1"/>
  <c r="M304" i="16" s="1"/>
  <c r="M305" i="16" s="1"/>
  <c r="M306" i="16" s="1"/>
  <c r="M307" i="16" s="1"/>
  <c r="M308" i="16" s="1"/>
  <c r="M309" i="16" s="1"/>
  <c r="M310" i="16" s="1"/>
  <c r="M311" i="16" s="1"/>
  <c r="M312" i="16" s="1"/>
  <c r="M313" i="16" s="1"/>
  <c r="M314" i="16" s="1"/>
  <c r="M315" i="16" s="1"/>
  <c r="M316" i="16" s="1"/>
  <c r="M317" i="16" s="1"/>
  <c r="M318" i="16" s="1"/>
  <c r="M319" i="16" s="1"/>
  <c r="M320" i="16" s="1"/>
  <c r="M321" i="16" s="1"/>
  <c r="M322" i="16" s="1"/>
  <c r="M323" i="16" s="1"/>
  <c r="M324" i="16" s="1"/>
  <c r="M325" i="16" s="1"/>
  <c r="M326" i="16" s="1"/>
  <c r="M327" i="16" s="1"/>
  <c r="M328" i="16" s="1"/>
  <c r="M329" i="16" s="1"/>
  <c r="M330" i="16" s="1"/>
  <c r="M331" i="16" s="1"/>
  <c r="M332" i="16" s="1"/>
  <c r="M333" i="16" s="1"/>
  <c r="M334" i="16" s="1"/>
  <c r="M335" i="16" s="1"/>
  <c r="M336" i="16" s="1"/>
  <c r="M337" i="16" s="1"/>
  <c r="M338" i="16" s="1"/>
  <c r="M339" i="16" s="1"/>
  <c r="M340" i="16" s="1"/>
  <c r="M341" i="16" s="1"/>
  <c r="M342" i="16" s="1"/>
  <c r="M343" i="16" s="1"/>
  <c r="M344" i="16" s="1"/>
  <c r="M345" i="16" s="1"/>
  <c r="M346" i="16" s="1"/>
  <c r="M347" i="16" s="1"/>
  <c r="M348" i="16" s="1"/>
  <c r="M349" i="16" s="1"/>
  <c r="M350" i="16" s="1"/>
  <c r="M351" i="16" s="1"/>
  <c r="M352" i="16" s="1"/>
  <c r="M353" i="16" s="1"/>
  <c r="M354" i="16" s="1"/>
  <c r="M355" i="16" s="1"/>
  <c r="M356" i="16" s="1"/>
  <c r="M357" i="16" s="1"/>
  <c r="M358" i="16" s="1"/>
  <c r="M359" i="16" s="1"/>
  <c r="M360" i="16" s="1"/>
  <c r="M361" i="16" s="1"/>
  <c r="M362" i="16" s="1"/>
  <c r="M363" i="16" s="1"/>
  <c r="M364" i="16" s="1"/>
  <c r="M365" i="16" s="1"/>
  <c r="M366" i="16" s="1"/>
  <c r="M367" i="16" s="1"/>
  <c r="M368" i="16" s="1"/>
  <c r="M369" i="16" s="1"/>
  <c r="M370" i="16" s="1"/>
  <c r="M371" i="16" s="1"/>
  <c r="M372" i="16" s="1"/>
  <c r="I8" i="16"/>
  <c r="N7" i="16" l="1"/>
  <c r="P7" i="16" s="1"/>
  <c r="O8" i="16"/>
  <c r="AA8" i="16"/>
  <c r="AA9" i="16" s="1"/>
  <c r="AA10" i="16" s="1"/>
  <c r="AA11" i="16" s="1"/>
  <c r="AA12" i="16" s="1"/>
  <c r="AA13" i="16" s="1"/>
  <c r="AA14" i="16" s="1"/>
  <c r="AA15" i="16" s="1"/>
  <c r="AA16" i="16" s="1"/>
  <c r="AA17" i="16" s="1"/>
  <c r="AA18" i="16" s="1"/>
  <c r="AA19" i="16" s="1"/>
  <c r="AA20" i="16" s="1"/>
  <c r="AA21" i="16" s="1"/>
  <c r="AA22" i="16" s="1"/>
  <c r="AA23" i="16" s="1"/>
  <c r="AA24" i="16" s="1"/>
  <c r="AA25" i="16" s="1"/>
  <c r="AA26" i="16" s="1"/>
  <c r="AA27" i="16" s="1"/>
  <c r="AA28" i="16" s="1"/>
  <c r="AA29" i="16" s="1"/>
  <c r="AA30" i="16" s="1"/>
  <c r="AA31" i="16" s="1"/>
  <c r="AA32" i="16" s="1"/>
  <c r="AA33" i="16" s="1"/>
  <c r="AA34" i="16" s="1"/>
  <c r="AA35" i="16" s="1"/>
  <c r="AA36" i="16" s="1"/>
  <c r="AA37" i="16" s="1"/>
  <c r="AA38" i="16" s="1"/>
  <c r="AA39" i="16" s="1"/>
  <c r="AA40" i="16" s="1"/>
  <c r="AA41" i="16" s="1"/>
  <c r="AA42" i="16" s="1"/>
  <c r="AA43" i="16" s="1"/>
  <c r="AA44" i="16" s="1"/>
  <c r="AA45" i="16" s="1"/>
  <c r="AA46" i="16" s="1"/>
  <c r="AA47" i="16" s="1"/>
  <c r="AA48" i="16" s="1"/>
  <c r="AA49" i="16" s="1"/>
  <c r="AA50" i="16" s="1"/>
  <c r="AA51" i="16" s="1"/>
  <c r="AA52" i="16" s="1"/>
  <c r="AA53" i="16" s="1"/>
  <c r="AA54" i="16" s="1"/>
  <c r="AA55" i="16" s="1"/>
  <c r="AA56" i="16" s="1"/>
  <c r="AA57" i="16" s="1"/>
  <c r="AA58" i="16" s="1"/>
  <c r="AA59" i="16" s="1"/>
  <c r="AA60" i="16" s="1"/>
  <c r="AA61" i="16" s="1"/>
  <c r="AA62" i="16" s="1"/>
  <c r="AA63" i="16" s="1"/>
  <c r="AA64" i="16" s="1"/>
  <c r="AA65" i="16" s="1"/>
  <c r="AA66" i="16" s="1"/>
  <c r="AA67" i="16" s="1"/>
  <c r="AA68" i="16" s="1"/>
  <c r="AA69" i="16" s="1"/>
  <c r="AA70" i="16" s="1"/>
  <c r="AA71" i="16" s="1"/>
  <c r="AA72" i="16" s="1"/>
  <c r="AA73" i="16" s="1"/>
  <c r="AA74" i="16" s="1"/>
  <c r="AA75" i="16" s="1"/>
  <c r="AA76" i="16" s="1"/>
  <c r="AA77" i="16" s="1"/>
  <c r="AA78" i="16" s="1"/>
  <c r="AA79" i="16" s="1"/>
  <c r="AA80" i="16" s="1"/>
  <c r="AA81" i="16" s="1"/>
  <c r="AA82" i="16" s="1"/>
  <c r="AA83" i="16" s="1"/>
  <c r="AA84" i="16" s="1"/>
  <c r="AA85" i="16" s="1"/>
  <c r="AA86" i="16" s="1"/>
  <c r="AA87" i="16" s="1"/>
  <c r="AA88" i="16" s="1"/>
  <c r="AA89" i="16" s="1"/>
  <c r="AA90" i="16" s="1"/>
  <c r="AA91" i="16" s="1"/>
  <c r="AA92" i="16" s="1"/>
  <c r="AA93" i="16" s="1"/>
  <c r="AA94" i="16" s="1"/>
  <c r="AA95" i="16" s="1"/>
  <c r="AA96" i="16" s="1"/>
  <c r="AA97" i="16" s="1"/>
  <c r="AA98" i="16" s="1"/>
  <c r="AA99" i="16" s="1"/>
  <c r="AA100" i="16" s="1"/>
  <c r="AA101" i="16" s="1"/>
  <c r="AA102" i="16" s="1"/>
  <c r="AA103" i="16" s="1"/>
  <c r="AA104" i="16" s="1"/>
  <c r="AA105" i="16" s="1"/>
  <c r="AA106" i="16" s="1"/>
  <c r="AA107" i="16" s="1"/>
  <c r="AA108" i="16" s="1"/>
  <c r="AA109" i="16" s="1"/>
  <c r="AA110" i="16" s="1"/>
  <c r="AA111" i="16" s="1"/>
  <c r="AA112" i="16" s="1"/>
  <c r="AA113" i="16" s="1"/>
  <c r="AA114" i="16" s="1"/>
  <c r="AA115" i="16" s="1"/>
  <c r="AA116" i="16" s="1"/>
  <c r="AA117" i="16" s="1"/>
  <c r="AA118" i="16" s="1"/>
  <c r="AA119" i="16" s="1"/>
  <c r="AA120" i="16" s="1"/>
  <c r="AA121" i="16" s="1"/>
  <c r="AA122" i="16" s="1"/>
  <c r="AA123" i="16" s="1"/>
  <c r="AA124" i="16" s="1"/>
  <c r="AA125" i="16" s="1"/>
  <c r="AA126" i="16" s="1"/>
  <c r="AA127" i="16" s="1"/>
  <c r="AA128" i="16" s="1"/>
  <c r="AA129" i="16" s="1"/>
  <c r="AA130" i="16" s="1"/>
  <c r="AA131" i="16" s="1"/>
  <c r="AA132" i="16" s="1"/>
  <c r="AA133" i="16" s="1"/>
  <c r="AA134" i="16" s="1"/>
  <c r="AA135" i="16" s="1"/>
  <c r="AA136" i="16" s="1"/>
  <c r="AA137" i="16" s="1"/>
  <c r="AA138" i="16" s="1"/>
  <c r="AA139" i="16" s="1"/>
  <c r="AA140" i="16" s="1"/>
  <c r="AA141" i="16" s="1"/>
  <c r="AA142" i="16" s="1"/>
  <c r="AA143" i="16" s="1"/>
  <c r="AA144" i="16" s="1"/>
  <c r="AA145" i="16" s="1"/>
  <c r="AA146" i="16" s="1"/>
  <c r="AA147" i="16" s="1"/>
  <c r="AA148" i="16" s="1"/>
  <c r="AA149" i="16" s="1"/>
  <c r="AA150" i="16" s="1"/>
  <c r="AA151" i="16" s="1"/>
  <c r="AA152" i="16" s="1"/>
  <c r="AA153" i="16" s="1"/>
  <c r="AA154" i="16" s="1"/>
  <c r="AA155" i="16" s="1"/>
  <c r="AA156" i="16" s="1"/>
  <c r="AA157" i="16" s="1"/>
  <c r="AA158" i="16" s="1"/>
  <c r="AA159" i="16" s="1"/>
  <c r="AA160" i="16" s="1"/>
  <c r="AA161" i="16" s="1"/>
  <c r="AA162" i="16" s="1"/>
  <c r="AA163" i="16" s="1"/>
  <c r="AA164" i="16" s="1"/>
  <c r="AA165" i="16" s="1"/>
  <c r="AA166" i="16" s="1"/>
  <c r="AA167" i="16" s="1"/>
  <c r="AA168" i="16" s="1"/>
  <c r="AA169" i="16" s="1"/>
  <c r="AA170" i="16" s="1"/>
  <c r="AA171" i="16" s="1"/>
  <c r="AA172" i="16" s="1"/>
  <c r="AA173" i="16" s="1"/>
  <c r="AA174" i="16" s="1"/>
  <c r="AA175" i="16" s="1"/>
  <c r="AA176" i="16" s="1"/>
  <c r="AA177" i="16" s="1"/>
  <c r="AA178" i="16" s="1"/>
  <c r="AA179" i="16" s="1"/>
  <c r="AA180" i="16" s="1"/>
  <c r="AA181" i="16" s="1"/>
  <c r="AA182" i="16" s="1"/>
  <c r="AA183" i="16" s="1"/>
  <c r="AA184" i="16" s="1"/>
  <c r="AA185" i="16" s="1"/>
  <c r="AA186" i="16" s="1"/>
  <c r="AA187" i="16" s="1"/>
  <c r="AA188" i="16" s="1"/>
  <c r="AA189" i="16" s="1"/>
  <c r="AA190" i="16" s="1"/>
  <c r="AA191" i="16" s="1"/>
  <c r="AA192" i="16" s="1"/>
  <c r="AA193" i="16" s="1"/>
  <c r="AA194" i="16" s="1"/>
  <c r="AA195" i="16" s="1"/>
  <c r="AA196" i="16" s="1"/>
  <c r="AA197" i="16" s="1"/>
  <c r="AA198" i="16" s="1"/>
  <c r="AA199" i="16" s="1"/>
  <c r="AA200" i="16" s="1"/>
  <c r="AA201" i="16" s="1"/>
  <c r="AA202" i="16" s="1"/>
  <c r="AA203" i="16" s="1"/>
  <c r="AA204" i="16" s="1"/>
  <c r="AA205" i="16" s="1"/>
  <c r="AA206" i="16" s="1"/>
  <c r="AA207" i="16" s="1"/>
  <c r="AA208" i="16" s="1"/>
  <c r="AA209" i="16" s="1"/>
  <c r="AA210" i="16" s="1"/>
  <c r="AA211" i="16" s="1"/>
  <c r="AA212" i="16" s="1"/>
  <c r="AA213" i="16" s="1"/>
  <c r="AA214" i="16" s="1"/>
  <c r="AA215" i="16" s="1"/>
  <c r="AA216" i="16" s="1"/>
  <c r="AA217" i="16" s="1"/>
  <c r="AA218" i="16" s="1"/>
  <c r="AA219" i="16" s="1"/>
  <c r="AA220" i="16" s="1"/>
  <c r="AA221" i="16" s="1"/>
  <c r="AA222" i="16" s="1"/>
  <c r="AA223" i="16" s="1"/>
  <c r="AA224" i="16" s="1"/>
  <c r="AA225" i="16" s="1"/>
  <c r="AA226" i="16" s="1"/>
  <c r="AA227" i="16" s="1"/>
  <c r="AA228" i="16" s="1"/>
  <c r="AA229" i="16" s="1"/>
  <c r="AA230" i="16" s="1"/>
  <c r="AA231" i="16" s="1"/>
  <c r="AA232" i="16" s="1"/>
  <c r="AA233" i="16" s="1"/>
  <c r="AA234" i="16" s="1"/>
  <c r="AA235" i="16" s="1"/>
  <c r="AA236" i="16" s="1"/>
  <c r="AA237" i="16" s="1"/>
  <c r="AA238" i="16" s="1"/>
  <c r="AA239" i="16" s="1"/>
  <c r="AA240" i="16" s="1"/>
  <c r="AA241" i="16" s="1"/>
  <c r="AA242" i="16" s="1"/>
  <c r="AA243" i="16" s="1"/>
  <c r="AA244" i="16" s="1"/>
  <c r="AA245" i="16" s="1"/>
  <c r="AA246" i="16" s="1"/>
  <c r="AA247" i="16" s="1"/>
  <c r="AA248" i="16" s="1"/>
  <c r="AA249" i="16" s="1"/>
  <c r="AA250" i="16" s="1"/>
  <c r="AA251" i="16" s="1"/>
  <c r="AA252" i="16" s="1"/>
  <c r="AA253" i="16" s="1"/>
  <c r="AA254" i="16" s="1"/>
  <c r="AA255" i="16" s="1"/>
  <c r="AA256" i="16" s="1"/>
  <c r="AA257" i="16" s="1"/>
  <c r="AA258" i="16" s="1"/>
  <c r="AA259" i="16" s="1"/>
  <c r="AA260" i="16" s="1"/>
  <c r="AA261" i="16" s="1"/>
  <c r="AA262" i="16" s="1"/>
  <c r="AA263" i="16" s="1"/>
  <c r="AA264" i="16" s="1"/>
  <c r="AA265" i="16" s="1"/>
  <c r="AA266" i="16" s="1"/>
  <c r="AA267" i="16" s="1"/>
  <c r="AA268" i="16" s="1"/>
  <c r="AA269" i="16" s="1"/>
  <c r="AA270" i="16" s="1"/>
  <c r="AA271" i="16" s="1"/>
  <c r="AA272" i="16" s="1"/>
  <c r="AA273" i="16" s="1"/>
  <c r="AA274" i="16" s="1"/>
  <c r="AA275" i="16" s="1"/>
  <c r="AA276" i="16" s="1"/>
  <c r="AA277" i="16" s="1"/>
  <c r="AA278" i="16" s="1"/>
  <c r="AA279" i="16" s="1"/>
  <c r="AA280" i="16" s="1"/>
  <c r="AA281" i="16" s="1"/>
  <c r="AA282" i="16" s="1"/>
  <c r="AA283" i="16" s="1"/>
  <c r="AA284" i="16" s="1"/>
  <c r="AA285" i="16" s="1"/>
  <c r="AA286" i="16" s="1"/>
  <c r="AA287" i="16" s="1"/>
  <c r="AA288" i="16" s="1"/>
  <c r="AA289" i="16" s="1"/>
  <c r="AA290" i="16" s="1"/>
  <c r="AA291" i="16" s="1"/>
  <c r="AA292" i="16" s="1"/>
  <c r="AA293" i="16" s="1"/>
  <c r="AA294" i="16" s="1"/>
  <c r="AA295" i="16" s="1"/>
  <c r="AA296" i="16" s="1"/>
  <c r="AA297" i="16" s="1"/>
  <c r="AA298" i="16" s="1"/>
  <c r="AA299" i="16" s="1"/>
  <c r="AA300" i="16" s="1"/>
  <c r="AA301" i="16" s="1"/>
  <c r="AA302" i="16" s="1"/>
  <c r="AA303" i="16" s="1"/>
  <c r="AA304" i="16" s="1"/>
  <c r="AA305" i="16" s="1"/>
  <c r="AA306" i="16" s="1"/>
  <c r="AA307" i="16" s="1"/>
  <c r="AA308" i="16" s="1"/>
  <c r="AA309" i="16" s="1"/>
  <c r="AA310" i="16" s="1"/>
  <c r="AA311" i="16" s="1"/>
  <c r="AA312" i="16" s="1"/>
  <c r="AA313" i="16" s="1"/>
  <c r="AA314" i="16" s="1"/>
  <c r="AA315" i="16" s="1"/>
  <c r="AA316" i="16" s="1"/>
  <c r="AA317" i="16" s="1"/>
  <c r="AA318" i="16" s="1"/>
  <c r="AA319" i="16" s="1"/>
  <c r="AA320" i="16" s="1"/>
  <c r="AA321" i="16" s="1"/>
  <c r="AA322" i="16" s="1"/>
  <c r="AA323" i="16" s="1"/>
  <c r="AA324" i="16" s="1"/>
  <c r="AA325" i="16" s="1"/>
  <c r="AA326" i="16" s="1"/>
  <c r="AA327" i="16" s="1"/>
  <c r="AA328" i="16" s="1"/>
  <c r="AA329" i="16" s="1"/>
  <c r="AA330" i="16" s="1"/>
  <c r="AA331" i="16" s="1"/>
  <c r="AA332" i="16" s="1"/>
  <c r="AA333" i="16" s="1"/>
  <c r="AA334" i="16" s="1"/>
  <c r="AA335" i="16" s="1"/>
  <c r="AA336" i="16" s="1"/>
  <c r="AA337" i="16" s="1"/>
  <c r="AA338" i="16" s="1"/>
  <c r="AA339" i="16" s="1"/>
  <c r="AA340" i="16" s="1"/>
  <c r="AA341" i="16" s="1"/>
  <c r="AA342" i="16" s="1"/>
  <c r="AA343" i="16" s="1"/>
  <c r="AA344" i="16" s="1"/>
  <c r="AA345" i="16" s="1"/>
  <c r="AA346" i="16" s="1"/>
  <c r="AA347" i="16" s="1"/>
  <c r="AA348" i="16" s="1"/>
  <c r="AA349" i="16" s="1"/>
  <c r="AA350" i="16" s="1"/>
  <c r="AA351" i="16" s="1"/>
  <c r="AA352" i="16" s="1"/>
  <c r="AA353" i="16" s="1"/>
  <c r="AA354" i="16" s="1"/>
  <c r="AA355" i="16" s="1"/>
  <c r="AA356" i="16" s="1"/>
  <c r="AA357" i="16" s="1"/>
  <c r="AA358" i="16" s="1"/>
  <c r="AA359" i="16" s="1"/>
  <c r="AA360" i="16" s="1"/>
  <c r="AA361" i="16" s="1"/>
  <c r="AA362" i="16" s="1"/>
  <c r="AA363" i="16" s="1"/>
  <c r="AA364" i="16" s="1"/>
  <c r="AA365" i="16" s="1"/>
  <c r="AA366" i="16" s="1"/>
  <c r="AA367" i="16" s="1"/>
  <c r="AA368" i="16" s="1"/>
  <c r="AA369" i="16" s="1"/>
  <c r="AA370" i="16" s="1"/>
  <c r="AA371" i="16" s="1"/>
  <c r="AA372" i="16" s="1"/>
  <c r="K8" i="16"/>
  <c r="L8" i="16"/>
  <c r="J8" i="16"/>
  <c r="G8" i="16"/>
  <c r="AB8" i="16" s="1"/>
  <c r="H8" i="16"/>
  <c r="G9" i="16" l="1"/>
  <c r="AB9" i="16" s="1"/>
  <c r="O9" i="16"/>
  <c r="Q7" i="16"/>
  <c r="S7" i="16" s="1"/>
  <c r="N8" i="16"/>
  <c r="P8" i="16" s="1"/>
  <c r="H9" i="16"/>
  <c r="L9" i="16"/>
  <c r="K9" i="16"/>
  <c r="I9" i="16"/>
  <c r="J9" i="16"/>
  <c r="W7" i="16" l="1"/>
  <c r="O11" i="16"/>
  <c r="O10" i="16"/>
  <c r="H10" i="16"/>
  <c r="I10" i="16"/>
  <c r="K10" i="16"/>
  <c r="J10" i="16"/>
  <c r="AC7" i="16"/>
  <c r="L10" i="16"/>
  <c r="G10" i="16"/>
  <c r="AB10" i="16" s="1"/>
  <c r="N9" i="16"/>
  <c r="P9" i="16" s="1"/>
  <c r="R9" i="16" s="1"/>
  <c r="Q8" i="16"/>
  <c r="S8" i="16" s="1"/>
  <c r="R8" i="16"/>
  <c r="L11" i="16"/>
  <c r="K11" i="16"/>
  <c r="J11" i="16"/>
  <c r="I11" i="16"/>
  <c r="H11" i="16"/>
  <c r="O12" i="16"/>
  <c r="G11" i="16"/>
  <c r="Q9" i="16" l="1"/>
  <c r="S9" i="16" s="1"/>
  <c r="T9" i="16" s="1"/>
  <c r="V7" i="16"/>
  <c r="X7" i="16"/>
  <c r="N10" i="16"/>
  <c r="P10" i="16" s="1"/>
  <c r="R10" i="16" s="1"/>
  <c r="T8" i="16"/>
  <c r="AB11" i="16"/>
  <c r="N11" i="16"/>
  <c r="P11" i="16" s="1"/>
  <c r="K12" i="16"/>
  <c r="J12" i="16"/>
  <c r="I12" i="16"/>
  <c r="H12" i="16"/>
  <c r="O13" i="16"/>
  <c r="L12" i="16"/>
  <c r="G12" i="16"/>
  <c r="Z7" i="16" l="1"/>
  <c r="Y7" i="16"/>
  <c r="Q10" i="16"/>
  <c r="S10" i="16" s="1"/>
  <c r="T10" i="16" s="1"/>
  <c r="U8" i="16"/>
  <c r="W8" i="16"/>
  <c r="X8" i="16" s="1"/>
  <c r="V8" i="16"/>
  <c r="AC8" i="16"/>
  <c r="R11" i="16"/>
  <c r="Q11" i="16"/>
  <c r="S11" i="16" s="1"/>
  <c r="U9" i="16"/>
  <c r="AC9" i="16"/>
  <c r="V9" i="16"/>
  <c r="W9" i="16"/>
  <c r="AB12" i="16"/>
  <c r="N12" i="16"/>
  <c r="P12" i="16" s="1"/>
  <c r="L13" i="16"/>
  <c r="J13" i="16"/>
  <c r="I13" i="16"/>
  <c r="H13" i="16"/>
  <c r="O14" i="16"/>
  <c r="G13" i="16"/>
  <c r="K13" i="16"/>
  <c r="AE7" i="16" l="1"/>
  <c r="Y8" i="16"/>
  <c r="Z8" i="16"/>
  <c r="R12" i="16"/>
  <c r="Q12" i="16"/>
  <c r="S12" i="16" s="1"/>
  <c r="AC10" i="16"/>
  <c r="U10" i="16"/>
  <c r="W10" i="16"/>
  <c r="V10" i="16"/>
  <c r="X9" i="16"/>
  <c r="Y9" i="16" s="1"/>
  <c r="AB13" i="16"/>
  <c r="N13" i="16"/>
  <c r="P13" i="16" s="1"/>
  <c r="L14" i="16"/>
  <c r="K14" i="16"/>
  <c r="I14" i="16"/>
  <c r="H14" i="16"/>
  <c r="O15" i="16"/>
  <c r="G14" i="16"/>
  <c r="J14" i="16"/>
  <c r="T11" i="16"/>
  <c r="AD8" i="16" l="1"/>
  <c r="AE8" i="16" s="1"/>
  <c r="Z9" i="16"/>
  <c r="AD9" i="16" s="1"/>
  <c r="AC11" i="16"/>
  <c r="U11" i="16"/>
  <c r="W11" i="16"/>
  <c r="V11" i="16"/>
  <c r="AB14" i="16"/>
  <c r="N14" i="16"/>
  <c r="P14" i="16" s="1"/>
  <c r="X10" i="16"/>
  <c r="Z10" i="16" s="1"/>
  <c r="L15" i="16"/>
  <c r="K15" i="16"/>
  <c r="J15" i="16"/>
  <c r="H15" i="16"/>
  <c r="O16" i="16"/>
  <c r="G15" i="16"/>
  <c r="I15" i="16"/>
  <c r="Q13" i="16"/>
  <c r="S13" i="16" s="1"/>
  <c r="R13" i="16"/>
  <c r="T12" i="16"/>
  <c r="AE9" i="16" l="1"/>
  <c r="T13" i="16"/>
  <c r="W13" i="16" s="1"/>
  <c r="X13" i="16" s="1"/>
  <c r="Y13" i="16" s="1"/>
  <c r="AC12" i="16"/>
  <c r="U12" i="16"/>
  <c r="W12" i="16"/>
  <c r="V12" i="16"/>
  <c r="Y10" i="16"/>
  <c r="AD10" i="16" s="1"/>
  <c r="AE10" i="16" s="1"/>
  <c r="R14" i="16"/>
  <c r="Q14" i="16"/>
  <c r="S14" i="16" s="1"/>
  <c r="X11" i="16"/>
  <c r="Z11" i="16" s="1"/>
  <c r="N15" i="16"/>
  <c r="P15" i="16" s="1"/>
  <c r="AB15" i="16"/>
  <c r="L16" i="16"/>
  <c r="K16" i="16"/>
  <c r="J16" i="16"/>
  <c r="I16" i="16"/>
  <c r="O17" i="16"/>
  <c r="G16" i="16"/>
  <c r="H16" i="16"/>
  <c r="V13" i="16" l="1"/>
  <c r="U13" i="16"/>
  <c r="AC13" i="16"/>
  <c r="Y11" i="16"/>
  <c r="AD11" i="16" s="1"/>
  <c r="AE11" i="16" s="1"/>
  <c r="T14" i="16"/>
  <c r="X12" i="16"/>
  <c r="Z12" i="16" s="1"/>
  <c r="AB16" i="16"/>
  <c r="N16" i="16"/>
  <c r="P16" i="16" s="1"/>
  <c r="R15" i="16"/>
  <c r="Q15" i="16"/>
  <c r="S15" i="16" s="1"/>
  <c r="L17" i="16"/>
  <c r="K17" i="16"/>
  <c r="J17" i="16"/>
  <c r="I17" i="16"/>
  <c r="H17" i="16"/>
  <c r="O18" i="16"/>
  <c r="G17" i="16"/>
  <c r="Z13" i="16" l="1"/>
  <c r="AD13" i="16" s="1"/>
  <c r="AE13" i="16" s="1"/>
  <c r="Y12" i="16"/>
  <c r="AD12" i="16" s="1"/>
  <c r="T15" i="16"/>
  <c r="AB17" i="16"/>
  <c r="N17" i="16"/>
  <c r="P17" i="16" s="1"/>
  <c r="K18" i="16"/>
  <c r="J18" i="16"/>
  <c r="I18" i="16"/>
  <c r="H18" i="16"/>
  <c r="O19" i="16"/>
  <c r="G18" i="16"/>
  <c r="L18" i="16"/>
  <c r="R16" i="16"/>
  <c r="Q16" i="16"/>
  <c r="S16" i="16" s="1"/>
  <c r="U14" i="16"/>
  <c r="AC14" i="16"/>
  <c r="V14" i="16"/>
  <c r="W14" i="16"/>
  <c r="AE12" i="16" l="1"/>
  <c r="AB18" i="16"/>
  <c r="N18" i="16"/>
  <c r="P18" i="16" s="1"/>
  <c r="X14" i="16"/>
  <c r="Y14" i="16" s="1"/>
  <c r="J19" i="16"/>
  <c r="I19" i="16"/>
  <c r="H19" i="16"/>
  <c r="O20" i="16"/>
  <c r="G19" i="16"/>
  <c r="L19" i="16"/>
  <c r="K19" i="16"/>
  <c r="R17" i="16"/>
  <c r="Q17" i="16"/>
  <c r="S17" i="16" s="1"/>
  <c r="T16" i="16"/>
  <c r="U15" i="16"/>
  <c r="AC15" i="16"/>
  <c r="W15" i="16"/>
  <c r="V15" i="16"/>
  <c r="Z14" i="16" l="1"/>
  <c r="AD14" i="16" s="1"/>
  <c r="X15" i="16"/>
  <c r="Z15" i="16" s="1"/>
  <c r="AB19" i="16"/>
  <c r="N19" i="16"/>
  <c r="P19" i="16" s="1"/>
  <c r="I20" i="16"/>
  <c r="H20" i="16"/>
  <c r="O21" i="16"/>
  <c r="G20" i="16"/>
  <c r="L20" i="16"/>
  <c r="K20" i="16"/>
  <c r="J20" i="16"/>
  <c r="AC16" i="16"/>
  <c r="U16" i="16"/>
  <c r="W16" i="16"/>
  <c r="V16" i="16"/>
  <c r="T17" i="16"/>
  <c r="R18" i="16"/>
  <c r="Q18" i="16"/>
  <c r="S18" i="16" s="1"/>
  <c r="AE14" i="16" l="1"/>
  <c r="AB20" i="16"/>
  <c r="N20" i="16"/>
  <c r="P20" i="16" s="1"/>
  <c r="T18" i="16"/>
  <c r="H21" i="16"/>
  <c r="O22" i="16"/>
  <c r="G21" i="16"/>
  <c r="L21" i="16"/>
  <c r="K21" i="16"/>
  <c r="J21" i="16"/>
  <c r="I21" i="16"/>
  <c r="U17" i="16"/>
  <c r="AC17" i="16"/>
  <c r="W17" i="16"/>
  <c r="V17" i="16"/>
  <c r="Q19" i="16"/>
  <c r="S19" i="16" s="1"/>
  <c r="R19" i="16"/>
  <c r="X16" i="16"/>
  <c r="Z16" i="16" s="1"/>
  <c r="Y15" i="16"/>
  <c r="AD15" i="16" s="1"/>
  <c r="AE15" i="16" s="1"/>
  <c r="Y16" i="16" l="1"/>
  <c r="AD16" i="16" s="1"/>
  <c r="AE16" i="16" s="1"/>
  <c r="T19" i="16"/>
  <c r="N21" i="16"/>
  <c r="P21" i="16" s="1"/>
  <c r="AB21" i="16"/>
  <c r="O23" i="16"/>
  <c r="G22" i="16"/>
  <c r="L22" i="16"/>
  <c r="K22" i="16"/>
  <c r="J22" i="16"/>
  <c r="I22" i="16"/>
  <c r="H22" i="16"/>
  <c r="U18" i="16"/>
  <c r="AC18" i="16"/>
  <c r="W18" i="16"/>
  <c r="V18" i="16"/>
  <c r="R20" i="16"/>
  <c r="Q20" i="16"/>
  <c r="S20" i="16" s="1"/>
  <c r="X17" i="16"/>
  <c r="Y17" i="16" s="1"/>
  <c r="T20" i="16" l="1"/>
  <c r="AB22" i="16"/>
  <c r="N22" i="16"/>
  <c r="P22" i="16" s="1"/>
  <c r="L23" i="16"/>
  <c r="K23" i="16"/>
  <c r="J23" i="16"/>
  <c r="I23" i="16"/>
  <c r="O24" i="16"/>
  <c r="H23" i="16"/>
  <c r="G23" i="16"/>
  <c r="Z17" i="16"/>
  <c r="AD17" i="16" s="1"/>
  <c r="AE17" i="16" s="1"/>
  <c r="R21" i="16"/>
  <c r="Q21" i="16"/>
  <c r="S21" i="16" s="1"/>
  <c r="X18" i="16"/>
  <c r="Z18" i="16" s="1"/>
  <c r="U19" i="16"/>
  <c r="AC19" i="16"/>
  <c r="W19" i="16"/>
  <c r="V19" i="16"/>
  <c r="Y18" i="16" l="1"/>
  <c r="AD18" i="16" s="1"/>
  <c r="AE18" i="16" s="1"/>
  <c r="X19" i="16"/>
  <c r="Y19" i="16" s="1"/>
  <c r="K24" i="16"/>
  <c r="J24" i="16"/>
  <c r="I24" i="16"/>
  <c r="H24" i="16"/>
  <c r="L24" i="16"/>
  <c r="G24" i="16"/>
  <c r="O25" i="16"/>
  <c r="R22" i="16"/>
  <c r="Q22" i="16"/>
  <c r="S22" i="16" s="1"/>
  <c r="AB23" i="16"/>
  <c r="N23" i="16"/>
  <c r="P23" i="16" s="1"/>
  <c r="U20" i="16"/>
  <c r="AC20" i="16"/>
  <c r="W20" i="16"/>
  <c r="V20" i="16"/>
  <c r="T21" i="16"/>
  <c r="Z19" i="16" l="1"/>
  <c r="AD19" i="16" s="1"/>
  <c r="AE19" i="16" s="1"/>
  <c r="L25" i="16"/>
  <c r="J25" i="16"/>
  <c r="I25" i="16"/>
  <c r="H25" i="16"/>
  <c r="O26" i="16"/>
  <c r="G25" i="16"/>
  <c r="K25" i="16"/>
  <c r="AB24" i="16"/>
  <c r="N24" i="16"/>
  <c r="P24" i="16" s="1"/>
  <c r="U21" i="16"/>
  <c r="AC21" i="16"/>
  <c r="W21" i="16"/>
  <c r="V21" i="16"/>
  <c r="X20" i="16"/>
  <c r="Z20" i="16" s="1"/>
  <c r="T22" i="16"/>
  <c r="R23" i="16"/>
  <c r="Q23" i="16"/>
  <c r="S23" i="16" s="1"/>
  <c r="R24" i="16" l="1"/>
  <c r="Q24" i="16"/>
  <c r="S24" i="16" s="1"/>
  <c r="T23" i="16"/>
  <c r="L26" i="16"/>
  <c r="K26" i="16"/>
  <c r="I26" i="16"/>
  <c r="H26" i="16"/>
  <c r="O27" i="16"/>
  <c r="G26" i="16"/>
  <c r="J26" i="16"/>
  <c r="AB25" i="16"/>
  <c r="N25" i="16"/>
  <c r="P25" i="16" s="1"/>
  <c r="AC22" i="16"/>
  <c r="U22" i="16"/>
  <c r="W22" i="16"/>
  <c r="V22" i="16"/>
  <c r="Y20" i="16"/>
  <c r="AD20" i="16" s="1"/>
  <c r="AE20" i="16" s="1"/>
  <c r="X21" i="16"/>
  <c r="Z21" i="16" s="1"/>
  <c r="AB26" i="16" l="1"/>
  <c r="N26" i="16"/>
  <c r="P26" i="16" s="1"/>
  <c r="L27" i="16"/>
  <c r="K27" i="16"/>
  <c r="J27" i="16"/>
  <c r="H27" i="16"/>
  <c r="O28" i="16"/>
  <c r="G27" i="16"/>
  <c r="I27" i="16"/>
  <c r="Y21" i="16"/>
  <c r="AD21" i="16" s="1"/>
  <c r="AE21" i="16" s="1"/>
  <c r="X22" i="16"/>
  <c r="Z22" i="16" s="1"/>
  <c r="AC23" i="16"/>
  <c r="U23" i="16"/>
  <c r="V23" i="16"/>
  <c r="W23" i="16"/>
  <c r="Q25" i="16"/>
  <c r="S25" i="16" s="1"/>
  <c r="R25" i="16"/>
  <c r="T24" i="16"/>
  <c r="Y22" i="16" l="1"/>
  <c r="AD22" i="16" s="1"/>
  <c r="AE22" i="16" s="1"/>
  <c r="AC24" i="16"/>
  <c r="U24" i="16"/>
  <c r="W24" i="16"/>
  <c r="V24" i="16"/>
  <c r="L28" i="16"/>
  <c r="K28" i="16"/>
  <c r="J28" i="16"/>
  <c r="I28" i="16"/>
  <c r="O29" i="16"/>
  <c r="G28" i="16"/>
  <c r="H28" i="16"/>
  <c r="T25" i="16"/>
  <c r="X23" i="16"/>
  <c r="Y23" i="16" s="1"/>
  <c r="N27" i="16"/>
  <c r="P27" i="16" s="1"/>
  <c r="AB27" i="16"/>
  <c r="R26" i="16"/>
  <c r="Q26" i="16"/>
  <c r="S26" i="16" s="1"/>
  <c r="Z23" i="16" l="1"/>
  <c r="AD23" i="16" s="1"/>
  <c r="AE23" i="16" s="1"/>
  <c r="AB28" i="16"/>
  <c r="N28" i="16"/>
  <c r="P28" i="16" s="1"/>
  <c r="L29" i="16"/>
  <c r="K29" i="16"/>
  <c r="J29" i="16"/>
  <c r="I29" i="16"/>
  <c r="H29" i="16"/>
  <c r="O30" i="16"/>
  <c r="G29" i="16"/>
  <c r="T26" i="16"/>
  <c r="X24" i="16"/>
  <c r="Y24" i="16" s="1"/>
  <c r="R27" i="16"/>
  <c r="Q27" i="16"/>
  <c r="S27" i="16" s="1"/>
  <c r="AC25" i="16"/>
  <c r="U25" i="16"/>
  <c r="W25" i="16"/>
  <c r="V25" i="16"/>
  <c r="AB29" i="16" l="1"/>
  <c r="N29" i="16"/>
  <c r="P29" i="16" s="1"/>
  <c r="X25" i="16"/>
  <c r="Z25" i="16" s="1"/>
  <c r="Z24" i="16"/>
  <c r="AD24" i="16" s="1"/>
  <c r="AE24" i="16" s="1"/>
  <c r="U26" i="16"/>
  <c r="AC26" i="16"/>
  <c r="W26" i="16"/>
  <c r="V26" i="16"/>
  <c r="K30" i="16"/>
  <c r="J30" i="16"/>
  <c r="I30" i="16"/>
  <c r="H30" i="16"/>
  <c r="O31" i="16"/>
  <c r="G30" i="16"/>
  <c r="L30" i="16"/>
  <c r="T27" i="16"/>
  <c r="R28" i="16"/>
  <c r="Q28" i="16"/>
  <c r="S28" i="16" s="1"/>
  <c r="AB30" i="16" l="1"/>
  <c r="N30" i="16"/>
  <c r="P30" i="16" s="1"/>
  <c r="Y25" i="16"/>
  <c r="AD25" i="16" s="1"/>
  <c r="AE25" i="16" s="1"/>
  <c r="R29" i="16"/>
  <c r="Q29" i="16"/>
  <c r="S29" i="16" s="1"/>
  <c r="T28" i="16"/>
  <c r="J31" i="16"/>
  <c r="I31" i="16"/>
  <c r="H31" i="16"/>
  <c r="O32" i="16"/>
  <c r="G31" i="16"/>
  <c r="L31" i="16"/>
  <c r="K31" i="16"/>
  <c r="X26" i="16"/>
  <c r="Y26" i="16" s="1"/>
  <c r="U27" i="16"/>
  <c r="AC27" i="16"/>
  <c r="W27" i="16"/>
  <c r="V27" i="16"/>
  <c r="Z26" i="16" l="1"/>
  <c r="AD26" i="16" s="1"/>
  <c r="AE26" i="16" s="1"/>
  <c r="X27" i="16"/>
  <c r="Y27" i="16" s="1"/>
  <c r="AC28" i="16"/>
  <c r="U28" i="16"/>
  <c r="W28" i="16"/>
  <c r="V28" i="16"/>
  <c r="T29" i="16"/>
  <c r="R30" i="16"/>
  <c r="Q30" i="16"/>
  <c r="S30" i="16" s="1"/>
  <c r="AB31" i="16"/>
  <c r="N31" i="16"/>
  <c r="P31" i="16" s="1"/>
  <c r="I32" i="16"/>
  <c r="H32" i="16"/>
  <c r="O33" i="16"/>
  <c r="G32" i="16"/>
  <c r="L32" i="16"/>
  <c r="K32" i="16"/>
  <c r="J32" i="16"/>
  <c r="Z27" i="16" l="1"/>
  <c r="AD27" i="16" s="1"/>
  <c r="AE27" i="16" s="1"/>
  <c r="U29" i="16"/>
  <c r="AC29" i="16"/>
  <c r="W29" i="16"/>
  <c r="V29" i="16"/>
  <c r="T30" i="16"/>
  <c r="AB32" i="16"/>
  <c r="N32" i="16"/>
  <c r="P32" i="16" s="1"/>
  <c r="H33" i="16"/>
  <c r="O34" i="16"/>
  <c r="G33" i="16"/>
  <c r="L33" i="16"/>
  <c r="K33" i="16"/>
  <c r="J33" i="16"/>
  <c r="I33" i="16"/>
  <c r="X28" i="16"/>
  <c r="Y28" i="16" s="1"/>
  <c r="Q31" i="16"/>
  <c r="S31" i="16" s="1"/>
  <c r="R31" i="16"/>
  <c r="Z28" i="16" l="1"/>
  <c r="AD28" i="16" s="1"/>
  <c r="AE28" i="16" s="1"/>
  <c r="T31" i="16"/>
  <c r="U30" i="16"/>
  <c r="AC30" i="16"/>
  <c r="W30" i="16"/>
  <c r="V30" i="16"/>
  <c r="R32" i="16"/>
  <c r="Q32" i="16"/>
  <c r="S32" i="16" s="1"/>
  <c r="X29" i="16"/>
  <c r="Z29" i="16" s="1"/>
  <c r="N33" i="16"/>
  <c r="P33" i="16" s="1"/>
  <c r="AB33" i="16"/>
  <c r="O35" i="16"/>
  <c r="G34" i="16"/>
  <c r="L34" i="16"/>
  <c r="K34" i="16"/>
  <c r="J34" i="16"/>
  <c r="I34" i="16"/>
  <c r="H34" i="16"/>
  <c r="T32" i="16" l="1"/>
  <c r="L35" i="16"/>
  <c r="K35" i="16"/>
  <c r="J35" i="16"/>
  <c r="I35" i="16"/>
  <c r="H35" i="16"/>
  <c r="G35" i="16"/>
  <c r="O36" i="16"/>
  <c r="AB34" i="16"/>
  <c r="N34" i="16"/>
  <c r="P34" i="16" s="1"/>
  <c r="X30" i="16"/>
  <c r="Y30" i="16" s="1"/>
  <c r="R33" i="16"/>
  <c r="Q33" i="16"/>
  <c r="S33" i="16" s="1"/>
  <c r="U31" i="16"/>
  <c r="AC31" i="16"/>
  <c r="V31" i="16"/>
  <c r="W31" i="16"/>
  <c r="Y29" i="16"/>
  <c r="AD29" i="16" s="1"/>
  <c r="AE29" i="16" s="1"/>
  <c r="X31" i="16" l="1"/>
  <c r="Y31" i="16" s="1"/>
  <c r="Z30" i="16"/>
  <c r="AD30" i="16" s="1"/>
  <c r="AE30" i="16" s="1"/>
  <c r="K36" i="16"/>
  <c r="J36" i="16"/>
  <c r="I36" i="16"/>
  <c r="H36" i="16"/>
  <c r="O37" i="16"/>
  <c r="G36" i="16"/>
  <c r="L36" i="16"/>
  <c r="R34" i="16"/>
  <c r="Q34" i="16"/>
  <c r="S34" i="16" s="1"/>
  <c r="AB35" i="16"/>
  <c r="N35" i="16"/>
  <c r="P35" i="16" s="1"/>
  <c r="T33" i="16"/>
  <c r="U32" i="16"/>
  <c r="AC32" i="16"/>
  <c r="V32" i="16"/>
  <c r="W32" i="16"/>
  <c r="Z31" i="16" l="1"/>
  <c r="AD31" i="16" s="1"/>
  <c r="AE31" i="16" s="1"/>
  <c r="X32" i="16"/>
  <c r="Y32" i="16" s="1"/>
  <c r="U33" i="16"/>
  <c r="AC33" i="16"/>
  <c r="W33" i="16"/>
  <c r="V33" i="16"/>
  <c r="R35" i="16"/>
  <c r="Q35" i="16"/>
  <c r="S35" i="16" s="1"/>
  <c r="AB36" i="16"/>
  <c r="N36" i="16"/>
  <c r="P36" i="16" s="1"/>
  <c r="L37" i="16"/>
  <c r="K37" i="16"/>
  <c r="J37" i="16"/>
  <c r="I37" i="16"/>
  <c r="H37" i="16"/>
  <c r="O38" i="16"/>
  <c r="G37" i="16"/>
  <c r="T34" i="16"/>
  <c r="Z32" i="16" l="1"/>
  <c r="AD32" i="16" s="1"/>
  <c r="AE32" i="16" s="1"/>
  <c r="T35" i="16"/>
  <c r="AC34" i="16"/>
  <c r="U34" i="16"/>
  <c r="W34" i="16"/>
  <c r="V34" i="16"/>
  <c r="L38" i="16"/>
  <c r="K38" i="16"/>
  <c r="J38" i="16"/>
  <c r="I38" i="16"/>
  <c r="H38" i="16"/>
  <c r="O39" i="16"/>
  <c r="G38" i="16"/>
  <c r="AB37" i="16"/>
  <c r="N37" i="16"/>
  <c r="P37" i="16" s="1"/>
  <c r="X33" i="16"/>
  <c r="Y33" i="16" s="1"/>
  <c r="R36" i="16"/>
  <c r="Q36" i="16"/>
  <c r="S36" i="16" s="1"/>
  <c r="Z33" i="16" l="1"/>
  <c r="AD33" i="16" s="1"/>
  <c r="AE33" i="16" s="1"/>
  <c r="AB38" i="16"/>
  <c r="N38" i="16"/>
  <c r="P38" i="16" s="1"/>
  <c r="X34" i="16"/>
  <c r="Z34" i="16" s="1"/>
  <c r="L39" i="16"/>
  <c r="K39" i="16"/>
  <c r="J39" i="16"/>
  <c r="I39" i="16"/>
  <c r="H39" i="16"/>
  <c r="G39" i="16"/>
  <c r="O40" i="16"/>
  <c r="T36" i="16"/>
  <c r="R37" i="16"/>
  <c r="Q37" i="16"/>
  <c r="S37" i="16" s="1"/>
  <c r="AC35" i="16"/>
  <c r="U35" i="16"/>
  <c r="W35" i="16"/>
  <c r="V35" i="16"/>
  <c r="Y34" i="16" l="1"/>
  <c r="AD34" i="16" s="1"/>
  <c r="AE34" i="16" s="1"/>
  <c r="AB39" i="16"/>
  <c r="N39" i="16"/>
  <c r="P39" i="16" s="1"/>
  <c r="X35" i="16"/>
  <c r="Z35" i="16" s="1"/>
  <c r="O41" i="16"/>
  <c r="L40" i="16"/>
  <c r="K40" i="16"/>
  <c r="J40" i="16"/>
  <c r="I40" i="16"/>
  <c r="H40" i="16"/>
  <c r="G40" i="16"/>
  <c r="Q38" i="16"/>
  <c r="S38" i="16" s="1"/>
  <c r="R38" i="16"/>
  <c r="T37" i="16"/>
  <c r="AC36" i="16"/>
  <c r="U36" i="16"/>
  <c r="W36" i="16"/>
  <c r="V36" i="16"/>
  <c r="X36" i="16" l="1"/>
  <c r="Y36" i="16" s="1"/>
  <c r="AC37" i="16"/>
  <c r="U37" i="16"/>
  <c r="W37" i="16"/>
  <c r="V37" i="16"/>
  <c r="L41" i="16"/>
  <c r="K41" i="16"/>
  <c r="J41" i="16"/>
  <c r="I41" i="16"/>
  <c r="H41" i="16"/>
  <c r="O42" i="16"/>
  <c r="G41" i="16"/>
  <c r="T38" i="16"/>
  <c r="Y35" i="16"/>
  <c r="AD35" i="16" s="1"/>
  <c r="AE35" i="16" s="1"/>
  <c r="R39" i="16"/>
  <c r="Q39" i="16"/>
  <c r="S39" i="16" s="1"/>
  <c r="AB40" i="16"/>
  <c r="N40" i="16"/>
  <c r="P40" i="16" s="1"/>
  <c r="Z36" i="16" l="1"/>
  <c r="AD36" i="16" s="1"/>
  <c r="AE36" i="16" s="1"/>
  <c r="L42" i="16"/>
  <c r="K42" i="16"/>
  <c r="J42" i="16"/>
  <c r="I42" i="16"/>
  <c r="H42" i="16"/>
  <c r="O43" i="16"/>
  <c r="G42" i="16"/>
  <c r="R40" i="16"/>
  <c r="Q40" i="16"/>
  <c r="S40" i="16" s="1"/>
  <c r="X37" i="16"/>
  <c r="Y37" i="16" s="1"/>
  <c r="T39" i="16"/>
  <c r="AC38" i="16"/>
  <c r="U38" i="16"/>
  <c r="W38" i="16"/>
  <c r="V38" i="16"/>
  <c r="AB41" i="16"/>
  <c r="N41" i="16"/>
  <c r="P41" i="16" s="1"/>
  <c r="Z37" i="16" l="1"/>
  <c r="AD37" i="16" s="1"/>
  <c r="AE37" i="16" s="1"/>
  <c r="R41" i="16"/>
  <c r="Q41" i="16"/>
  <c r="S41" i="16" s="1"/>
  <c r="X38" i="16"/>
  <c r="Y38" i="16" s="1"/>
  <c r="L43" i="16"/>
  <c r="K43" i="16"/>
  <c r="J43" i="16"/>
  <c r="I43" i="16"/>
  <c r="H43" i="16"/>
  <c r="O44" i="16"/>
  <c r="G43" i="16"/>
  <c r="AC39" i="16"/>
  <c r="U39" i="16"/>
  <c r="W39" i="16"/>
  <c r="V39" i="16"/>
  <c r="AB42" i="16"/>
  <c r="N42" i="16"/>
  <c r="P42" i="16" s="1"/>
  <c r="T40" i="16"/>
  <c r="AC40" i="16" l="1"/>
  <c r="U40" i="16"/>
  <c r="V40" i="16"/>
  <c r="W40" i="16"/>
  <c r="Z38" i="16"/>
  <c r="AD38" i="16" s="1"/>
  <c r="AE38" i="16" s="1"/>
  <c r="R42" i="16"/>
  <c r="Q42" i="16"/>
  <c r="S42" i="16" s="1"/>
  <c r="X39" i="16"/>
  <c r="Y39" i="16" s="1"/>
  <c r="AB43" i="16"/>
  <c r="N43" i="16"/>
  <c r="P43" i="16" s="1"/>
  <c r="L44" i="16"/>
  <c r="K44" i="16"/>
  <c r="J44" i="16"/>
  <c r="I44" i="16"/>
  <c r="H44" i="16"/>
  <c r="O45" i="16"/>
  <c r="G44" i="16"/>
  <c r="T41" i="16"/>
  <c r="Z39" i="16" l="1"/>
  <c r="AD39" i="16" s="1"/>
  <c r="AE39" i="16" s="1"/>
  <c r="AC41" i="16"/>
  <c r="U41" i="16"/>
  <c r="V41" i="16"/>
  <c r="W41" i="16"/>
  <c r="AB44" i="16"/>
  <c r="N44" i="16"/>
  <c r="P44" i="16" s="1"/>
  <c r="Q43" i="16"/>
  <c r="S43" i="16" s="1"/>
  <c r="R43" i="16"/>
  <c r="L45" i="16"/>
  <c r="K45" i="16"/>
  <c r="J45" i="16"/>
  <c r="I45" i="16"/>
  <c r="H45" i="16"/>
  <c r="O46" i="16"/>
  <c r="G45" i="16"/>
  <c r="T42" i="16"/>
  <c r="X40" i="16"/>
  <c r="Z40" i="16" s="1"/>
  <c r="T43" i="16" l="1"/>
  <c r="Y40" i="16"/>
  <c r="AD40" i="16" s="1"/>
  <c r="AE40" i="16" s="1"/>
  <c r="AC42" i="16"/>
  <c r="U42" i="16"/>
  <c r="W42" i="16"/>
  <c r="V42" i="16"/>
  <c r="R44" i="16"/>
  <c r="Q44" i="16"/>
  <c r="S44" i="16" s="1"/>
  <c r="X41" i="16"/>
  <c r="Z41" i="16" s="1"/>
  <c r="N45" i="16"/>
  <c r="P45" i="16" s="1"/>
  <c r="AB45" i="16"/>
  <c r="L46" i="16"/>
  <c r="K46" i="16"/>
  <c r="J46" i="16"/>
  <c r="I46" i="16"/>
  <c r="H46" i="16"/>
  <c r="O47" i="16"/>
  <c r="G46" i="16"/>
  <c r="Y41" i="16" l="1"/>
  <c r="AD41" i="16" s="1"/>
  <c r="AE41" i="16" s="1"/>
  <c r="N46" i="16"/>
  <c r="P46" i="16" s="1"/>
  <c r="AB46" i="16"/>
  <c r="L47" i="16"/>
  <c r="K47" i="16"/>
  <c r="J47" i="16"/>
  <c r="I47" i="16"/>
  <c r="H47" i="16"/>
  <c r="O48" i="16"/>
  <c r="G47" i="16"/>
  <c r="X42" i="16"/>
  <c r="Z42" i="16" s="1"/>
  <c r="T44" i="16"/>
  <c r="R45" i="16"/>
  <c r="Q45" i="16"/>
  <c r="S45" i="16" s="1"/>
  <c r="AC43" i="16"/>
  <c r="U43" i="16"/>
  <c r="W43" i="16"/>
  <c r="V43" i="16"/>
  <c r="Y42" i="16" l="1"/>
  <c r="AD42" i="16" s="1"/>
  <c r="AE42" i="16" s="1"/>
  <c r="N47" i="16"/>
  <c r="P47" i="16" s="1"/>
  <c r="AB47" i="16"/>
  <c r="K48" i="16"/>
  <c r="J48" i="16"/>
  <c r="I48" i="16"/>
  <c r="H48" i="16"/>
  <c r="O49" i="16"/>
  <c r="G48" i="16"/>
  <c r="L48" i="16"/>
  <c r="T45" i="16"/>
  <c r="X43" i="16"/>
  <c r="Z43" i="16" s="1"/>
  <c r="AC44" i="16"/>
  <c r="U44" i="16"/>
  <c r="V44" i="16"/>
  <c r="W44" i="16"/>
  <c r="Q46" i="16"/>
  <c r="S46" i="16" s="1"/>
  <c r="R46" i="16"/>
  <c r="T46" i="16" l="1"/>
  <c r="N48" i="16"/>
  <c r="P48" i="16" s="1"/>
  <c r="AB48" i="16"/>
  <c r="X44" i="16"/>
  <c r="Z44" i="16" s="1"/>
  <c r="R47" i="16"/>
  <c r="Q47" i="16"/>
  <c r="S47" i="16" s="1"/>
  <c r="AC45" i="16"/>
  <c r="U45" i="16"/>
  <c r="W45" i="16"/>
  <c r="V45" i="16"/>
  <c r="J49" i="16"/>
  <c r="I49" i="16"/>
  <c r="H49" i="16"/>
  <c r="O50" i="16"/>
  <c r="G49" i="16"/>
  <c r="L49" i="16"/>
  <c r="K49" i="16"/>
  <c r="Y43" i="16"/>
  <c r="AD43" i="16" s="1"/>
  <c r="AE43" i="16" s="1"/>
  <c r="T47" i="16" l="1"/>
  <c r="Y44" i="16"/>
  <c r="AD44" i="16" s="1"/>
  <c r="AE44" i="16" s="1"/>
  <c r="AB49" i="16"/>
  <c r="N49" i="16"/>
  <c r="P49" i="16" s="1"/>
  <c r="I50" i="16"/>
  <c r="H50" i="16"/>
  <c r="O51" i="16"/>
  <c r="G50" i="16"/>
  <c r="L50" i="16"/>
  <c r="K50" i="16"/>
  <c r="J50" i="16"/>
  <c r="R48" i="16"/>
  <c r="Q48" i="16"/>
  <c r="S48" i="16" s="1"/>
  <c r="X45" i="16"/>
  <c r="Z45" i="16" s="1"/>
  <c r="U46" i="16"/>
  <c r="AC46" i="16"/>
  <c r="W46" i="16"/>
  <c r="V46" i="16"/>
  <c r="X46" i="16" l="1"/>
  <c r="Y46" i="16" s="1"/>
  <c r="Y45" i="16"/>
  <c r="AD45" i="16" s="1"/>
  <c r="AE45" i="16" s="1"/>
  <c r="R49" i="16"/>
  <c r="Q49" i="16"/>
  <c r="S49" i="16" s="1"/>
  <c r="T48" i="16"/>
  <c r="AB50" i="16"/>
  <c r="N50" i="16"/>
  <c r="P50" i="16" s="1"/>
  <c r="H51" i="16"/>
  <c r="O52" i="16"/>
  <c r="G51" i="16"/>
  <c r="L51" i="16"/>
  <c r="K51" i="16"/>
  <c r="J51" i="16"/>
  <c r="I51" i="16"/>
  <c r="U47" i="16"/>
  <c r="AC47" i="16"/>
  <c r="V47" i="16"/>
  <c r="W47" i="16"/>
  <c r="Z46" i="16" l="1"/>
  <c r="AD46" i="16" s="1"/>
  <c r="AE46" i="16" s="1"/>
  <c r="X47" i="16"/>
  <c r="Y47" i="16" s="1"/>
  <c r="AB51" i="16"/>
  <c r="N51" i="16"/>
  <c r="P51" i="16" s="1"/>
  <c r="O53" i="16"/>
  <c r="G52" i="16"/>
  <c r="L52" i="16"/>
  <c r="K52" i="16"/>
  <c r="J52" i="16"/>
  <c r="I52" i="16"/>
  <c r="H52" i="16"/>
  <c r="R50" i="16"/>
  <c r="Q50" i="16"/>
  <c r="S50" i="16" s="1"/>
  <c r="U48" i="16"/>
  <c r="AC48" i="16"/>
  <c r="V48" i="16"/>
  <c r="W48" i="16"/>
  <c r="T49" i="16"/>
  <c r="Z47" i="16" l="1"/>
  <c r="AD47" i="16" s="1"/>
  <c r="AE47" i="16" s="1"/>
  <c r="U49" i="16"/>
  <c r="AC49" i="16"/>
  <c r="W49" i="16"/>
  <c r="V49" i="16"/>
  <c r="X48" i="16"/>
  <c r="Y48" i="16" s="1"/>
  <c r="R51" i="16"/>
  <c r="Q51" i="16"/>
  <c r="S51" i="16" s="1"/>
  <c r="AB52" i="16"/>
  <c r="N52" i="16"/>
  <c r="P52" i="16" s="1"/>
  <c r="K53" i="16"/>
  <c r="J53" i="16"/>
  <c r="O54" i="16"/>
  <c r="L53" i="16"/>
  <c r="I53" i="16"/>
  <c r="H53" i="16"/>
  <c r="G53" i="16"/>
  <c r="T50" i="16"/>
  <c r="Z48" i="16" l="1"/>
  <c r="U50" i="16"/>
  <c r="AC50" i="16"/>
  <c r="V50" i="16"/>
  <c r="W50" i="16"/>
  <c r="T51" i="16"/>
  <c r="AD48" i="16"/>
  <c r="AE48" i="16" s="1"/>
  <c r="L54" i="16"/>
  <c r="K54" i="16"/>
  <c r="J54" i="16"/>
  <c r="I54" i="16"/>
  <c r="H54" i="16"/>
  <c r="G54" i="16"/>
  <c r="O55" i="16"/>
  <c r="AB53" i="16"/>
  <c r="N53" i="16"/>
  <c r="P53" i="16" s="1"/>
  <c r="X49" i="16"/>
  <c r="Z49" i="16" s="1"/>
  <c r="R52" i="16"/>
  <c r="Q52" i="16"/>
  <c r="S52" i="16" s="1"/>
  <c r="AB54" i="16" l="1"/>
  <c r="N54" i="16"/>
  <c r="P54" i="16" s="1"/>
  <c r="T52" i="16"/>
  <c r="Y49" i="16"/>
  <c r="AD49" i="16" s="1"/>
  <c r="AE49" i="16" s="1"/>
  <c r="U51" i="16"/>
  <c r="AC51" i="16"/>
  <c r="W51" i="16"/>
  <c r="V51" i="16"/>
  <c r="X50" i="16"/>
  <c r="Y50" i="16" s="1"/>
  <c r="R53" i="16"/>
  <c r="Q53" i="16"/>
  <c r="S53" i="16" s="1"/>
  <c r="L55" i="16"/>
  <c r="K55" i="16"/>
  <c r="J55" i="16"/>
  <c r="I55" i="16"/>
  <c r="H55" i="16"/>
  <c r="O56" i="16"/>
  <c r="G55" i="16"/>
  <c r="Z50" i="16" l="1"/>
  <c r="AD50" i="16" s="1"/>
  <c r="AE50" i="16" s="1"/>
  <c r="X51" i="16"/>
  <c r="Y51" i="16" s="1"/>
  <c r="AC52" i="16"/>
  <c r="U52" i="16"/>
  <c r="W52" i="16"/>
  <c r="V52" i="16"/>
  <c r="AB55" i="16"/>
  <c r="N55" i="16"/>
  <c r="P55" i="16" s="1"/>
  <c r="L56" i="16"/>
  <c r="K56" i="16"/>
  <c r="J56" i="16"/>
  <c r="I56" i="16"/>
  <c r="H56" i="16"/>
  <c r="O57" i="16"/>
  <c r="G56" i="16"/>
  <c r="R54" i="16"/>
  <c r="Q54" i="16"/>
  <c r="S54" i="16" s="1"/>
  <c r="T53" i="16"/>
  <c r="Z51" i="16" l="1"/>
  <c r="AD51" i="16" s="1"/>
  <c r="AE51" i="16" s="1"/>
  <c r="T54" i="16"/>
  <c r="Q55" i="16"/>
  <c r="S55" i="16" s="1"/>
  <c r="R55" i="16"/>
  <c r="X52" i="16"/>
  <c r="Y52" i="16" s="1"/>
  <c r="AC53" i="16"/>
  <c r="U53" i="16"/>
  <c r="W53" i="16"/>
  <c r="V53" i="16"/>
  <c r="AB56" i="16"/>
  <c r="N56" i="16"/>
  <c r="P56" i="16" s="1"/>
  <c r="L57" i="16"/>
  <c r="K57" i="16"/>
  <c r="J57" i="16"/>
  <c r="I57" i="16"/>
  <c r="H57" i="16"/>
  <c r="O58" i="16"/>
  <c r="G57" i="16"/>
  <c r="T55" i="16" l="1"/>
  <c r="V55" i="16" s="1"/>
  <c r="X53" i="16"/>
  <c r="Y53" i="16" s="1"/>
  <c r="Z52" i="16"/>
  <c r="AD52" i="16" s="1"/>
  <c r="AE52" i="16" s="1"/>
  <c r="N57" i="16"/>
  <c r="P57" i="16" s="1"/>
  <c r="AB57" i="16"/>
  <c r="AC55" i="16"/>
  <c r="U55" i="16"/>
  <c r="W55" i="16"/>
  <c r="L58" i="16"/>
  <c r="K58" i="16"/>
  <c r="J58" i="16"/>
  <c r="I58" i="16"/>
  <c r="H58" i="16"/>
  <c r="O59" i="16"/>
  <c r="G58" i="16"/>
  <c r="R56" i="16"/>
  <c r="Q56" i="16"/>
  <c r="S56" i="16" s="1"/>
  <c r="AC54" i="16"/>
  <c r="U54" i="16"/>
  <c r="W54" i="16"/>
  <c r="V54" i="16"/>
  <c r="Z53" i="16" l="1"/>
  <c r="AD53" i="16"/>
  <c r="AE53" i="16" s="1"/>
  <c r="R57" i="16"/>
  <c r="Q57" i="16"/>
  <c r="S57" i="16" s="1"/>
  <c r="N58" i="16"/>
  <c r="P58" i="16" s="1"/>
  <c r="AB58" i="16"/>
  <c r="L59" i="16"/>
  <c r="K59" i="16"/>
  <c r="J59" i="16"/>
  <c r="I59" i="16"/>
  <c r="H59" i="16"/>
  <c r="O60" i="16"/>
  <c r="G59" i="16"/>
  <c r="T56" i="16"/>
  <c r="X55" i="16"/>
  <c r="Z55" i="16" s="1"/>
  <c r="X54" i="16"/>
  <c r="Y54" i="16" s="1"/>
  <c r="Z54" i="16" l="1"/>
  <c r="AD54" i="16" s="1"/>
  <c r="AE54" i="16" s="1"/>
  <c r="T57" i="16"/>
  <c r="R58" i="16"/>
  <c r="Q58" i="16"/>
  <c r="S58" i="16" s="1"/>
  <c r="U56" i="16"/>
  <c r="AC56" i="16"/>
  <c r="W56" i="16"/>
  <c r="V56" i="16"/>
  <c r="Y55" i="16"/>
  <c r="AD55" i="16" s="1"/>
  <c r="AE55" i="16" s="1"/>
  <c r="AB59" i="16"/>
  <c r="N59" i="16"/>
  <c r="P59" i="16" s="1"/>
  <c r="K60" i="16"/>
  <c r="J60" i="16"/>
  <c r="I60" i="16"/>
  <c r="H60" i="16"/>
  <c r="O61" i="16"/>
  <c r="G60" i="16"/>
  <c r="L60" i="16"/>
  <c r="X56" i="16" l="1"/>
  <c r="Z56" i="16" s="1"/>
  <c r="T58" i="16"/>
  <c r="U57" i="16"/>
  <c r="AC57" i="16"/>
  <c r="W57" i="16"/>
  <c r="V57" i="16"/>
  <c r="R59" i="16"/>
  <c r="Q59" i="16"/>
  <c r="S59" i="16" s="1"/>
  <c r="AB60" i="16"/>
  <c r="N60" i="16"/>
  <c r="P60" i="16" s="1"/>
  <c r="J61" i="16"/>
  <c r="I61" i="16"/>
  <c r="H61" i="16"/>
  <c r="O62" i="16"/>
  <c r="G61" i="16"/>
  <c r="K61" i="16"/>
  <c r="L61" i="16"/>
  <c r="T59" i="16" l="1"/>
  <c r="AB61" i="16"/>
  <c r="N61" i="16"/>
  <c r="P61" i="16" s="1"/>
  <c r="I62" i="16"/>
  <c r="H62" i="16"/>
  <c r="O63" i="16"/>
  <c r="G62" i="16"/>
  <c r="L62" i="16"/>
  <c r="J62" i="16"/>
  <c r="K62" i="16"/>
  <c r="X57" i="16"/>
  <c r="Z57" i="16" s="1"/>
  <c r="U58" i="16"/>
  <c r="AC58" i="16"/>
  <c r="W58" i="16"/>
  <c r="V58" i="16"/>
  <c r="Y56" i="16"/>
  <c r="AD56" i="16" s="1"/>
  <c r="AE56" i="16" s="1"/>
  <c r="R60" i="16"/>
  <c r="Q60" i="16"/>
  <c r="S60" i="16" s="1"/>
  <c r="Y57" i="16" l="1"/>
  <c r="AD57" i="16" s="1"/>
  <c r="AE57" i="16" s="1"/>
  <c r="X58" i="16"/>
  <c r="Y58" i="16" s="1"/>
  <c r="AB62" i="16"/>
  <c r="N62" i="16"/>
  <c r="P62" i="16" s="1"/>
  <c r="Z58" i="16"/>
  <c r="T60" i="16"/>
  <c r="R61" i="16"/>
  <c r="Q61" i="16"/>
  <c r="S61" i="16" s="1"/>
  <c r="H63" i="16"/>
  <c r="O64" i="16"/>
  <c r="G63" i="16"/>
  <c r="L63" i="16"/>
  <c r="K63" i="16"/>
  <c r="I63" i="16"/>
  <c r="J63" i="16"/>
  <c r="U59" i="16"/>
  <c r="AC59" i="16"/>
  <c r="V59" i="16"/>
  <c r="W59" i="16"/>
  <c r="AD58" i="16" l="1"/>
  <c r="AE58" i="16" s="1"/>
  <c r="X59" i="16"/>
  <c r="Z59" i="16" s="1"/>
  <c r="T61" i="16"/>
  <c r="R62" i="16"/>
  <c r="Q62" i="16"/>
  <c r="S62" i="16" s="1"/>
  <c r="U60" i="16"/>
  <c r="AC60" i="16"/>
  <c r="W60" i="16"/>
  <c r="V60" i="16"/>
  <c r="AB63" i="16"/>
  <c r="N63" i="16"/>
  <c r="P63" i="16" s="1"/>
  <c r="O65" i="16"/>
  <c r="G64" i="16"/>
  <c r="L64" i="16"/>
  <c r="K64" i="16"/>
  <c r="J64" i="16"/>
  <c r="H64" i="16"/>
  <c r="I64" i="16"/>
  <c r="X60" i="16" l="1"/>
  <c r="Y60" i="16" s="1"/>
  <c r="T62" i="16"/>
  <c r="U61" i="16"/>
  <c r="AC61" i="16"/>
  <c r="W61" i="16"/>
  <c r="V61" i="16"/>
  <c r="R63" i="16"/>
  <c r="Q63" i="16"/>
  <c r="S63" i="16" s="1"/>
  <c r="AB64" i="16"/>
  <c r="N64" i="16"/>
  <c r="P64" i="16" s="1"/>
  <c r="Y59" i="16"/>
  <c r="AD59" i="16" s="1"/>
  <c r="AE59" i="16" s="1"/>
  <c r="L65" i="16"/>
  <c r="K65" i="16"/>
  <c r="J65" i="16"/>
  <c r="I65" i="16"/>
  <c r="O66" i="16"/>
  <c r="G65" i="16"/>
  <c r="H65" i="16"/>
  <c r="Z60" i="16" l="1"/>
  <c r="AD60" i="16" s="1"/>
  <c r="AE60" i="16" s="1"/>
  <c r="L66" i="16"/>
  <c r="K66" i="16"/>
  <c r="J66" i="16"/>
  <c r="I66" i="16"/>
  <c r="H66" i="16"/>
  <c r="O67" i="16"/>
  <c r="G66" i="16"/>
  <c r="AB65" i="16"/>
  <c r="N65" i="16"/>
  <c r="P65" i="16" s="1"/>
  <c r="X61" i="16"/>
  <c r="Y61" i="16" s="1"/>
  <c r="U62" i="16"/>
  <c r="AC62" i="16"/>
  <c r="W62" i="16"/>
  <c r="V62" i="16"/>
  <c r="R64" i="16"/>
  <c r="Q64" i="16"/>
  <c r="S64" i="16" s="1"/>
  <c r="T63" i="16"/>
  <c r="Z61" i="16" l="1"/>
  <c r="AD61" i="16" s="1"/>
  <c r="AE61" i="16" s="1"/>
  <c r="R65" i="16"/>
  <c r="Q65" i="16"/>
  <c r="S65" i="16" s="1"/>
  <c r="L67" i="16"/>
  <c r="K67" i="16"/>
  <c r="J67" i="16"/>
  <c r="I67" i="16"/>
  <c r="H67" i="16"/>
  <c r="O68" i="16"/>
  <c r="G67" i="16"/>
  <c r="T64" i="16"/>
  <c r="U63" i="16"/>
  <c r="AC63" i="16"/>
  <c r="V63" i="16"/>
  <c r="W63" i="16"/>
  <c r="X62" i="16"/>
  <c r="Z62" i="16" s="1"/>
  <c r="AB66" i="16"/>
  <c r="N66" i="16"/>
  <c r="P66" i="16" s="1"/>
  <c r="AB67" i="16" l="1"/>
  <c r="N67" i="16"/>
  <c r="P67" i="16" s="1"/>
  <c r="Y62" i="16"/>
  <c r="AD62" i="16" s="1"/>
  <c r="AE62" i="16" s="1"/>
  <c r="R66" i="16"/>
  <c r="Q66" i="16"/>
  <c r="S66" i="16" s="1"/>
  <c r="X63" i="16"/>
  <c r="Y63" i="16" s="1"/>
  <c r="T65" i="16"/>
  <c r="L68" i="16"/>
  <c r="K68" i="16"/>
  <c r="J68" i="16"/>
  <c r="I68" i="16"/>
  <c r="H68" i="16"/>
  <c r="O69" i="16"/>
  <c r="G68" i="16"/>
  <c r="AC64" i="16"/>
  <c r="U64" i="16"/>
  <c r="W64" i="16"/>
  <c r="V64" i="16"/>
  <c r="Z63" i="16" l="1"/>
  <c r="AD63" i="16" s="1"/>
  <c r="AE63" i="16" s="1"/>
  <c r="X64" i="16"/>
  <c r="Y64" i="16" s="1"/>
  <c r="AB68" i="16"/>
  <c r="N68" i="16"/>
  <c r="P68" i="16" s="1"/>
  <c r="AC65" i="16"/>
  <c r="U65" i="16"/>
  <c r="W65" i="16"/>
  <c r="V65" i="16"/>
  <c r="L69" i="16"/>
  <c r="K69" i="16"/>
  <c r="J69" i="16"/>
  <c r="I69" i="16"/>
  <c r="H69" i="16"/>
  <c r="O70" i="16"/>
  <c r="G69" i="16"/>
  <c r="T66" i="16"/>
  <c r="Q67" i="16"/>
  <c r="S67" i="16" s="1"/>
  <c r="R67" i="16"/>
  <c r="Z64" i="16" l="1"/>
  <c r="AD64" i="16"/>
  <c r="AE64" i="16" s="1"/>
  <c r="Q68" i="16"/>
  <c r="S68" i="16" s="1"/>
  <c r="R68" i="16"/>
  <c r="T67" i="16"/>
  <c r="AC66" i="16"/>
  <c r="U66" i="16"/>
  <c r="W66" i="16"/>
  <c r="V66" i="16"/>
  <c r="N69" i="16"/>
  <c r="P69" i="16" s="1"/>
  <c r="AB69" i="16"/>
  <c r="L70" i="16"/>
  <c r="K70" i="16"/>
  <c r="J70" i="16"/>
  <c r="I70" i="16"/>
  <c r="H70" i="16"/>
  <c r="O71" i="16"/>
  <c r="G70" i="16"/>
  <c r="X65" i="16"/>
  <c r="Z65" i="16" s="1"/>
  <c r="R69" i="16" l="1"/>
  <c r="Q69" i="16"/>
  <c r="S69" i="16" s="1"/>
  <c r="X66" i="16"/>
  <c r="Z66" i="16" s="1"/>
  <c r="Y65" i="16"/>
  <c r="AD65" i="16" s="1"/>
  <c r="AE65" i="16" s="1"/>
  <c r="T68" i="16"/>
  <c r="L71" i="16"/>
  <c r="K71" i="16"/>
  <c r="J71" i="16"/>
  <c r="I71" i="16"/>
  <c r="H71" i="16"/>
  <c r="O72" i="16"/>
  <c r="G71" i="16"/>
  <c r="AC67" i="16"/>
  <c r="U67" i="16"/>
  <c r="V67" i="16"/>
  <c r="W67" i="16"/>
  <c r="N70" i="16"/>
  <c r="P70" i="16" s="1"/>
  <c r="AB70" i="16"/>
  <c r="U68" i="16" l="1"/>
  <c r="AC68" i="16"/>
  <c r="W68" i="16"/>
  <c r="V68" i="16"/>
  <c r="Y66" i="16"/>
  <c r="AD66" i="16" s="1"/>
  <c r="AE66" i="16" s="1"/>
  <c r="X67" i="16"/>
  <c r="Z67" i="16" s="1"/>
  <c r="T69" i="16"/>
  <c r="AB71" i="16"/>
  <c r="N71" i="16"/>
  <c r="P71" i="16" s="1"/>
  <c r="K72" i="16"/>
  <c r="J72" i="16"/>
  <c r="I72" i="16"/>
  <c r="H72" i="16"/>
  <c r="O73" i="16"/>
  <c r="G72" i="16"/>
  <c r="L72" i="16"/>
  <c r="R70" i="16"/>
  <c r="Q70" i="16"/>
  <c r="S70" i="16" s="1"/>
  <c r="R71" i="16" l="1"/>
  <c r="Q71" i="16"/>
  <c r="S71" i="16" s="1"/>
  <c r="T70" i="16"/>
  <c r="Y67" i="16"/>
  <c r="AD67" i="16" s="1"/>
  <c r="AE67" i="16" s="1"/>
  <c r="U69" i="16"/>
  <c r="AC69" i="16"/>
  <c r="W69" i="16"/>
  <c r="V69" i="16"/>
  <c r="J73" i="16"/>
  <c r="I73" i="16"/>
  <c r="H73" i="16"/>
  <c r="O74" i="16"/>
  <c r="G73" i="16"/>
  <c r="K73" i="16"/>
  <c r="L73" i="16"/>
  <c r="X68" i="16"/>
  <c r="Z68" i="16" s="1"/>
  <c r="AB72" i="16"/>
  <c r="N72" i="16"/>
  <c r="P72" i="16" s="1"/>
  <c r="R72" i="16" l="1"/>
  <c r="Q72" i="16"/>
  <c r="S72" i="16" s="1"/>
  <c r="U70" i="16"/>
  <c r="AC70" i="16"/>
  <c r="V70" i="16"/>
  <c r="W70" i="16"/>
  <c r="X69" i="16"/>
  <c r="Y69" i="16" s="1"/>
  <c r="Y68" i="16"/>
  <c r="AD68" i="16" s="1"/>
  <c r="AE68" i="16" s="1"/>
  <c r="T71" i="16"/>
  <c r="AB73" i="16"/>
  <c r="N73" i="16"/>
  <c r="P73" i="16" s="1"/>
  <c r="I74" i="16"/>
  <c r="H74" i="16"/>
  <c r="O75" i="16"/>
  <c r="G74" i="16"/>
  <c r="L74" i="16"/>
  <c r="J74" i="16"/>
  <c r="K74" i="16"/>
  <c r="X70" i="16" l="1"/>
  <c r="Y70" i="16" s="1"/>
  <c r="Z69" i="16"/>
  <c r="AD69" i="16" s="1"/>
  <c r="AE69" i="16" s="1"/>
  <c r="R73" i="16"/>
  <c r="Q73" i="16"/>
  <c r="S73" i="16" s="1"/>
  <c r="T72" i="16"/>
  <c r="AB74" i="16"/>
  <c r="N74" i="16"/>
  <c r="P74" i="16" s="1"/>
  <c r="H75" i="16"/>
  <c r="O76" i="16"/>
  <c r="G75" i="16"/>
  <c r="L75" i="16"/>
  <c r="K75" i="16"/>
  <c r="I75" i="16"/>
  <c r="J75" i="16"/>
  <c r="U71" i="16"/>
  <c r="AC71" i="16"/>
  <c r="W71" i="16"/>
  <c r="V71" i="16"/>
  <c r="Z70" i="16" l="1"/>
  <c r="AD70" i="16"/>
  <c r="AE70" i="16" s="1"/>
  <c r="X71" i="16"/>
  <c r="Z71" i="16" s="1"/>
  <c r="R74" i="16"/>
  <c r="Q74" i="16"/>
  <c r="S74" i="16" s="1"/>
  <c r="T73" i="16"/>
  <c r="AB75" i="16"/>
  <c r="N75" i="16"/>
  <c r="P75" i="16" s="1"/>
  <c r="U72" i="16"/>
  <c r="AC72" i="16"/>
  <c r="W72" i="16"/>
  <c r="V72" i="16"/>
  <c r="O77" i="16"/>
  <c r="G76" i="16"/>
  <c r="L76" i="16"/>
  <c r="K76" i="16"/>
  <c r="J76" i="16"/>
  <c r="H76" i="16"/>
  <c r="I76" i="16"/>
  <c r="R75" i="16" l="1"/>
  <c r="Q75" i="16"/>
  <c r="S75" i="16" s="1"/>
  <c r="AB76" i="16"/>
  <c r="N76" i="16"/>
  <c r="P76" i="16" s="1"/>
  <c r="L77" i="16"/>
  <c r="O78" i="16"/>
  <c r="K77" i="16"/>
  <c r="J77" i="16"/>
  <c r="I77" i="16"/>
  <c r="G77" i="16"/>
  <c r="H77" i="16"/>
  <c r="T74" i="16"/>
  <c r="X72" i="16"/>
  <c r="Z72" i="16" s="1"/>
  <c r="Y71" i="16"/>
  <c r="AD71" i="16" s="1"/>
  <c r="AE71" i="16" s="1"/>
  <c r="U73" i="16"/>
  <c r="AC73" i="16"/>
  <c r="W73" i="16"/>
  <c r="V73" i="16"/>
  <c r="Y72" i="16" l="1"/>
  <c r="AD72" i="16" s="1"/>
  <c r="AE72" i="16" s="1"/>
  <c r="X73" i="16"/>
  <c r="Y73" i="16" s="1"/>
  <c r="L78" i="16"/>
  <c r="K78" i="16"/>
  <c r="J78" i="16"/>
  <c r="H78" i="16"/>
  <c r="O79" i="16"/>
  <c r="I78" i="16"/>
  <c r="G78" i="16"/>
  <c r="U74" i="16"/>
  <c r="AC74" i="16"/>
  <c r="W74" i="16"/>
  <c r="V74" i="16"/>
  <c r="R76" i="16"/>
  <c r="Q76" i="16"/>
  <c r="S76" i="16" s="1"/>
  <c r="T75" i="16"/>
  <c r="N77" i="16"/>
  <c r="P77" i="16" s="1"/>
  <c r="AB77" i="16"/>
  <c r="Z73" i="16" l="1"/>
  <c r="AD73" i="16"/>
  <c r="AE73" i="16" s="1"/>
  <c r="U75" i="16"/>
  <c r="AC75" i="16"/>
  <c r="V75" i="16"/>
  <c r="W75" i="16"/>
  <c r="R77" i="16"/>
  <c r="Q77" i="16"/>
  <c r="S77" i="16" s="1"/>
  <c r="T76" i="16"/>
  <c r="N78" i="16"/>
  <c r="P78" i="16" s="1"/>
  <c r="AB78" i="16"/>
  <c r="K79" i="16"/>
  <c r="J79" i="16"/>
  <c r="I79" i="16"/>
  <c r="O80" i="16"/>
  <c r="G79" i="16"/>
  <c r="H79" i="16"/>
  <c r="L79" i="16"/>
  <c r="X74" i="16"/>
  <c r="Z74" i="16" s="1"/>
  <c r="AC76" i="16" l="1"/>
  <c r="U76" i="16"/>
  <c r="W76" i="16"/>
  <c r="V76" i="16"/>
  <c r="N79" i="16"/>
  <c r="P79" i="16" s="1"/>
  <c r="AB79" i="16"/>
  <c r="Y74" i="16"/>
  <c r="AD74" i="16" s="1"/>
  <c r="AE74" i="16" s="1"/>
  <c r="T77" i="16"/>
  <c r="J80" i="16"/>
  <c r="I80" i="16"/>
  <c r="H80" i="16"/>
  <c r="O81" i="16"/>
  <c r="L80" i="16"/>
  <c r="K80" i="16"/>
  <c r="G80" i="16"/>
  <c r="Q78" i="16"/>
  <c r="S78" i="16" s="1"/>
  <c r="R78" i="16"/>
  <c r="X75" i="16"/>
  <c r="Z75" i="16" s="1"/>
  <c r="Y75" i="16" l="1"/>
  <c r="AD75" i="16" s="1"/>
  <c r="AE75" i="16" s="1"/>
  <c r="I81" i="16"/>
  <c r="H81" i="16"/>
  <c r="O82" i="16"/>
  <c r="G81" i="16"/>
  <c r="L81" i="16"/>
  <c r="K81" i="16"/>
  <c r="J81" i="16"/>
  <c r="T78" i="16"/>
  <c r="R79" i="16"/>
  <c r="Q79" i="16"/>
  <c r="S79" i="16" s="1"/>
  <c r="U77" i="16"/>
  <c r="AC77" i="16"/>
  <c r="V77" i="16"/>
  <c r="W77" i="16"/>
  <c r="X76" i="16"/>
  <c r="Z76" i="16" s="1"/>
  <c r="N80" i="16"/>
  <c r="P80" i="16" s="1"/>
  <c r="AB80" i="16"/>
  <c r="U78" i="16" l="1"/>
  <c r="AC78" i="16"/>
  <c r="V78" i="16"/>
  <c r="W78" i="16"/>
  <c r="X77" i="16"/>
  <c r="Y77" i="16" s="1"/>
  <c r="Y76" i="16"/>
  <c r="AD76" i="16" s="1"/>
  <c r="AE76" i="16" s="1"/>
  <c r="R80" i="16"/>
  <c r="Q80" i="16"/>
  <c r="S80" i="16" s="1"/>
  <c r="AB81" i="16"/>
  <c r="N81" i="16"/>
  <c r="P81" i="16" s="1"/>
  <c r="H82" i="16"/>
  <c r="O83" i="16"/>
  <c r="G82" i="16"/>
  <c r="I82" i="16"/>
  <c r="L82" i="16"/>
  <c r="J82" i="16"/>
  <c r="K82" i="16"/>
  <c r="T79" i="16"/>
  <c r="Z77" i="16" l="1"/>
  <c r="AD77" i="16" s="1"/>
  <c r="AE77" i="16" s="1"/>
  <c r="U79" i="16"/>
  <c r="AC79" i="16"/>
  <c r="V79" i="16"/>
  <c r="W79" i="16"/>
  <c r="T80" i="16"/>
  <c r="N82" i="16"/>
  <c r="P82" i="16" s="1"/>
  <c r="AB82" i="16"/>
  <c r="O84" i="16"/>
  <c r="G83" i="16"/>
  <c r="L83" i="16"/>
  <c r="K83" i="16"/>
  <c r="J83" i="16"/>
  <c r="I83" i="16"/>
  <c r="H83" i="16"/>
  <c r="X78" i="16"/>
  <c r="Y78" i="16" s="1"/>
  <c r="R81" i="16"/>
  <c r="Q81" i="16"/>
  <c r="S81" i="16" s="1"/>
  <c r="R82" i="16" l="1"/>
  <c r="Q82" i="16"/>
  <c r="S82" i="16" s="1"/>
  <c r="T81" i="16"/>
  <c r="Z78" i="16"/>
  <c r="AD78" i="16" s="1"/>
  <c r="AE78" i="16" s="1"/>
  <c r="U80" i="16"/>
  <c r="AC80" i="16"/>
  <c r="W80" i="16"/>
  <c r="V80" i="16"/>
  <c r="AB83" i="16"/>
  <c r="N83" i="16"/>
  <c r="P83" i="16" s="1"/>
  <c r="X79" i="16"/>
  <c r="Z79" i="16" s="1"/>
  <c r="L84" i="16"/>
  <c r="K84" i="16"/>
  <c r="J84" i="16"/>
  <c r="O85" i="16"/>
  <c r="I84" i="16"/>
  <c r="H84" i="16"/>
  <c r="G84" i="16"/>
  <c r="Y79" i="16" l="1"/>
  <c r="AD79" i="16" s="1"/>
  <c r="AE79" i="16" s="1"/>
  <c r="X80" i="16"/>
  <c r="Y80" i="16" s="1"/>
  <c r="AB84" i="16"/>
  <c r="N84" i="16"/>
  <c r="P84" i="16" s="1"/>
  <c r="L85" i="16"/>
  <c r="K85" i="16"/>
  <c r="J85" i="16"/>
  <c r="O86" i="16"/>
  <c r="I85" i="16"/>
  <c r="H85" i="16"/>
  <c r="G85" i="16"/>
  <c r="T82" i="16"/>
  <c r="R83" i="16"/>
  <c r="Q83" i="16"/>
  <c r="S83" i="16" s="1"/>
  <c r="U81" i="16"/>
  <c r="AC81" i="16"/>
  <c r="W81" i="16"/>
  <c r="V81" i="16"/>
  <c r="Z80" i="16" l="1"/>
  <c r="AD80" i="16"/>
  <c r="AE80" i="16" s="1"/>
  <c r="R84" i="16"/>
  <c r="Q84" i="16"/>
  <c r="S84" i="16" s="1"/>
  <c r="AB85" i="16"/>
  <c r="N85" i="16"/>
  <c r="P85" i="16" s="1"/>
  <c r="L86" i="16"/>
  <c r="O87" i="16"/>
  <c r="I86" i="16"/>
  <c r="H86" i="16"/>
  <c r="G86" i="16"/>
  <c r="J86" i="16"/>
  <c r="K86" i="16"/>
  <c r="T83" i="16"/>
  <c r="X81" i="16"/>
  <c r="Z81" i="16" s="1"/>
  <c r="U82" i="16"/>
  <c r="AC82" i="16"/>
  <c r="W82" i="16"/>
  <c r="V82" i="16"/>
  <c r="L87" i="16" l="1"/>
  <c r="K87" i="16"/>
  <c r="J87" i="16"/>
  <c r="I87" i="16"/>
  <c r="G87" i="16"/>
  <c r="O88" i="16"/>
  <c r="H87" i="16"/>
  <c r="Y81" i="16"/>
  <c r="AD81" i="16" s="1"/>
  <c r="AE81" i="16" s="1"/>
  <c r="R85" i="16"/>
  <c r="Q85" i="16"/>
  <c r="S85" i="16" s="1"/>
  <c r="T84" i="16"/>
  <c r="X82" i="16"/>
  <c r="Z82" i="16" s="1"/>
  <c r="AC83" i="16"/>
  <c r="U83" i="16"/>
  <c r="W83" i="16"/>
  <c r="V83" i="16"/>
  <c r="AB86" i="16"/>
  <c r="N86" i="16"/>
  <c r="P86" i="16" s="1"/>
  <c r="T85" i="16" l="1"/>
  <c r="L88" i="16"/>
  <c r="K88" i="16"/>
  <c r="J88" i="16"/>
  <c r="O89" i="16"/>
  <c r="G88" i="16"/>
  <c r="I88" i="16"/>
  <c r="H88" i="16"/>
  <c r="Q86" i="16"/>
  <c r="S86" i="16" s="1"/>
  <c r="R86" i="16"/>
  <c r="X83" i="16"/>
  <c r="Z83" i="16" s="1"/>
  <c r="AC84" i="16"/>
  <c r="U84" i="16"/>
  <c r="V84" i="16"/>
  <c r="W84" i="16"/>
  <c r="AB87" i="16"/>
  <c r="N87" i="16"/>
  <c r="P87" i="16" s="1"/>
  <c r="Y82" i="16"/>
  <c r="AD82" i="16" s="1"/>
  <c r="AE82" i="16" s="1"/>
  <c r="Y83" i="16" l="1"/>
  <c r="AD83" i="16" s="1"/>
  <c r="AE83" i="16" s="1"/>
  <c r="R87" i="16"/>
  <c r="Q87" i="16"/>
  <c r="S87" i="16" s="1"/>
  <c r="X84" i="16"/>
  <c r="Z84" i="16" s="1"/>
  <c r="L89" i="16"/>
  <c r="K89" i="16"/>
  <c r="J89" i="16"/>
  <c r="I89" i="16"/>
  <c r="O90" i="16"/>
  <c r="H89" i="16"/>
  <c r="G89" i="16"/>
  <c r="N88" i="16"/>
  <c r="P88" i="16" s="1"/>
  <c r="AB88" i="16"/>
  <c r="T86" i="16"/>
  <c r="AC85" i="16"/>
  <c r="U85" i="16"/>
  <c r="W85" i="16"/>
  <c r="V85" i="16"/>
  <c r="X85" i="16" l="1"/>
  <c r="Y85" i="16" s="1"/>
  <c r="Y84" i="16"/>
  <c r="AD84" i="16" s="1"/>
  <c r="AE84" i="16" s="1"/>
  <c r="AC86" i="16"/>
  <c r="U86" i="16"/>
  <c r="V86" i="16"/>
  <c r="W86" i="16"/>
  <c r="T87" i="16"/>
  <c r="R88" i="16"/>
  <c r="Q88" i="16"/>
  <c r="S88" i="16" s="1"/>
  <c r="L90" i="16"/>
  <c r="K90" i="16"/>
  <c r="J90" i="16"/>
  <c r="I90" i="16"/>
  <c r="H90" i="16"/>
  <c r="O91" i="16"/>
  <c r="G90" i="16"/>
  <c r="AB89" i="16"/>
  <c r="N89" i="16"/>
  <c r="P89" i="16" s="1"/>
  <c r="Z85" i="16" l="1"/>
  <c r="AD85" i="16" s="1"/>
  <c r="AE85" i="16" s="1"/>
  <c r="K91" i="16"/>
  <c r="J91" i="16"/>
  <c r="I91" i="16"/>
  <c r="H91" i="16"/>
  <c r="O92" i="16"/>
  <c r="G91" i="16"/>
  <c r="L91" i="16"/>
  <c r="AB90" i="16"/>
  <c r="N90" i="16"/>
  <c r="P90" i="16" s="1"/>
  <c r="R89" i="16"/>
  <c r="Q89" i="16"/>
  <c r="S89" i="16" s="1"/>
  <c r="U87" i="16"/>
  <c r="AC87" i="16"/>
  <c r="W87" i="16"/>
  <c r="V87" i="16"/>
  <c r="X86" i="16"/>
  <c r="Y86" i="16" s="1"/>
  <c r="T88" i="16"/>
  <c r="AC88" i="16" l="1"/>
  <c r="U88" i="16"/>
  <c r="W88" i="16"/>
  <c r="V88" i="16"/>
  <c r="Z86" i="16"/>
  <c r="AD86" i="16" s="1"/>
  <c r="AE86" i="16" s="1"/>
  <c r="R90" i="16"/>
  <c r="Q90" i="16"/>
  <c r="S90" i="16" s="1"/>
  <c r="AB91" i="16"/>
  <c r="N91" i="16"/>
  <c r="P91" i="16" s="1"/>
  <c r="X87" i="16"/>
  <c r="Y87" i="16" s="1"/>
  <c r="J92" i="16"/>
  <c r="I92" i="16"/>
  <c r="H92" i="16"/>
  <c r="O93" i="16"/>
  <c r="G92" i="16"/>
  <c r="L92" i="16"/>
  <c r="K92" i="16"/>
  <c r="T89" i="16"/>
  <c r="Z87" i="16" l="1"/>
  <c r="AD87" i="16" s="1"/>
  <c r="AE87" i="16" s="1"/>
  <c r="AC89" i="16"/>
  <c r="U89" i="16"/>
  <c r="W89" i="16"/>
  <c r="V89" i="16"/>
  <c r="T90" i="16"/>
  <c r="I93" i="16"/>
  <c r="H93" i="16"/>
  <c r="O94" i="16"/>
  <c r="G93" i="16"/>
  <c r="L93" i="16"/>
  <c r="K93" i="16"/>
  <c r="J93" i="16"/>
  <c r="X88" i="16"/>
  <c r="Y88" i="16" s="1"/>
  <c r="AB92" i="16"/>
  <c r="N92" i="16"/>
  <c r="P92" i="16" s="1"/>
  <c r="R91" i="16"/>
  <c r="Q91" i="16"/>
  <c r="S91" i="16" s="1"/>
  <c r="Z88" i="16" l="1"/>
  <c r="AD88" i="16"/>
  <c r="AE88" i="16" s="1"/>
  <c r="AB93" i="16"/>
  <c r="N93" i="16"/>
  <c r="P93" i="16" s="1"/>
  <c r="T91" i="16"/>
  <c r="Q92" i="16"/>
  <c r="S92" i="16" s="1"/>
  <c r="R92" i="16"/>
  <c r="H94" i="16"/>
  <c r="O95" i="16"/>
  <c r="G94" i="16"/>
  <c r="L94" i="16"/>
  <c r="K94" i="16"/>
  <c r="I94" i="16"/>
  <c r="J94" i="16"/>
  <c r="X89" i="16"/>
  <c r="Y89" i="16" s="1"/>
  <c r="U90" i="16"/>
  <c r="AC90" i="16"/>
  <c r="W90" i="16"/>
  <c r="V90" i="16"/>
  <c r="Z89" i="16" l="1"/>
  <c r="AD89" i="16"/>
  <c r="AE89" i="16" s="1"/>
  <c r="N94" i="16"/>
  <c r="P94" i="16" s="1"/>
  <c r="AB94" i="16"/>
  <c r="X90" i="16"/>
  <c r="Z90" i="16" s="1"/>
  <c r="O96" i="16"/>
  <c r="G95" i="16"/>
  <c r="L95" i="16"/>
  <c r="K95" i="16"/>
  <c r="J95" i="16"/>
  <c r="I95" i="16"/>
  <c r="H95" i="16"/>
  <c r="T92" i="16"/>
  <c r="U91" i="16"/>
  <c r="AC91" i="16"/>
  <c r="W91" i="16"/>
  <c r="V91" i="16"/>
  <c r="R93" i="16"/>
  <c r="Q93" i="16"/>
  <c r="S93" i="16" s="1"/>
  <c r="L96" i="16" l="1"/>
  <c r="K96" i="16"/>
  <c r="J96" i="16"/>
  <c r="I96" i="16"/>
  <c r="G96" i="16"/>
  <c r="O97" i="16"/>
  <c r="H96" i="16"/>
  <c r="T93" i="16"/>
  <c r="X91" i="16"/>
  <c r="Z91" i="16" s="1"/>
  <c r="Y90" i="16"/>
  <c r="AD90" i="16" s="1"/>
  <c r="AE90" i="16" s="1"/>
  <c r="AB95" i="16"/>
  <c r="N95" i="16"/>
  <c r="P95" i="16" s="1"/>
  <c r="R94" i="16"/>
  <c r="Q94" i="16"/>
  <c r="S94" i="16" s="1"/>
  <c r="U92" i="16"/>
  <c r="AC92" i="16"/>
  <c r="W92" i="16"/>
  <c r="V92" i="16"/>
  <c r="Y91" i="16" l="1"/>
  <c r="AD91" i="16" s="1"/>
  <c r="AE91" i="16" s="1"/>
  <c r="X92" i="16"/>
  <c r="Z92" i="16" s="1"/>
  <c r="K97" i="16"/>
  <c r="J97" i="16"/>
  <c r="I97" i="16"/>
  <c r="H97" i="16"/>
  <c r="L97" i="16"/>
  <c r="G97" i="16"/>
  <c r="O98" i="16"/>
  <c r="AB96" i="16"/>
  <c r="N96" i="16"/>
  <c r="P96" i="16" s="1"/>
  <c r="U93" i="16"/>
  <c r="AC93" i="16"/>
  <c r="V93" i="16"/>
  <c r="W93" i="16"/>
  <c r="T94" i="16"/>
  <c r="R95" i="16"/>
  <c r="Q95" i="16"/>
  <c r="S95" i="16" s="1"/>
  <c r="Y92" i="16" l="1"/>
  <c r="AB97" i="16"/>
  <c r="N97" i="16"/>
  <c r="P97" i="16" s="1"/>
  <c r="L98" i="16"/>
  <c r="J98" i="16"/>
  <c r="I98" i="16"/>
  <c r="H98" i="16"/>
  <c r="O99" i="16"/>
  <c r="G98" i="16"/>
  <c r="K98" i="16"/>
  <c r="X93" i="16"/>
  <c r="Z93" i="16" s="1"/>
  <c r="AD92" i="16"/>
  <c r="AE92" i="16" s="1"/>
  <c r="T95" i="16"/>
  <c r="U94" i="16"/>
  <c r="AC94" i="16"/>
  <c r="W94" i="16"/>
  <c r="V94" i="16"/>
  <c r="R96" i="16"/>
  <c r="Q96" i="16"/>
  <c r="S96" i="16" s="1"/>
  <c r="Y93" i="16" l="1"/>
  <c r="AD93" i="16" s="1"/>
  <c r="AE93" i="16" s="1"/>
  <c r="T96" i="16"/>
  <c r="X94" i="16"/>
  <c r="Z94" i="16" s="1"/>
  <c r="L99" i="16"/>
  <c r="K99" i="16"/>
  <c r="I99" i="16"/>
  <c r="H99" i="16"/>
  <c r="O100" i="16"/>
  <c r="G99" i="16"/>
  <c r="J99" i="16"/>
  <c r="R97" i="16"/>
  <c r="Q97" i="16"/>
  <c r="S97" i="16" s="1"/>
  <c r="AB98" i="16"/>
  <c r="N98" i="16"/>
  <c r="P98" i="16" s="1"/>
  <c r="AC95" i="16"/>
  <c r="U95" i="16"/>
  <c r="W95" i="16"/>
  <c r="V95" i="16"/>
  <c r="L100" i="16" l="1"/>
  <c r="K100" i="16"/>
  <c r="J100" i="16"/>
  <c r="H100" i="16"/>
  <c r="O101" i="16"/>
  <c r="G100" i="16"/>
  <c r="I100" i="16"/>
  <c r="AB99" i="16"/>
  <c r="N99" i="16"/>
  <c r="P99" i="16" s="1"/>
  <c r="Q98" i="16"/>
  <c r="S98" i="16" s="1"/>
  <c r="R98" i="16"/>
  <c r="Y94" i="16"/>
  <c r="AD94" i="16" s="1"/>
  <c r="AE94" i="16" s="1"/>
  <c r="AC96" i="16"/>
  <c r="U96" i="16"/>
  <c r="W96" i="16"/>
  <c r="V96" i="16"/>
  <c r="X95" i="16"/>
  <c r="Z95" i="16" s="1"/>
  <c r="T97" i="16"/>
  <c r="Y95" i="16" l="1"/>
  <c r="AD95" i="16" s="1"/>
  <c r="AE95" i="16" s="1"/>
  <c r="X96" i="16"/>
  <c r="Y96" i="16" s="1"/>
  <c r="N100" i="16"/>
  <c r="P100" i="16" s="1"/>
  <c r="AB100" i="16"/>
  <c r="L101" i="16"/>
  <c r="K101" i="16"/>
  <c r="J101" i="16"/>
  <c r="I101" i="16"/>
  <c r="O102" i="16"/>
  <c r="G101" i="16"/>
  <c r="H101" i="16"/>
  <c r="R99" i="16"/>
  <c r="Q99" i="16"/>
  <c r="S99" i="16" s="1"/>
  <c r="AC97" i="16"/>
  <c r="U97" i="16"/>
  <c r="V97" i="16"/>
  <c r="W97" i="16"/>
  <c r="T98" i="16"/>
  <c r="Z96" i="16" l="1"/>
  <c r="AD96" i="16"/>
  <c r="AE96" i="16" s="1"/>
  <c r="N101" i="16"/>
  <c r="P101" i="16" s="1"/>
  <c r="AB101" i="16"/>
  <c r="L102" i="16"/>
  <c r="K102" i="16"/>
  <c r="J102" i="16"/>
  <c r="I102" i="16"/>
  <c r="H102" i="16"/>
  <c r="O103" i="16"/>
  <c r="G102" i="16"/>
  <c r="AC98" i="16"/>
  <c r="U98" i="16"/>
  <c r="V98" i="16"/>
  <c r="W98" i="16"/>
  <c r="X97" i="16"/>
  <c r="Y97" i="16" s="1"/>
  <c r="T99" i="16"/>
  <c r="R100" i="16"/>
  <c r="Q100" i="16"/>
  <c r="S100" i="16" s="1"/>
  <c r="Z97" i="16" l="1"/>
  <c r="AD97" i="16" s="1"/>
  <c r="AE97" i="16" s="1"/>
  <c r="K103" i="16"/>
  <c r="J103" i="16"/>
  <c r="I103" i="16"/>
  <c r="H103" i="16"/>
  <c r="O104" i="16"/>
  <c r="G103" i="16"/>
  <c r="L103" i="16"/>
  <c r="AB102" i="16"/>
  <c r="N102" i="16"/>
  <c r="P102" i="16" s="1"/>
  <c r="T100" i="16"/>
  <c r="U99" i="16"/>
  <c r="AC99" i="16"/>
  <c r="V99" i="16"/>
  <c r="W99" i="16"/>
  <c r="X98" i="16"/>
  <c r="Z98" i="16" s="1"/>
  <c r="R101" i="16"/>
  <c r="Q101" i="16"/>
  <c r="S101" i="16" s="1"/>
  <c r="T101" i="16" l="1"/>
  <c r="U100" i="16"/>
  <c r="AC100" i="16"/>
  <c r="W100" i="16"/>
  <c r="V100" i="16"/>
  <c r="R102" i="16"/>
  <c r="Q102" i="16"/>
  <c r="S102" i="16" s="1"/>
  <c r="AB103" i="16"/>
  <c r="N103" i="16"/>
  <c r="P103" i="16" s="1"/>
  <c r="J104" i="16"/>
  <c r="I104" i="16"/>
  <c r="H104" i="16"/>
  <c r="O105" i="16"/>
  <c r="G104" i="16"/>
  <c r="L104" i="16"/>
  <c r="K104" i="16"/>
  <c r="Y98" i="16"/>
  <c r="AD98" i="16" s="1"/>
  <c r="AE98" i="16" s="1"/>
  <c r="X99" i="16"/>
  <c r="Y99" i="16" s="1"/>
  <c r="R103" i="16" l="1"/>
  <c r="Q103" i="16"/>
  <c r="S103" i="16" s="1"/>
  <c r="Z99" i="16"/>
  <c r="AD99" i="16" s="1"/>
  <c r="AE99" i="16" s="1"/>
  <c r="AB104" i="16"/>
  <c r="N104" i="16"/>
  <c r="P104" i="16" s="1"/>
  <c r="I105" i="16"/>
  <c r="H105" i="16"/>
  <c r="O106" i="16"/>
  <c r="G105" i="16"/>
  <c r="L105" i="16"/>
  <c r="K105" i="16"/>
  <c r="J105" i="16"/>
  <c r="X100" i="16"/>
  <c r="Y100" i="16" s="1"/>
  <c r="T102" i="16"/>
  <c r="AC101" i="16"/>
  <c r="U101" i="16"/>
  <c r="W101" i="16"/>
  <c r="V101" i="16"/>
  <c r="Z100" i="16" l="1"/>
  <c r="AD100" i="16"/>
  <c r="AE100" i="16" s="1"/>
  <c r="X101" i="16"/>
  <c r="Y101" i="16" s="1"/>
  <c r="U102" i="16"/>
  <c r="AC102" i="16"/>
  <c r="W102" i="16"/>
  <c r="V102" i="16"/>
  <c r="Z101" i="16"/>
  <c r="T103" i="16"/>
  <c r="Q104" i="16"/>
  <c r="S104" i="16" s="1"/>
  <c r="R104" i="16"/>
  <c r="AB105" i="16"/>
  <c r="N105" i="16"/>
  <c r="P105" i="16" s="1"/>
  <c r="H106" i="16"/>
  <c r="O107" i="16"/>
  <c r="G106" i="16"/>
  <c r="L106" i="16"/>
  <c r="K106" i="16"/>
  <c r="J106" i="16"/>
  <c r="I106" i="16"/>
  <c r="AD101" i="16" l="1"/>
  <c r="AE101" i="16" s="1"/>
  <c r="N106" i="16"/>
  <c r="P106" i="16" s="1"/>
  <c r="AB106" i="16"/>
  <c r="U103" i="16"/>
  <c r="AC103" i="16"/>
  <c r="W103" i="16"/>
  <c r="V103" i="16"/>
  <c r="O108" i="16"/>
  <c r="G107" i="16"/>
  <c r="L107" i="16"/>
  <c r="K107" i="16"/>
  <c r="J107" i="16"/>
  <c r="I107" i="16"/>
  <c r="H107" i="16"/>
  <c r="X102" i="16"/>
  <c r="Y102" i="16" s="1"/>
  <c r="R105" i="16"/>
  <c r="Q105" i="16"/>
  <c r="S105" i="16" s="1"/>
  <c r="T104" i="16"/>
  <c r="Z102" i="16" l="1"/>
  <c r="AD102" i="16"/>
  <c r="AE102" i="16" s="1"/>
  <c r="U104" i="16"/>
  <c r="AC104" i="16"/>
  <c r="W104" i="16"/>
  <c r="V104" i="16"/>
  <c r="T105" i="16"/>
  <c r="X103" i="16"/>
  <c r="Y103" i="16" s="1"/>
  <c r="AB107" i="16"/>
  <c r="N107" i="16"/>
  <c r="P107" i="16" s="1"/>
  <c r="L108" i="16"/>
  <c r="K108" i="16"/>
  <c r="J108" i="16"/>
  <c r="I108" i="16"/>
  <c r="O109" i="16"/>
  <c r="H108" i="16"/>
  <c r="G108" i="16"/>
  <c r="R106" i="16"/>
  <c r="Q106" i="16"/>
  <c r="S106" i="16" s="1"/>
  <c r="U105" i="16" l="1"/>
  <c r="AC105" i="16"/>
  <c r="V105" i="16"/>
  <c r="W105" i="16"/>
  <c r="AB108" i="16"/>
  <c r="N108" i="16"/>
  <c r="P108" i="16" s="1"/>
  <c r="Z103" i="16"/>
  <c r="AD103" i="16" s="1"/>
  <c r="AE103" i="16" s="1"/>
  <c r="R107" i="16"/>
  <c r="Q107" i="16"/>
  <c r="S107" i="16" s="1"/>
  <c r="T106" i="16"/>
  <c r="X104" i="16"/>
  <c r="Z104" i="16" s="1"/>
  <c r="K109" i="16"/>
  <c r="J109" i="16"/>
  <c r="I109" i="16"/>
  <c r="H109" i="16"/>
  <c r="L109" i="16"/>
  <c r="G109" i="16"/>
  <c r="O110" i="16"/>
  <c r="L110" i="16" l="1"/>
  <c r="J110" i="16"/>
  <c r="I110" i="16"/>
  <c r="H110" i="16"/>
  <c r="O111" i="16"/>
  <c r="G110" i="16"/>
  <c r="K110" i="16"/>
  <c r="AB109" i="16"/>
  <c r="N109" i="16"/>
  <c r="P109" i="16" s="1"/>
  <c r="R108" i="16"/>
  <c r="Q108" i="16"/>
  <c r="S108" i="16" s="1"/>
  <c r="T107" i="16"/>
  <c r="Y104" i="16"/>
  <c r="AD104" i="16" s="1"/>
  <c r="AE104" i="16" s="1"/>
  <c r="X105" i="16"/>
  <c r="Y105" i="16" s="1"/>
  <c r="U106" i="16"/>
  <c r="AC106" i="16"/>
  <c r="W106" i="16"/>
  <c r="V106" i="16"/>
  <c r="Z105" i="16" l="1"/>
  <c r="AD105" i="16"/>
  <c r="AE105" i="16" s="1"/>
  <c r="T108" i="16"/>
  <c r="AB110" i="16"/>
  <c r="N110" i="16"/>
  <c r="P110" i="16" s="1"/>
  <c r="X106" i="16"/>
  <c r="Z106" i="16" s="1"/>
  <c r="L111" i="16"/>
  <c r="K111" i="16"/>
  <c r="I111" i="16"/>
  <c r="H111" i="16"/>
  <c r="O112" i="16"/>
  <c r="G111" i="16"/>
  <c r="J111" i="16"/>
  <c r="R109" i="16"/>
  <c r="Q109" i="16"/>
  <c r="S109" i="16" s="1"/>
  <c r="AC107" i="16"/>
  <c r="U107" i="16"/>
  <c r="V107" i="16"/>
  <c r="W107" i="16"/>
  <c r="X107" i="16" l="1"/>
  <c r="Y107" i="16" s="1"/>
  <c r="AB111" i="16"/>
  <c r="N111" i="16"/>
  <c r="P111" i="16" s="1"/>
  <c r="L112" i="16"/>
  <c r="K112" i="16"/>
  <c r="J112" i="16"/>
  <c r="H112" i="16"/>
  <c r="O113" i="16"/>
  <c r="G112" i="16"/>
  <c r="I112" i="16"/>
  <c r="Q110" i="16"/>
  <c r="S110" i="16" s="1"/>
  <c r="R110" i="16"/>
  <c r="Y106" i="16"/>
  <c r="AD106" i="16" s="1"/>
  <c r="AE106" i="16" s="1"/>
  <c r="T109" i="16"/>
  <c r="AC108" i="16"/>
  <c r="U108" i="16"/>
  <c r="W108" i="16"/>
  <c r="V108" i="16"/>
  <c r="Z107" i="16" l="1"/>
  <c r="T110" i="16"/>
  <c r="U110" i="16" s="1"/>
  <c r="AD107" i="16"/>
  <c r="AE107" i="16" s="1"/>
  <c r="X108" i="16"/>
  <c r="Y108" i="16" s="1"/>
  <c r="L113" i="16"/>
  <c r="K113" i="16"/>
  <c r="J113" i="16"/>
  <c r="I113" i="16"/>
  <c r="O114" i="16"/>
  <c r="G113" i="16"/>
  <c r="H113" i="16"/>
  <c r="Q111" i="16"/>
  <c r="S111" i="16" s="1"/>
  <c r="R111" i="16"/>
  <c r="AC109" i="16"/>
  <c r="U109" i="16"/>
  <c r="W109" i="16"/>
  <c r="V109" i="16"/>
  <c r="N112" i="16"/>
  <c r="P112" i="16" s="1"/>
  <c r="AB112" i="16"/>
  <c r="V110" i="16" l="1"/>
  <c r="W110" i="16"/>
  <c r="AC110" i="16"/>
  <c r="Z108" i="16"/>
  <c r="AD108" i="16" s="1"/>
  <c r="AE108" i="16" s="1"/>
  <c r="X110" i="16"/>
  <c r="Y110" i="16" s="1"/>
  <c r="R112" i="16"/>
  <c r="Q112" i="16"/>
  <c r="S112" i="16" s="1"/>
  <c r="N113" i="16"/>
  <c r="P113" i="16" s="1"/>
  <c r="AB113" i="16"/>
  <c r="X109" i="16"/>
  <c r="Z109" i="16" s="1"/>
  <c r="L114" i="16"/>
  <c r="K114" i="16"/>
  <c r="J114" i="16"/>
  <c r="I114" i="16"/>
  <c r="H114" i="16"/>
  <c r="O115" i="16"/>
  <c r="G114" i="16"/>
  <c r="T111" i="16"/>
  <c r="Z110" i="16" l="1"/>
  <c r="AD110" i="16" s="1"/>
  <c r="AE110" i="16" s="1"/>
  <c r="Y109" i="16"/>
  <c r="AD109" i="16" s="1"/>
  <c r="AE109" i="16" s="1"/>
  <c r="U111" i="16"/>
  <c r="AC111" i="16"/>
  <c r="W111" i="16"/>
  <c r="V111" i="16"/>
  <c r="AB114" i="16"/>
  <c r="N114" i="16"/>
  <c r="P114" i="16" s="1"/>
  <c r="R113" i="16"/>
  <c r="Q113" i="16"/>
  <c r="S113" i="16" s="1"/>
  <c r="K115" i="16"/>
  <c r="J115" i="16"/>
  <c r="I115" i="16"/>
  <c r="H115" i="16"/>
  <c r="O116" i="16"/>
  <c r="G115" i="16"/>
  <c r="L115" i="16"/>
  <c r="T112" i="16"/>
  <c r="T113" i="16" l="1"/>
  <c r="R114" i="16"/>
  <c r="Q114" i="16"/>
  <c r="S114" i="16" s="1"/>
  <c r="U112" i="16"/>
  <c r="AC112" i="16"/>
  <c r="W112" i="16"/>
  <c r="V112" i="16"/>
  <c r="J116" i="16"/>
  <c r="I116" i="16"/>
  <c r="H116" i="16"/>
  <c r="O117" i="16"/>
  <c r="G116" i="16"/>
  <c r="L116" i="16"/>
  <c r="K116" i="16"/>
  <c r="AB115" i="16"/>
  <c r="N115" i="16"/>
  <c r="P115" i="16" s="1"/>
  <c r="X111" i="16"/>
  <c r="Z111" i="16" s="1"/>
  <c r="Y111" i="16" l="1"/>
  <c r="AD111" i="16" s="1"/>
  <c r="AE111" i="16" s="1"/>
  <c r="R115" i="16"/>
  <c r="Q115" i="16"/>
  <c r="S115" i="16" s="1"/>
  <c r="X112" i="16"/>
  <c r="Y112" i="16" s="1"/>
  <c r="AB116" i="16"/>
  <c r="N116" i="16"/>
  <c r="P116" i="16" s="1"/>
  <c r="T114" i="16"/>
  <c r="I117" i="16"/>
  <c r="H117" i="16"/>
  <c r="O118" i="16"/>
  <c r="G117" i="16"/>
  <c r="L117" i="16"/>
  <c r="J117" i="16"/>
  <c r="K117" i="16"/>
  <c r="AC113" i="16"/>
  <c r="U113" i="16"/>
  <c r="V113" i="16"/>
  <c r="W113" i="16"/>
  <c r="Z112" i="16" l="1"/>
  <c r="AD112" i="16"/>
  <c r="AE112" i="16" s="1"/>
  <c r="Q116" i="16"/>
  <c r="S116" i="16" s="1"/>
  <c r="R116" i="16"/>
  <c r="X113" i="16"/>
  <c r="Y113" i="16" s="1"/>
  <c r="T115" i="16"/>
  <c r="AB117" i="16"/>
  <c r="N117" i="16"/>
  <c r="P117" i="16" s="1"/>
  <c r="H118" i="16"/>
  <c r="O119" i="16"/>
  <c r="G118" i="16"/>
  <c r="L118" i="16"/>
  <c r="K118" i="16"/>
  <c r="J118" i="16"/>
  <c r="I118" i="16"/>
  <c r="U114" i="16"/>
  <c r="AC114" i="16"/>
  <c r="W114" i="16"/>
  <c r="V114" i="16"/>
  <c r="Z113" i="16" l="1"/>
  <c r="AD113" i="16" s="1"/>
  <c r="AE113" i="16" s="1"/>
  <c r="R117" i="16"/>
  <c r="Q117" i="16"/>
  <c r="S117" i="16" s="1"/>
  <c r="X114" i="16"/>
  <c r="Z114" i="16" s="1"/>
  <c r="U115" i="16"/>
  <c r="AC115" i="16"/>
  <c r="W115" i="16"/>
  <c r="V115" i="16"/>
  <c r="T116" i="16"/>
  <c r="N118" i="16"/>
  <c r="P118" i="16" s="1"/>
  <c r="AB118" i="16"/>
  <c r="G119" i="16"/>
  <c r="O120" i="16"/>
  <c r="L119" i="16"/>
  <c r="K119" i="16"/>
  <c r="J119" i="16"/>
  <c r="H119" i="16"/>
  <c r="I119" i="16"/>
  <c r="X115" i="16" l="1"/>
  <c r="Y115" i="16" s="1"/>
  <c r="Y114" i="16"/>
  <c r="AD114" i="16" s="1"/>
  <c r="AE114" i="16" s="1"/>
  <c r="AB119" i="16"/>
  <c r="N119" i="16"/>
  <c r="P119" i="16" s="1"/>
  <c r="Z115" i="16"/>
  <c r="U116" i="16"/>
  <c r="AC116" i="16"/>
  <c r="W116" i="16"/>
  <c r="V116" i="16"/>
  <c r="R118" i="16"/>
  <c r="Q118" i="16"/>
  <c r="S118" i="16" s="1"/>
  <c r="I120" i="16"/>
  <c r="H120" i="16"/>
  <c r="O121" i="16"/>
  <c r="G120" i="16"/>
  <c r="L120" i="16"/>
  <c r="K120" i="16"/>
  <c r="J120" i="16"/>
  <c r="T117" i="16"/>
  <c r="T118" i="16" l="1"/>
  <c r="N120" i="16"/>
  <c r="P120" i="16" s="1"/>
  <c r="AB120" i="16"/>
  <c r="X116" i="16"/>
  <c r="Y116" i="16" s="1"/>
  <c r="H121" i="16"/>
  <c r="O122" i="16"/>
  <c r="G121" i="16"/>
  <c r="L121" i="16"/>
  <c r="K121" i="16"/>
  <c r="J121" i="16"/>
  <c r="I121" i="16"/>
  <c r="U117" i="16"/>
  <c r="AC117" i="16"/>
  <c r="V117" i="16"/>
  <c r="W117" i="16"/>
  <c r="R119" i="16"/>
  <c r="Q119" i="16"/>
  <c r="S119" i="16" s="1"/>
  <c r="AD115" i="16"/>
  <c r="AE115" i="16" s="1"/>
  <c r="Z116" i="16" l="1"/>
  <c r="AD116" i="16" s="1"/>
  <c r="AE116" i="16" s="1"/>
  <c r="T119" i="16"/>
  <c r="X117" i="16"/>
  <c r="Y117" i="16" s="1"/>
  <c r="N121" i="16"/>
  <c r="P121" i="16" s="1"/>
  <c r="AB121" i="16"/>
  <c r="O123" i="16"/>
  <c r="G122" i="16"/>
  <c r="L122" i="16"/>
  <c r="K122" i="16"/>
  <c r="J122" i="16"/>
  <c r="I122" i="16"/>
  <c r="H122" i="16"/>
  <c r="R120" i="16"/>
  <c r="Q120" i="16"/>
  <c r="S120" i="16" s="1"/>
  <c r="U118" i="16"/>
  <c r="AC118" i="16"/>
  <c r="V118" i="16"/>
  <c r="W118" i="16"/>
  <c r="O124" i="16" l="1"/>
  <c r="L123" i="16"/>
  <c r="K123" i="16"/>
  <c r="J123" i="16"/>
  <c r="I123" i="16"/>
  <c r="H123" i="16"/>
  <c r="G123" i="16"/>
  <c r="T120" i="16"/>
  <c r="X118" i="16"/>
  <c r="Z118" i="16" s="1"/>
  <c r="R121" i="16"/>
  <c r="Q121" i="16"/>
  <c r="S121" i="16" s="1"/>
  <c r="Z117" i="16"/>
  <c r="AD117" i="16" s="1"/>
  <c r="AE117" i="16" s="1"/>
  <c r="AB122" i="16"/>
  <c r="N122" i="16"/>
  <c r="P122" i="16" s="1"/>
  <c r="AC119" i="16"/>
  <c r="U119" i="16"/>
  <c r="V119" i="16"/>
  <c r="W119" i="16"/>
  <c r="X119" i="16" l="1"/>
  <c r="Y119" i="16" s="1"/>
  <c r="R122" i="16"/>
  <c r="Q122" i="16"/>
  <c r="S122" i="16" s="1"/>
  <c r="Y118" i="16"/>
  <c r="AD118" i="16" s="1"/>
  <c r="AE118" i="16" s="1"/>
  <c r="U120" i="16"/>
  <c r="AC120" i="16"/>
  <c r="V120" i="16"/>
  <c r="W120" i="16"/>
  <c r="AB123" i="16"/>
  <c r="N123" i="16"/>
  <c r="P123" i="16" s="1"/>
  <c r="T121" i="16"/>
  <c r="L124" i="16"/>
  <c r="O125" i="16"/>
  <c r="K124" i="16"/>
  <c r="J124" i="16"/>
  <c r="I124" i="16"/>
  <c r="G124" i="16"/>
  <c r="H124" i="16"/>
  <c r="Z119" i="16" l="1"/>
  <c r="AD119" i="16" s="1"/>
  <c r="AE119" i="16" s="1"/>
  <c r="AB124" i="16"/>
  <c r="N124" i="16"/>
  <c r="P124" i="16" s="1"/>
  <c r="T122" i="16"/>
  <c r="R123" i="16"/>
  <c r="Q123" i="16"/>
  <c r="S123" i="16" s="1"/>
  <c r="L125" i="16"/>
  <c r="K125" i="16"/>
  <c r="J125" i="16"/>
  <c r="O126" i="16"/>
  <c r="I125" i="16"/>
  <c r="G125" i="16"/>
  <c r="H125" i="16"/>
  <c r="U121" i="16"/>
  <c r="AC121" i="16"/>
  <c r="W121" i="16"/>
  <c r="V121" i="16"/>
  <c r="X120" i="16"/>
  <c r="Z120" i="16" s="1"/>
  <c r="T123" i="16" l="1"/>
  <c r="U122" i="16"/>
  <c r="AC122" i="16"/>
  <c r="V122" i="16"/>
  <c r="W122" i="16"/>
  <c r="R124" i="16"/>
  <c r="Q124" i="16"/>
  <c r="S124" i="16" s="1"/>
  <c r="X121" i="16"/>
  <c r="Z121" i="16" s="1"/>
  <c r="Y120" i="16"/>
  <c r="AD120" i="16" s="1"/>
  <c r="AE120" i="16" s="1"/>
  <c r="AB125" i="16"/>
  <c r="N125" i="16"/>
  <c r="P125" i="16" s="1"/>
  <c r="L126" i="16"/>
  <c r="K126" i="16"/>
  <c r="J126" i="16"/>
  <c r="O127" i="16"/>
  <c r="I126" i="16"/>
  <c r="H126" i="16"/>
  <c r="G126" i="16"/>
  <c r="AB126" i="16" l="1"/>
  <c r="N126" i="16"/>
  <c r="P126" i="16" s="1"/>
  <c r="L127" i="16"/>
  <c r="K127" i="16"/>
  <c r="J127" i="16"/>
  <c r="I127" i="16"/>
  <c r="H127" i="16"/>
  <c r="O128" i="16"/>
  <c r="G127" i="16"/>
  <c r="X122" i="16"/>
  <c r="Y122" i="16" s="1"/>
  <c r="Q125" i="16"/>
  <c r="S125" i="16" s="1"/>
  <c r="R125" i="16"/>
  <c r="T124" i="16"/>
  <c r="AC123" i="16"/>
  <c r="U123" i="16"/>
  <c r="V123" i="16"/>
  <c r="W123" i="16"/>
  <c r="Y121" i="16"/>
  <c r="AD121" i="16" s="1"/>
  <c r="AE121" i="16" s="1"/>
  <c r="Z122" i="16" l="1"/>
  <c r="AD122" i="16" s="1"/>
  <c r="AE122" i="16" s="1"/>
  <c r="N127" i="16"/>
  <c r="P127" i="16" s="1"/>
  <c r="AB127" i="16"/>
  <c r="X123" i="16"/>
  <c r="Y123" i="16" s="1"/>
  <c r="AC124" i="16"/>
  <c r="U124" i="16"/>
  <c r="V124" i="16"/>
  <c r="W124" i="16"/>
  <c r="Z123" i="16"/>
  <c r="L128" i="16"/>
  <c r="K128" i="16"/>
  <c r="J128" i="16"/>
  <c r="I128" i="16"/>
  <c r="H128" i="16"/>
  <c r="G128" i="16"/>
  <c r="O129" i="16"/>
  <c r="T125" i="16"/>
  <c r="Q126" i="16"/>
  <c r="S126" i="16" s="1"/>
  <c r="R126" i="16"/>
  <c r="AD123" i="16" l="1"/>
  <c r="AE123" i="16" s="1"/>
  <c r="X124" i="16"/>
  <c r="Y124" i="16" s="1"/>
  <c r="T126" i="16"/>
  <c r="AC125" i="16"/>
  <c r="U125" i="16"/>
  <c r="V125" i="16"/>
  <c r="W125" i="16"/>
  <c r="L129" i="16"/>
  <c r="K129" i="16"/>
  <c r="J129" i="16"/>
  <c r="I129" i="16"/>
  <c r="H129" i="16"/>
  <c r="O130" i="16"/>
  <c r="G129" i="16"/>
  <c r="AB128" i="16"/>
  <c r="N128" i="16"/>
  <c r="P128" i="16" s="1"/>
  <c r="R127" i="16"/>
  <c r="Q127" i="16"/>
  <c r="S127" i="16" s="1"/>
  <c r="Z124" i="16" l="1"/>
  <c r="AD124" i="16" s="1"/>
  <c r="AE124" i="16" s="1"/>
  <c r="T127" i="16"/>
  <c r="X125" i="16"/>
  <c r="Y125" i="16" s="1"/>
  <c r="R128" i="16"/>
  <c r="Q128" i="16"/>
  <c r="S128" i="16" s="1"/>
  <c r="AC126" i="16"/>
  <c r="U126" i="16"/>
  <c r="V126" i="16"/>
  <c r="W126" i="16"/>
  <c r="AB129" i="16"/>
  <c r="N129" i="16"/>
  <c r="P129" i="16" s="1"/>
  <c r="K130" i="16"/>
  <c r="J130" i="16"/>
  <c r="I130" i="16"/>
  <c r="H130" i="16"/>
  <c r="O131" i="16"/>
  <c r="G130" i="16"/>
  <c r="L130" i="16"/>
  <c r="Z125" i="16" l="1"/>
  <c r="AD125" i="16"/>
  <c r="AE125" i="16" s="1"/>
  <c r="N130" i="16"/>
  <c r="P130" i="16" s="1"/>
  <c r="AB130" i="16"/>
  <c r="J131" i="16"/>
  <c r="I131" i="16"/>
  <c r="H131" i="16"/>
  <c r="O132" i="16"/>
  <c r="G131" i="16"/>
  <c r="L131" i="16"/>
  <c r="K131" i="16"/>
  <c r="T128" i="16"/>
  <c r="R129" i="16"/>
  <c r="Q129" i="16"/>
  <c r="S129" i="16" s="1"/>
  <c r="X126" i="16"/>
  <c r="Z126" i="16" s="1"/>
  <c r="AC127" i="16"/>
  <c r="U127" i="16"/>
  <c r="W127" i="16"/>
  <c r="V127" i="16"/>
  <c r="Y126" i="16" l="1"/>
  <c r="AD126" i="16" s="1"/>
  <c r="AE126" i="16" s="1"/>
  <c r="AB131" i="16"/>
  <c r="N131" i="16"/>
  <c r="P131" i="16" s="1"/>
  <c r="X127" i="16"/>
  <c r="Z127" i="16" s="1"/>
  <c r="I132" i="16"/>
  <c r="H132" i="16"/>
  <c r="O133" i="16"/>
  <c r="G132" i="16"/>
  <c r="L132" i="16"/>
  <c r="K132" i="16"/>
  <c r="J132" i="16"/>
  <c r="U128" i="16"/>
  <c r="AC128" i="16"/>
  <c r="W128" i="16"/>
  <c r="V128" i="16"/>
  <c r="T129" i="16"/>
  <c r="Q130" i="16"/>
  <c r="S130" i="16" s="1"/>
  <c r="R130" i="16"/>
  <c r="H133" i="16" l="1"/>
  <c r="O134" i="16"/>
  <c r="G133" i="16"/>
  <c r="L133" i="16"/>
  <c r="K133" i="16"/>
  <c r="J133" i="16"/>
  <c r="I133" i="16"/>
  <c r="Y127" i="16"/>
  <c r="AD127" i="16" s="1"/>
  <c r="AE127" i="16" s="1"/>
  <c r="U129" i="16"/>
  <c r="AC129" i="16"/>
  <c r="V129" i="16"/>
  <c r="W129" i="16"/>
  <c r="X128" i="16"/>
  <c r="Y128" i="16" s="1"/>
  <c r="N132" i="16"/>
  <c r="P132" i="16" s="1"/>
  <c r="AB132" i="16"/>
  <c r="R131" i="16"/>
  <c r="Q131" i="16"/>
  <c r="S131" i="16" s="1"/>
  <c r="T130" i="16"/>
  <c r="Z128" i="16" l="1"/>
  <c r="AD128" i="16"/>
  <c r="AE128" i="16" s="1"/>
  <c r="U130" i="16"/>
  <c r="AC130" i="16"/>
  <c r="V130" i="16"/>
  <c r="W130" i="16"/>
  <c r="T131" i="16"/>
  <c r="AB133" i="16"/>
  <c r="N133" i="16"/>
  <c r="P133" i="16" s="1"/>
  <c r="R132" i="16"/>
  <c r="Q132" i="16"/>
  <c r="S132" i="16" s="1"/>
  <c r="O135" i="16"/>
  <c r="G134" i="16"/>
  <c r="L134" i="16"/>
  <c r="K134" i="16"/>
  <c r="J134" i="16"/>
  <c r="I134" i="16"/>
  <c r="H134" i="16"/>
  <c r="X129" i="16"/>
  <c r="Z129" i="16" s="1"/>
  <c r="Y129" i="16" l="1"/>
  <c r="AD129" i="16" s="1"/>
  <c r="AE129" i="16" s="1"/>
  <c r="U131" i="16"/>
  <c r="AC131" i="16"/>
  <c r="W131" i="16"/>
  <c r="V131" i="16"/>
  <c r="R133" i="16"/>
  <c r="Q133" i="16"/>
  <c r="S133" i="16" s="1"/>
  <c r="X130" i="16"/>
  <c r="Y130" i="16" s="1"/>
  <c r="AB134" i="16"/>
  <c r="N134" i="16"/>
  <c r="P134" i="16" s="1"/>
  <c r="T132" i="16"/>
  <c r="L135" i="16"/>
  <c r="K135" i="16"/>
  <c r="J135" i="16"/>
  <c r="O136" i="16"/>
  <c r="I135" i="16"/>
  <c r="H135" i="16"/>
  <c r="G135" i="16"/>
  <c r="T133" i="16" l="1"/>
  <c r="U132" i="16"/>
  <c r="AC132" i="16"/>
  <c r="W132" i="16"/>
  <c r="V132" i="16"/>
  <c r="X131" i="16"/>
  <c r="Z131" i="16" s="1"/>
  <c r="AB135" i="16"/>
  <c r="N135" i="16"/>
  <c r="P135" i="16" s="1"/>
  <c r="L136" i="16"/>
  <c r="K136" i="16"/>
  <c r="J136" i="16"/>
  <c r="I136" i="16"/>
  <c r="G136" i="16"/>
  <c r="O137" i="16"/>
  <c r="H136" i="16"/>
  <c r="Z130" i="16"/>
  <c r="AD130" i="16" s="1"/>
  <c r="AE130" i="16" s="1"/>
  <c r="R134" i="16"/>
  <c r="Q134" i="16"/>
  <c r="S134" i="16" s="1"/>
  <c r="T134" i="16" l="1"/>
  <c r="Y131" i="16"/>
  <c r="AD131" i="16" s="1"/>
  <c r="AE131" i="16" s="1"/>
  <c r="X132" i="16"/>
  <c r="Z132" i="16" s="1"/>
  <c r="L137" i="16"/>
  <c r="K137" i="16"/>
  <c r="J137" i="16"/>
  <c r="I137" i="16"/>
  <c r="H137" i="16"/>
  <c r="G137" i="16"/>
  <c r="O138" i="16"/>
  <c r="R135" i="16"/>
  <c r="Q135" i="16"/>
  <c r="S135" i="16" s="1"/>
  <c r="AB136" i="16"/>
  <c r="N136" i="16"/>
  <c r="P136" i="16" s="1"/>
  <c r="U133" i="16"/>
  <c r="AC133" i="16"/>
  <c r="V133" i="16"/>
  <c r="W133" i="16"/>
  <c r="X133" i="16" l="1"/>
  <c r="Y133" i="16" s="1"/>
  <c r="L138" i="16"/>
  <c r="K138" i="16"/>
  <c r="J138" i="16"/>
  <c r="I138" i="16"/>
  <c r="H138" i="16"/>
  <c r="O139" i="16"/>
  <c r="G138" i="16"/>
  <c r="R136" i="16"/>
  <c r="Q136" i="16"/>
  <c r="S136" i="16" s="1"/>
  <c r="Y132" i="16"/>
  <c r="AD132" i="16" s="1"/>
  <c r="AE132" i="16" s="1"/>
  <c r="AB137" i="16"/>
  <c r="N137" i="16"/>
  <c r="P137" i="16" s="1"/>
  <c r="T135" i="16"/>
  <c r="AC134" i="16"/>
  <c r="U134" i="16"/>
  <c r="W134" i="16"/>
  <c r="V134" i="16"/>
  <c r="Z133" i="16" l="1"/>
  <c r="AD133" i="16" s="1"/>
  <c r="AE133" i="16" s="1"/>
  <c r="X134" i="16"/>
  <c r="Z134" i="16" s="1"/>
  <c r="T136" i="16"/>
  <c r="AC135" i="16"/>
  <c r="U135" i="16"/>
  <c r="W135" i="16"/>
  <c r="V135" i="16"/>
  <c r="Q137" i="16"/>
  <c r="S137" i="16" s="1"/>
  <c r="R137" i="16"/>
  <c r="AB138" i="16"/>
  <c r="N138" i="16"/>
  <c r="P138" i="16" s="1"/>
  <c r="L139" i="16"/>
  <c r="K139" i="16"/>
  <c r="J139" i="16"/>
  <c r="I139" i="16"/>
  <c r="H139" i="16"/>
  <c r="O140" i="16"/>
  <c r="G139" i="16"/>
  <c r="N139" i="16" l="1"/>
  <c r="P139" i="16" s="1"/>
  <c r="AB139" i="16"/>
  <c r="L140" i="16"/>
  <c r="K140" i="16"/>
  <c r="J140" i="16"/>
  <c r="I140" i="16"/>
  <c r="H140" i="16"/>
  <c r="O141" i="16"/>
  <c r="G140" i="16"/>
  <c r="X135" i="16"/>
  <c r="Z135" i="16" s="1"/>
  <c r="AC136" i="16"/>
  <c r="U136" i="16"/>
  <c r="V136" i="16"/>
  <c r="W136" i="16"/>
  <c r="R138" i="16"/>
  <c r="Q138" i="16"/>
  <c r="S138" i="16" s="1"/>
  <c r="Y134" i="16"/>
  <c r="AD134" i="16" s="1"/>
  <c r="AE134" i="16" s="1"/>
  <c r="T137" i="16"/>
  <c r="AC137" i="16" l="1"/>
  <c r="U137" i="16"/>
  <c r="V137" i="16"/>
  <c r="W137" i="16"/>
  <c r="Y135" i="16"/>
  <c r="AD135" i="16" s="1"/>
  <c r="AE135" i="16" s="1"/>
  <c r="T138" i="16"/>
  <c r="X136" i="16"/>
  <c r="Y136" i="16" s="1"/>
  <c r="AB140" i="16"/>
  <c r="N140" i="16"/>
  <c r="P140" i="16" s="1"/>
  <c r="L141" i="16"/>
  <c r="K141" i="16"/>
  <c r="J141" i="16"/>
  <c r="I141" i="16"/>
  <c r="H141" i="16"/>
  <c r="O142" i="16"/>
  <c r="G141" i="16"/>
  <c r="R139" i="16"/>
  <c r="Q139" i="16"/>
  <c r="S139" i="16" s="1"/>
  <c r="Z136" i="16" l="1"/>
  <c r="AD136" i="16" s="1"/>
  <c r="AE136" i="16" s="1"/>
  <c r="T139" i="16"/>
  <c r="R140" i="16"/>
  <c r="Q140" i="16"/>
  <c r="S140" i="16" s="1"/>
  <c r="U138" i="16"/>
  <c r="AC138" i="16"/>
  <c r="W138" i="16"/>
  <c r="V138" i="16"/>
  <c r="X137" i="16"/>
  <c r="Z137" i="16" s="1"/>
  <c r="AB141" i="16"/>
  <c r="N141" i="16"/>
  <c r="P141" i="16" s="1"/>
  <c r="K142" i="16"/>
  <c r="J142" i="16"/>
  <c r="I142" i="16"/>
  <c r="H142" i="16"/>
  <c r="O143" i="16"/>
  <c r="G142" i="16"/>
  <c r="L142" i="16"/>
  <c r="Y137" i="16" l="1"/>
  <c r="AD137" i="16" s="1"/>
  <c r="AE137" i="16" s="1"/>
  <c r="AB142" i="16"/>
  <c r="N142" i="16"/>
  <c r="P142" i="16" s="1"/>
  <c r="J143" i="16"/>
  <c r="I143" i="16"/>
  <c r="H143" i="16"/>
  <c r="O144" i="16"/>
  <c r="G143" i="16"/>
  <c r="L143" i="16"/>
  <c r="K143" i="16"/>
  <c r="T140" i="16"/>
  <c r="X138" i="16"/>
  <c r="Z138" i="16" s="1"/>
  <c r="R141" i="16"/>
  <c r="Q141" i="16"/>
  <c r="S141" i="16" s="1"/>
  <c r="U139" i="16"/>
  <c r="AC139" i="16"/>
  <c r="W139" i="16"/>
  <c r="V139" i="16"/>
  <c r="Y138" i="16" l="1"/>
  <c r="AD138" i="16" s="1"/>
  <c r="AE138" i="16" s="1"/>
  <c r="I144" i="16"/>
  <c r="H144" i="16"/>
  <c r="O145" i="16"/>
  <c r="G144" i="16"/>
  <c r="L144" i="16"/>
  <c r="J144" i="16"/>
  <c r="K144" i="16"/>
  <c r="AB143" i="16"/>
  <c r="N143" i="16"/>
  <c r="P143" i="16" s="1"/>
  <c r="T141" i="16"/>
  <c r="R142" i="16"/>
  <c r="Q142" i="16"/>
  <c r="S142" i="16" s="1"/>
  <c r="U140" i="16"/>
  <c r="AC140" i="16"/>
  <c r="W140" i="16"/>
  <c r="V140" i="16"/>
  <c r="X139" i="16"/>
  <c r="Z139" i="16" s="1"/>
  <c r="R143" i="16" l="1"/>
  <c r="Q143" i="16"/>
  <c r="S143" i="16" s="1"/>
  <c r="AB144" i="16"/>
  <c r="N144" i="16"/>
  <c r="P144" i="16" s="1"/>
  <c r="X140" i="16"/>
  <c r="Z140" i="16" s="1"/>
  <c r="H145" i="16"/>
  <c r="O146" i="16"/>
  <c r="G145" i="16"/>
  <c r="L145" i="16"/>
  <c r="K145" i="16"/>
  <c r="I145" i="16"/>
  <c r="J145" i="16"/>
  <c r="U141" i="16"/>
  <c r="AC141" i="16"/>
  <c r="W141" i="16"/>
  <c r="V141" i="16"/>
  <c r="Y139" i="16"/>
  <c r="AD139" i="16" s="1"/>
  <c r="AE139" i="16" s="1"/>
  <c r="T142" i="16"/>
  <c r="U142" i="16" l="1"/>
  <c r="AC142" i="16"/>
  <c r="V142" i="16"/>
  <c r="W142" i="16"/>
  <c r="O147" i="16"/>
  <c r="G146" i="16"/>
  <c r="L146" i="16"/>
  <c r="K146" i="16"/>
  <c r="J146" i="16"/>
  <c r="H146" i="16"/>
  <c r="I146" i="16"/>
  <c r="X141" i="16"/>
  <c r="Y141" i="16" s="1"/>
  <c r="R144" i="16"/>
  <c r="Q144" i="16"/>
  <c r="S144" i="16" s="1"/>
  <c r="Y140" i="16"/>
  <c r="AD140" i="16" s="1"/>
  <c r="AE140" i="16" s="1"/>
  <c r="T143" i="16"/>
  <c r="AB145" i="16"/>
  <c r="N145" i="16"/>
  <c r="P145" i="16" s="1"/>
  <c r="Z141" i="16" l="1"/>
  <c r="R145" i="16"/>
  <c r="Q145" i="16"/>
  <c r="S145" i="16" s="1"/>
  <c r="U143" i="16"/>
  <c r="AC143" i="16"/>
  <c r="W143" i="16"/>
  <c r="V143" i="16"/>
  <c r="AB146" i="16"/>
  <c r="N146" i="16"/>
  <c r="P146" i="16" s="1"/>
  <c r="L147" i="16"/>
  <c r="K147" i="16"/>
  <c r="J147" i="16"/>
  <c r="I147" i="16"/>
  <c r="O148" i="16"/>
  <c r="G147" i="16"/>
  <c r="H147" i="16"/>
  <c r="X142" i="16"/>
  <c r="Y142" i="16" s="1"/>
  <c r="T144" i="16"/>
  <c r="AD141" i="16"/>
  <c r="AE141" i="16" s="1"/>
  <c r="Z142" i="16" l="1"/>
  <c r="AD142" i="16" s="1"/>
  <c r="AE142" i="16" s="1"/>
  <c r="U144" i="16"/>
  <c r="AC144" i="16"/>
  <c r="V144" i="16"/>
  <c r="W144" i="16"/>
  <c r="R146" i="16"/>
  <c r="Q146" i="16"/>
  <c r="S146" i="16" s="1"/>
  <c r="X143" i="16"/>
  <c r="Z143" i="16" s="1"/>
  <c r="AB147" i="16"/>
  <c r="N147" i="16"/>
  <c r="P147" i="16" s="1"/>
  <c r="L148" i="16"/>
  <c r="K148" i="16"/>
  <c r="J148" i="16"/>
  <c r="I148" i="16"/>
  <c r="H148" i="16"/>
  <c r="O149" i="16"/>
  <c r="G148" i="16"/>
  <c r="T145" i="16"/>
  <c r="AB148" i="16" l="1"/>
  <c r="N148" i="16"/>
  <c r="P148" i="16" s="1"/>
  <c r="Y143" i="16"/>
  <c r="AD143" i="16" s="1"/>
  <c r="AE143" i="16" s="1"/>
  <c r="U145" i="16"/>
  <c r="AC145" i="16"/>
  <c r="W145" i="16"/>
  <c r="V145" i="16"/>
  <c r="T146" i="16"/>
  <c r="L149" i="16"/>
  <c r="K149" i="16"/>
  <c r="J149" i="16"/>
  <c r="I149" i="16"/>
  <c r="H149" i="16"/>
  <c r="O150" i="16"/>
  <c r="G149" i="16"/>
  <c r="X144" i="16"/>
  <c r="Y144" i="16" s="1"/>
  <c r="R147" i="16"/>
  <c r="Q147" i="16"/>
  <c r="S147" i="16" s="1"/>
  <c r="Z144" i="16" l="1"/>
  <c r="AD144" i="16" s="1"/>
  <c r="AE144" i="16" s="1"/>
  <c r="AC146" i="16"/>
  <c r="U146" i="16"/>
  <c r="V146" i="16"/>
  <c r="W146" i="16"/>
  <c r="X145" i="16"/>
  <c r="Z145" i="16" s="1"/>
  <c r="T147" i="16"/>
  <c r="L150" i="16"/>
  <c r="K150" i="16"/>
  <c r="J150" i="16"/>
  <c r="I150" i="16"/>
  <c r="H150" i="16"/>
  <c r="O151" i="16"/>
  <c r="G150" i="16"/>
  <c r="R148" i="16"/>
  <c r="Q148" i="16"/>
  <c r="S148" i="16" s="1"/>
  <c r="AB149" i="16"/>
  <c r="N149" i="16"/>
  <c r="P149" i="16" s="1"/>
  <c r="AC147" i="16" l="1"/>
  <c r="U147" i="16"/>
  <c r="V147" i="16"/>
  <c r="W147" i="16"/>
  <c r="Y145" i="16"/>
  <c r="AD145" i="16" s="1"/>
  <c r="AE145" i="16" s="1"/>
  <c r="X146" i="16"/>
  <c r="Z146" i="16" s="1"/>
  <c r="Q149" i="16"/>
  <c r="S149" i="16" s="1"/>
  <c r="R149" i="16"/>
  <c r="T148" i="16"/>
  <c r="AB150" i="16"/>
  <c r="N150" i="16"/>
  <c r="P150" i="16" s="1"/>
  <c r="L151" i="16"/>
  <c r="K151" i="16"/>
  <c r="J151" i="16"/>
  <c r="I151" i="16"/>
  <c r="H151" i="16"/>
  <c r="O152" i="16"/>
  <c r="G151" i="16"/>
  <c r="Y146" i="16" l="1"/>
  <c r="AD146" i="16" s="1"/>
  <c r="AE146" i="16" s="1"/>
  <c r="L152" i="16"/>
  <c r="K152" i="16"/>
  <c r="J152" i="16"/>
  <c r="I152" i="16"/>
  <c r="H152" i="16"/>
  <c r="G152" i="16"/>
  <c r="O153" i="16"/>
  <c r="N151" i="16"/>
  <c r="P151" i="16" s="1"/>
  <c r="AB151" i="16"/>
  <c r="X147" i="16"/>
  <c r="Z147" i="16" s="1"/>
  <c r="T149" i="16"/>
  <c r="Q150" i="16"/>
  <c r="S150" i="16" s="1"/>
  <c r="R150" i="16"/>
  <c r="AC148" i="16"/>
  <c r="U148" i="16"/>
  <c r="V148" i="16"/>
  <c r="W148" i="16"/>
  <c r="AC149" i="16" l="1"/>
  <c r="U149" i="16"/>
  <c r="V149" i="16"/>
  <c r="W149" i="16"/>
  <c r="X148" i="16"/>
  <c r="Y148" i="16" s="1"/>
  <c r="T150" i="16"/>
  <c r="AB152" i="16"/>
  <c r="N152" i="16"/>
  <c r="P152" i="16" s="1"/>
  <c r="R151" i="16"/>
  <c r="Q151" i="16"/>
  <c r="S151" i="16" s="1"/>
  <c r="L153" i="16"/>
  <c r="K153" i="16"/>
  <c r="J153" i="16"/>
  <c r="I153" i="16"/>
  <c r="O154" i="16"/>
  <c r="H153" i="16"/>
  <c r="G153" i="16"/>
  <c r="Y147" i="16"/>
  <c r="AD147" i="16" s="1"/>
  <c r="AE147" i="16" s="1"/>
  <c r="Z148" i="16" l="1"/>
  <c r="AD148" i="16"/>
  <c r="AE148" i="16" s="1"/>
  <c r="L154" i="16"/>
  <c r="K154" i="16"/>
  <c r="J154" i="16"/>
  <c r="I154" i="16"/>
  <c r="H154" i="16"/>
  <c r="O155" i="16"/>
  <c r="G154" i="16"/>
  <c r="N153" i="16"/>
  <c r="P153" i="16" s="1"/>
  <c r="AB153" i="16"/>
  <c r="R152" i="16"/>
  <c r="Q152" i="16"/>
  <c r="S152" i="16" s="1"/>
  <c r="U150" i="16"/>
  <c r="AC150" i="16"/>
  <c r="W150" i="16"/>
  <c r="V150" i="16"/>
  <c r="X149" i="16"/>
  <c r="Z149" i="16" s="1"/>
  <c r="T151" i="16"/>
  <c r="T152" i="16" l="1"/>
  <c r="R153" i="16"/>
  <c r="Q153" i="16"/>
  <c r="S153" i="16" s="1"/>
  <c r="N154" i="16"/>
  <c r="P154" i="16" s="1"/>
  <c r="AB154" i="16"/>
  <c r="U151" i="16"/>
  <c r="AC151" i="16"/>
  <c r="W151" i="16"/>
  <c r="V151" i="16"/>
  <c r="Y149" i="16"/>
  <c r="AD149" i="16" s="1"/>
  <c r="AE149" i="16" s="1"/>
  <c r="K155" i="16"/>
  <c r="J155" i="16"/>
  <c r="I155" i="16"/>
  <c r="H155" i="16"/>
  <c r="O156" i="16"/>
  <c r="G155" i="16"/>
  <c r="L155" i="16"/>
  <c r="X150" i="16"/>
  <c r="Z150" i="16" s="1"/>
  <c r="Y150" i="16" l="1"/>
  <c r="AD150" i="16" s="1"/>
  <c r="AE150" i="16" s="1"/>
  <c r="J156" i="16"/>
  <c r="I156" i="16"/>
  <c r="H156" i="16"/>
  <c r="O157" i="16"/>
  <c r="G156" i="16"/>
  <c r="L156" i="16"/>
  <c r="K156" i="16"/>
  <c r="X151" i="16"/>
  <c r="Z151" i="16" s="1"/>
  <c r="N155" i="16"/>
  <c r="P155" i="16" s="1"/>
  <c r="AB155" i="16"/>
  <c r="T153" i="16"/>
  <c r="R154" i="16"/>
  <c r="Q154" i="16"/>
  <c r="S154" i="16" s="1"/>
  <c r="AC152" i="16"/>
  <c r="U152" i="16"/>
  <c r="W152" i="16"/>
  <c r="V152" i="16"/>
  <c r="X152" i="16" l="1"/>
  <c r="Y152" i="16" s="1"/>
  <c r="AB156" i="16"/>
  <c r="N156" i="16"/>
  <c r="P156" i="16" s="1"/>
  <c r="T154" i="16"/>
  <c r="I157" i="16"/>
  <c r="H157" i="16"/>
  <c r="O158" i="16"/>
  <c r="G157" i="16"/>
  <c r="L157" i="16"/>
  <c r="J157" i="16"/>
  <c r="K157" i="16"/>
  <c r="Q155" i="16"/>
  <c r="S155" i="16" s="1"/>
  <c r="R155" i="16"/>
  <c r="Y151" i="16"/>
  <c r="AD151" i="16" s="1"/>
  <c r="AE151" i="16" s="1"/>
  <c r="U153" i="16"/>
  <c r="AC153" i="16"/>
  <c r="W153" i="16"/>
  <c r="V153" i="16"/>
  <c r="Z152" i="16" l="1"/>
  <c r="AD152" i="16" s="1"/>
  <c r="AE152" i="16" s="1"/>
  <c r="H158" i="16"/>
  <c r="O159" i="16"/>
  <c r="G158" i="16"/>
  <c r="L158" i="16"/>
  <c r="K158" i="16"/>
  <c r="J158" i="16"/>
  <c r="I158" i="16"/>
  <c r="U154" i="16"/>
  <c r="AC154" i="16"/>
  <c r="V154" i="16"/>
  <c r="W154" i="16"/>
  <c r="N157" i="16"/>
  <c r="P157" i="16" s="1"/>
  <c r="AB157" i="16"/>
  <c r="T155" i="16"/>
  <c r="X153" i="16"/>
  <c r="Z153" i="16" s="1"/>
  <c r="R156" i="16"/>
  <c r="Q156" i="16"/>
  <c r="S156" i="16" s="1"/>
  <c r="Y153" i="16" l="1"/>
  <c r="AD153" i="16" s="1"/>
  <c r="AE153" i="16" s="1"/>
  <c r="N158" i="16"/>
  <c r="P158" i="16" s="1"/>
  <c r="AB158" i="16"/>
  <c r="R157" i="16"/>
  <c r="Q157" i="16"/>
  <c r="S157" i="16" s="1"/>
  <c r="T156" i="16"/>
  <c r="U155" i="16"/>
  <c r="AC155" i="16"/>
  <c r="W155" i="16"/>
  <c r="V155" i="16"/>
  <c r="O160" i="16"/>
  <c r="G159" i="16"/>
  <c r="L159" i="16"/>
  <c r="K159" i="16"/>
  <c r="J159" i="16"/>
  <c r="I159" i="16"/>
  <c r="H159" i="16"/>
  <c r="X154" i="16"/>
  <c r="Z154" i="16" s="1"/>
  <c r="T157" i="16" l="1"/>
  <c r="AB159" i="16"/>
  <c r="N159" i="16"/>
  <c r="P159" i="16" s="1"/>
  <c r="Y154" i="16"/>
  <c r="AD154" i="16" s="1"/>
  <c r="AE154" i="16" s="1"/>
  <c r="R158" i="16"/>
  <c r="Q158" i="16"/>
  <c r="S158" i="16" s="1"/>
  <c r="U156" i="16"/>
  <c r="AC156" i="16"/>
  <c r="W156" i="16"/>
  <c r="V156" i="16"/>
  <c r="L160" i="16"/>
  <c r="K160" i="16"/>
  <c r="J160" i="16"/>
  <c r="O161" i="16"/>
  <c r="I160" i="16"/>
  <c r="H160" i="16"/>
  <c r="G160" i="16"/>
  <c r="X155" i="16"/>
  <c r="Z155" i="16" s="1"/>
  <c r="Y155" i="16" l="1"/>
  <c r="AD155" i="16" s="1"/>
  <c r="AE155" i="16" s="1"/>
  <c r="X156" i="16"/>
  <c r="Y156" i="16" s="1"/>
  <c r="AB160" i="16"/>
  <c r="N160" i="16"/>
  <c r="P160" i="16" s="1"/>
  <c r="Z156" i="16"/>
  <c r="T158" i="16"/>
  <c r="O162" i="16"/>
  <c r="I161" i="16"/>
  <c r="H161" i="16"/>
  <c r="G161" i="16"/>
  <c r="L161" i="16"/>
  <c r="J161" i="16"/>
  <c r="K161" i="16"/>
  <c r="R159" i="16"/>
  <c r="Q159" i="16"/>
  <c r="S159" i="16" s="1"/>
  <c r="U157" i="16"/>
  <c r="AC157" i="16"/>
  <c r="V157" i="16"/>
  <c r="W157" i="16"/>
  <c r="AD156" i="16" l="1"/>
  <c r="AE156" i="16" s="1"/>
  <c r="X157" i="16"/>
  <c r="Y157" i="16" s="1"/>
  <c r="AB161" i="16"/>
  <c r="N161" i="16"/>
  <c r="P161" i="16" s="1"/>
  <c r="U158" i="16"/>
  <c r="AC158" i="16"/>
  <c r="V158" i="16"/>
  <c r="W158" i="16"/>
  <c r="L162" i="16"/>
  <c r="K162" i="16"/>
  <c r="J162" i="16"/>
  <c r="O163" i="16"/>
  <c r="I162" i="16"/>
  <c r="G162" i="16"/>
  <c r="H162" i="16"/>
  <c r="R160" i="16"/>
  <c r="Q160" i="16"/>
  <c r="S160" i="16" s="1"/>
  <c r="T159" i="16"/>
  <c r="Z157" i="16" l="1"/>
  <c r="AD157" i="16" s="1"/>
  <c r="AE157" i="16" s="1"/>
  <c r="X158" i="16"/>
  <c r="Y158" i="16" s="1"/>
  <c r="L163" i="16"/>
  <c r="K163" i="16"/>
  <c r="J163" i="16"/>
  <c r="I163" i="16"/>
  <c r="O164" i="16"/>
  <c r="H163" i="16"/>
  <c r="G163" i="16"/>
  <c r="AC159" i="16"/>
  <c r="U159" i="16"/>
  <c r="V159" i="16"/>
  <c r="W159" i="16"/>
  <c r="T160" i="16"/>
  <c r="R161" i="16"/>
  <c r="Q161" i="16"/>
  <c r="S161" i="16" s="1"/>
  <c r="AB162" i="16"/>
  <c r="N162" i="16"/>
  <c r="P162" i="16" s="1"/>
  <c r="Z158" i="16" l="1"/>
  <c r="AD158" i="16" s="1"/>
  <c r="AE158" i="16" s="1"/>
  <c r="L164" i="16"/>
  <c r="K164" i="16"/>
  <c r="J164" i="16"/>
  <c r="H164" i="16"/>
  <c r="O165" i="16"/>
  <c r="G164" i="16"/>
  <c r="I164" i="16"/>
  <c r="AB163" i="16"/>
  <c r="N163" i="16"/>
  <c r="P163" i="16" s="1"/>
  <c r="Q162" i="16"/>
  <c r="S162" i="16" s="1"/>
  <c r="R162" i="16"/>
  <c r="T161" i="16"/>
  <c r="AC160" i="16"/>
  <c r="U160" i="16"/>
  <c r="W160" i="16"/>
  <c r="V160" i="16"/>
  <c r="X159" i="16"/>
  <c r="Y159" i="16" s="1"/>
  <c r="Z159" i="16"/>
  <c r="AD159" i="16" l="1"/>
  <c r="AE159" i="16" s="1"/>
  <c r="R163" i="16"/>
  <c r="Q163" i="16"/>
  <c r="S163" i="16" s="1"/>
  <c r="N164" i="16"/>
  <c r="P164" i="16" s="1"/>
  <c r="AB164" i="16"/>
  <c r="X160" i="16"/>
  <c r="Z160" i="16" s="1"/>
  <c r="L165" i="16"/>
  <c r="K165" i="16"/>
  <c r="J165" i="16"/>
  <c r="I165" i="16"/>
  <c r="O166" i="16"/>
  <c r="G165" i="16"/>
  <c r="H165" i="16"/>
  <c r="AC161" i="16"/>
  <c r="U161" i="16"/>
  <c r="W161" i="16"/>
  <c r="V161" i="16"/>
  <c r="T162" i="16"/>
  <c r="Y160" i="16" l="1"/>
  <c r="AD160" i="16" s="1"/>
  <c r="AE160" i="16" s="1"/>
  <c r="AC162" i="16"/>
  <c r="U162" i="16"/>
  <c r="W162" i="16"/>
  <c r="V162" i="16"/>
  <c r="X161" i="16"/>
  <c r="Z161" i="16" s="1"/>
  <c r="R164" i="16"/>
  <c r="Q164" i="16"/>
  <c r="S164" i="16" s="1"/>
  <c r="AB165" i="16"/>
  <c r="N165" i="16"/>
  <c r="P165" i="16" s="1"/>
  <c r="L166" i="16"/>
  <c r="K166" i="16"/>
  <c r="J166" i="16"/>
  <c r="I166" i="16"/>
  <c r="H166" i="16"/>
  <c r="O167" i="16"/>
  <c r="G166" i="16"/>
  <c r="T163" i="16"/>
  <c r="T164" i="16" l="1"/>
  <c r="Y161" i="16"/>
  <c r="AD161" i="16" s="1"/>
  <c r="AE161" i="16" s="1"/>
  <c r="AB166" i="16"/>
  <c r="N166" i="16"/>
  <c r="P166" i="16" s="1"/>
  <c r="X162" i="16"/>
  <c r="Z162" i="16" s="1"/>
  <c r="K167" i="16"/>
  <c r="J167" i="16"/>
  <c r="I167" i="16"/>
  <c r="H167" i="16"/>
  <c r="O168" i="16"/>
  <c r="G167" i="16"/>
  <c r="L167" i="16"/>
  <c r="U163" i="16"/>
  <c r="AC163" i="16"/>
  <c r="V163" i="16"/>
  <c r="W163" i="16"/>
  <c r="R165" i="16"/>
  <c r="Q165" i="16"/>
  <c r="S165" i="16" s="1"/>
  <c r="X163" i="16" l="1"/>
  <c r="Y163" i="16" s="1"/>
  <c r="Y162" i="16"/>
  <c r="AD162" i="16" s="1"/>
  <c r="AE162" i="16" s="1"/>
  <c r="J168" i="16"/>
  <c r="I168" i="16"/>
  <c r="H168" i="16"/>
  <c r="O169" i="16"/>
  <c r="G168" i="16"/>
  <c r="L168" i="16"/>
  <c r="K168" i="16"/>
  <c r="R166" i="16"/>
  <c r="Q166" i="16"/>
  <c r="S166" i="16" s="1"/>
  <c r="T165" i="16"/>
  <c r="AB167" i="16"/>
  <c r="N167" i="16"/>
  <c r="P167" i="16" s="1"/>
  <c r="U164" i="16"/>
  <c r="AC164" i="16"/>
  <c r="V164" i="16"/>
  <c r="W164" i="16"/>
  <c r="Z163" i="16" l="1"/>
  <c r="AD163" i="16" s="1"/>
  <c r="AE163" i="16" s="1"/>
  <c r="I169" i="16"/>
  <c r="H169" i="16"/>
  <c r="O170" i="16"/>
  <c r="G169" i="16"/>
  <c r="L169" i="16"/>
  <c r="K169" i="16"/>
  <c r="J169" i="16"/>
  <c r="AB168" i="16"/>
  <c r="N168" i="16"/>
  <c r="P168" i="16" s="1"/>
  <c r="R167" i="16"/>
  <c r="Q167" i="16"/>
  <c r="S167" i="16" s="1"/>
  <c r="AC165" i="16"/>
  <c r="U165" i="16"/>
  <c r="V165" i="16"/>
  <c r="W165" i="16"/>
  <c r="X164" i="16"/>
  <c r="Z164" i="16" s="1"/>
  <c r="T166" i="16"/>
  <c r="Y164" i="16" l="1"/>
  <c r="AD164" i="16" s="1"/>
  <c r="AE164" i="16" s="1"/>
  <c r="X165" i="16"/>
  <c r="Y165" i="16" s="1"/>
  <c r="AB169" i="16"/>
  <c r="N169" i="16"/>
  <c r="P169" i="16" s="1"/>
  <c r="H170" i="16"/>
  <c r="O171" i="16"/>
  <c r="G170" i="16"/>
  <c r="L170" i="16"/>
  <c r="K170" i="16"/>
  <c r="I170" i="16"/>
  <c r="J170" i="16"/>
  <c r="U166" i="16"/>
  <c r="AC166" i="16"/>
  <c r="V166" i="16"/>
  <c r="W166" i="16"/>
  <c r="Q168" i="16"/>
  <c r="S168" i="16" s="1"/>
  <c r="R168" i="16"/>
  <c r="T167" i="16"/>
  <c r="Z165" i="16" l="1"/>
  <c r="AD165" i="16"/>
  <c r="AE165" i="16" s="1"/>
  <c r="T168" i="16"/>
  <c r="O172" i="16"/>
  <c r="G171" i="16"/>
  <c r="L171" i="16"/>
  <c r="K171" i="16"/>
  <c r="J171" i="16"/>
  <c r="I171" i="16"/>
  <c r="H171" i="16"/>
  <c r="R169" i="16"/>
  <c r="Q169" i="16"/>
  <c r="S169" i="16" s="1"/>
  <c r="U167" i="16"/>
  <c r="AC167" i="16"/>
  <c r="W167" i="16"/>
  <c r="V167" i="16"/>
  <c r="N170" i="16"/>
  <c r="P170" i="16" s="1"/>
  <c r="AB170" i="16"/>
  <c r="X166" i="16"/>
  <c r="Z166" i="16" s="1"/>
  <c r="T169" i="16" l="1"/>
  <c r="U169" i="16" s="1"/>
  <c r="Y166" i="16"/>
  <c r="AD166" i="16" s="1"/>
  <c r="AE166" i="16" s="1"/>
  <c r="X167" i="16"/>
  <c r="Y167" i="16" s="1"/>
  <c r="AB171" i="16"/>
  <c r="N171" i="16"/>
  <c r="P171" i="16" s="1"/>
  <c r="R170" i="16"/>
  <c r="Q170" i="16"/>
  <c r="S170" i="16" s="1"/>
  <c r="L172" i="16"/>
  <c r="K172" i="16"/>
  <c r="J172" i="16"/>
  <c r="I172" i="16"/>
  <c r="O173" i="16"/>
  <c r="G172" i="16"/>
  <c r="H172" i="16"/>
  <c r="U168" i="16"/>
  <c r="AC168" i="16"/>
  <c r="V168" i="16"/>
  <c r="W168" i="16"/>
  <c r="Z167" i="16" l="1"/>
  <c r="W169" i="16"/>
  <c r="X169" i="16" s="1"/>
  <c r="Y169" i="16" s="1"/>
  <c r="V169" i="16"/>
  <c r="AC169" i="16"/>
  <c r="T170" i="16"/>
  <c r="AB172" i="16"/>
  <c r="N172" i="16"/>
  <c r="P172" i="16" s="1"/>
  <c r="R171" i="16"/>
  <c r="Q171" i="16"/>
  <c r="S171" i="16" s="1"/>
  <c r="AD167" i="16"/>
  <c r="AE167" i="16" s="1"/>
  <c r="K173" i="16"/>
  <c r="J173" i="16"/>
  <c r="I173" i="16"/>
  <c r="H173" i="16"/>
  <c r="L173" i="16"/>
  <c r="G173" i="16"/>
  <c r="O174" i="16"/>
  <c r="X168" i="16"/>
  <c r="Y168" i="16" s="1"/>
  <c r="Z168" i="16" l="1"/>
  <c r="AD168" i="16" s="1"/>
  <c r="AE168" i="16" s="1"/>
  <c r="L174" i="16"/>
  <c r="J174" i="16"/>
  <c r="I174" i="16"/>
  <c r="H174" i="16"/>
  <c r="O175" i="16"/>
  <c r="G174" i="16"/>
  <c r="K174" i="16"/>
  <c r="Z169" i="16"/>
  <c r="AD169" i="16" s="1"/>
  <c r="AE169" i="16" s="1"/>
  <c r="AB173" i="16"/>
  <c r="N173" i="16"/>
  <c r="P173" i="16" s="1"/>
  <c r="T171" i="16"/>
  <c r="R172" i="16"/>
  <c r="Q172" i="16"/>
  <c r="S172" i="16" s="1"/>
  <c r="U170" i="16"/>
  <c r="AC170" i="16"/>
  <c r="W170" i="16"/>
  <c r="V170" i="16"/>
  <c r="R173" i="16" l="1"/>
  <c r="Q173" i="16"/>
  <c r="S173" i="16" s="1"/>
  <c r="AC171" i="16"/>
  <c r="U171" i="16"/>
  <c r="W171" i="16"/>
  <c r="V171" i="16"/>
  <c r="AB174" i="16"/>
  <c r="N174" i="16"/>
  <c r="P174" i="16" s="1"/>
  <c r="X170" i="16"/>
  <c r="Y170" i="16" s="1"/>
  <c r="L175" i="16"/>
  <c r="K175" i="16"/>
  <c r="I175" i="16"/>
  <c r="H175" i="16"/>
  <c r="O176" i="16"/>
  <c r="G175" i="16"/>
  <c r="J175" i="16"/>
  <c r="T172" i="16"/>
  <c r="Z170" i="16" l="1"/>
  <c r="AD170" i="16" s="1"/>
  <c r="AE170" i="16" s="1"/>
  <c r="Q174" i="16"/>
  <c r="S174" i="16" s="1"/>
  <c r="R174" i="16"/>
  <c r="AB175" i="16"/>
  <c r="N175" i="16"/>
  <c r="P175" i="16" s="1"/>
  <c r="L176" i="16"/>
  <c r="K176" i="16"/>
  <c r="J176" i="16"/>
  <c r="H176" i="16"/>
  <c r="O177" i="16"/>
  <c r="G176" i="16"/>
  <c r="I176" i="16"/>
  <c r="AC172" i="16"/>
  <c r="U172" i="16"/>
  <c r="W172" i="16"/>
  <c r="V172" i="16"/>
  <c r="X171" i="16"/>
  <c r="Y171" i="16" s="1"/>
  <c r="T173" i="16"/>
  <c r="T174" i="16" l="1"/>
  <c r="W174" i="16" s="1"/>
  <c r="X174" i="16" s="1"/>
  <c r="Y174" i="16" s="1"/>
  <c r="Z171" i="16"/>
  <c r="AD171" i="16" s="1"/>
  <c r="AE171" i="16" s="1"/>
  <c r="R175" i="16"/>
  <c r="Q175" i="16"/>
  <c r="S175" i="16" s="1"/>
  <c r="X172" i="16"/>
  <c r="Z172" i="16" s="1"/>
  <c r="N176" i="16"/>
  <c r="P176" i="16" s="1"/>
  <c r="AB176" i="16"/>
  <c r="AC173" i="16"/>
  <c r="U173" i="16"/>
  <c r="W173" i="16"/>
  <c r="V173" i="16"/>
  <c r="L177" i="16"/>
  <c r="K177" i="16"/>
  <c r="J177" i="16"/>
  <c r="I177" i="16"/>
  <c r="O178" i="16"/>
  <c r="G177" i="16"/>
  <c r="H177" i="16"/>
  <c r="V174" i="16" l="1"/>
  <c r="U174" i="16"/>
  <c r="AC174" i="16"/>
  <c r="Y172" i="16"/>
  <c r="AD172" i="16" s="1"/>
  <c r="AE172" i="16" s="1"/>
  <c r="T175" i="16"/>
  <c r="X173" i="16"/>
  <c r="Y173" i="16" s="1"/>
  <c r="N177" i="16"/>
  <c r="P177" i="16" s="1"/>
  <c r="AB177" i="16"/>
  <c r="Z173" i="16"/>
  <c r="L178" i="16"/>
  <c r="K178" i="16"/>
  <c r="J178" i="16"/>
  <c r="I178" i="16"/>
  <c r="H178" i="16"/>
  <c r="O179" i="16"/>
  <c r="G178" i="16"/>
  <c r="R176" i="16"/>
  <c r="Q176" i="16"/>
  <c r="S176" i="16" s="1"/>
  <c r="AD173" i="16" l="1"/>
  <c r="AE173" i="16" s="1"/>
  <c r="Z174" i="16"/>
  <c r="AD174" i="16" s="1"/>
  <c r="AE174" i="16" s="1"/>
  <c r="R177" i="16"/>
  <c r="Q177" i="16"/>
  <c r="S177" i="16" s="1"/>
  <c r="T176" i="16"/>
  <c r="AB178" i="16"/>
  <c r="N178" i="16"/>
  <c r="P178" i="16" s="1"/>
  <c r="U175" i="16"/>
  <c r="AC175" i="16"/>
  <c r="V175" i="16"/>
  <c r="W175" i="16"/>
  <c r="K179" i="16"/>
  <c r="J179" i="16"/>
  <c r="I179" i="16"/>
  <c r="H179" i="16"/>
  <c r="O180" i="16"/>
  <c r="G179" i="16"/>
  <c r="L179" i="16"/>
  <c r="X175" i="16" l="1"/>
  <c r="Z175" i="16" s="1"/>
  <c r="AB179" i="16"/>
  <c r="N179" i="16"/>
  <c r="P179" i="16" s="1"/>
  <c r="U176" i="16"/>
  <c r="AC176" i="16"/>
  <c r="V176" i="16"/>
  <c r="W176" i="16"/>
  <c r="J180" i="16"/>
  <c r="I180" i="16"/>
  <c r="H180" i="16"/>
  <c r="O181" i="16"/>
  <c r="G180" i="16"/>
  <c r="L180" i="16"/>
  <c r="K180" i="16"/>
  <c r="T177" i="16"/>
  <c r="R178" i="16"/>
  <c r="Q178" i="16"/>
  <c r="S178" i="16" s="1"/>
  <c r="T178" i="16" l="1"/>
  <c r="X176" i="16"/>
  <c r="Z176" i="16" s="1"/>
  <c r="AC177" i="16"/>
  <c r="U177" i="16"/>
  <c r="W177" i="16"/>
  <c r="V177" i="16"/>
  <c r="AB180" i="16"/>
  <c r="N180" i="16"/>
  <c r="P180" i="16" s="1"/>
  <c r="Y175" i="16"/>
  <c r="AD175" i="16" s="1"/>
  <c r="AE175" i="16" s="1"/>
  <c r="R179" i="16"/>
  <c r="Q179" i="16"/>
  <c r="S179" i="16" s="1"/>
  <c r="I181" i="16"/>
  <c r="H181" i="16"/>
  <c r="O182" i="16"/>
  <c r="G181" i="16"/>
  <c r="L181" i="16"/>
  <c r="K181" i="16"/>
  <c r="J181" i="16"/>
  <c r="Q180" i="16" l="1"/>
  <c r="S180" i="16" s="1"/>
  <c r="R180" i="16"/>
  <c r="X177" i="16"/>
  <c r="Y177" i="16" s="1"/>
  <c r="Y176" i="16"/>
  <c r="AD176" i="16" s="1"/>
  <c r="AE176" i="16" s="1"/>
  <c r="T179" i="16"/>
  <c r="AB181" i="16"/>
  <c r="N181" i="16"/>
  <c r="P181" i="16" s="1"/>
  <c r="H182" i="16"/>
  <c r="O183" i="16"/>
  <c r="G182" i="16"/>
  <c r="L182" i="16"/>
  <c r="K182" i="16"/>
  <c r="J182" i="16"/>
  <c r="I182" i="16"/>
  <c r="U178" i="16"/>
  <c r="AC178" i="16"/>
  <c r="V178" i="16"/>
  <c r="W178" i="16"/>
  <c r="Z177" i="16" l="1"/>
  <c r="AD177" i="16"/>
  <c r="AE177" i="16" s="1"/>
  <c r="T180" i="16"/>
  <c r="X178" i="16"/>
  <c r="Z178" i="16" s="1"/>
  <c r="N182" i="16"/>
  <c r="P182" i="16" s="1"/>
  <c r="AB182" i="16"/>
  <c r="O184" i="16"/>
  <c r="G183" i="16"/>
  <c r="L183" i="16"/>
  <c r="K183" i="16"/>
  <c r="J183" i="16"/>
  <c r="I183" i="16"/>
  <c r="H183" i="16"/>
  <c r="R181" i="16"/>
  <c r="Q181" i="16"/>
  <c r="S181" i="16" s="1"/>
  <c r="U179" i="16"/>
  <c r="AC179" i="16"/>
  <c r="V179" i="16"/>
  <c r="W179" i="16"/>
  <c r="X179" i="16" l="1"/>
  <c r="Y179" i="16" s="1"/>
  <c r="L184" i="16"/>
  <c r="K184" i="16"/>
  <c r="J184" i="16"/>
  <c r="I184" i="16"/>
  <c r="O185" i="16"/>
  <c r="H184" i="16"/>
  <c r="G184" i="16"/>
  <c r="R182" i="16"/>
  <c r="Q182" i="16"/>
  <c r="S182" i="16" s="1"/>
  <c r="T181" i="16"/>
  <c r="Y178" i="16"/>
  <c r="AD178" i="16" s="1"/>
  <c r="AE178" i="16" s="1"/>
  <c r="AB183" i="16"/>
  <c r="N183" i="16"/>
  <c r="P183" i="16" s="1"/>
  <c r="U180" i="16"/>
  <c r="AC180" i="16"/>
  <c r="W180" i="16"/>
  <c r="V180" i="16"/>
  <c r="Z179" i="16" l="1"/>
  <c r="AD179" i="16" s="1"/>
  <c r="AE179" i="16" s="1"/>
  <c r="X180" i="16"/>
  <c r="Y180" i="16" s="1"/>
  <c r="AB184" i="16"/>
  <c r="N184" i="16"/>
  <c r="P184" i="16" s="1"/>
  <c r="T182" i="16"/>
  <c r="K185" i="16"/>
  <c r="J185" i="16"/>
  <c r="I185" i="16"/>
  <c r="H185" i="16"/>
  <c r="L185" i="16"/>
  <c r="G185" i="16"/>
  <c r="O186" i="16"/>
  <c r="U181" i="16"/>
  <c r="AC181" i="16"/>
  <c r="V181" i="16"/>
  <c r="W181" i="16"/>
  <c r="R183" i="16"/>
  <c r="Q183" i="16"/>
  <c r="S183" i="16" s="1"/>
  <c r="Z180" i="16" l="1"/>
  <c r="AD180" i="16" s="1"/>
  <c r="AE180" i="16" s="1"/>
  <c r="U182" i="16"/>
  <c r="AC182" i="16"/>
  <c r="W182" i="16"/>
  <c r="V182" i="16"/>
  <c r="T183" i="16"/>
  <c r="X181" i="16"/>
  <c r="Z181" i="16" s="1"/>
  <c r="R184" i="16"/>
  <c r="Q184" i="16"/>
  <c r="S184" i="16" s="1"/>
  <c r="AB185" i="16"/>
  <c r="N185" i="16"/>
  <c r="P185" i="16" s="1"/>
  <c r="L186" i="16"/>
  <c r="J186" i="16"/>
  <c r="I186" i="16"/>
  <c r="H186" i="16"/>
  <c r="O187" i="16"/>
  <c r="G186" i="16"/>
  <c r="K186" i="16"/>
  <c r="Y181" i="16" l="1"/>
  <c r="AD181" i="16" s="1"/>
  <c r="AE181" i="16" s="1"/>
  <c r="AB186" i="16"/>
  <c r="N186" i="16"/>
  <c r="P186" i="16" s="1"/>
  <c r="AC183" i="16"/>
  <c r="U183" i="16"/>
  <c r="W183" i="16"/>
  <c r="V183" i="16"/>
  <c r="T184" i="16"/>
  <c r="X182" i="16"/>
  <c r="Y182" i="16" s="1"/>
  <c r="L187" i="16"/>
  <c r="K187" i="16"/>
  <c r="I187" i="16"/>
  <c r="H187" i="16"/>
  <c r="O188" i="16"/>
  <c r="G187" i="16"/>
  <c r="J187" i="16"/>
  <c r="R185" i="16"/>
  <c r="Q185" i="16"/>
  <c r="S185" i="16" s="1"/>
  <c r="Z182" i="16" l="1"/>
  <c r="AD182" i="16" s="1"/>
  <c r="AE182" i="16" s="1"/>
  <c r="AC184" i="16"/>
  <c r="U184" i="16"/>
  <c r="W184" i="16"/>
  <c r="V184" i="16"/>
  <c r="X183" i="16"/>
  <c r="Y183" i="16" s="1"/>
  <c r="AB187" i="16"/>
  <c r="N187" i="16"/>
  <c r="P187" i="16" s="1"/>
  <c r="T185" i="16"/>
  <c r="L188" i="16"/>
  <c r="K188" i="16"/>
  <c r="J188" i="16"/>
  <c r="H188" i="16"/>
  <c r="G188" i="16"/>
  <c r="O189" i="16"/>
  <c r="I188" i="16"/>
  <c r="Q186" i="16"/>
  <c r="S186" i="16" s="1"/>
  <c r="R186" i="16"/>
  <c r="T186" i="16" l="1"/>
  <c r="AC186" i="16" s="1"/>
  <c r="Z183" i="16"/>
  <c r="AD183" i="16" s="1"/>
  <c r="AE183" i="16" s="1"/>
  <c r="Q187" i="16"/>
  <c r="S187" i="16" s="1"/>
  <c r="R187" i="16"/>
  <c r="N188" i="16"/>
  <c r="P188" i="16" s="1"/>
  <c r="AB188" i="16"/>
  <c r="X184" i="16"/>
  <c r="Y184" i="16" s="1"/>
  <c r="AC185" i="16"/>
  <c r="U185" i="16"/>
  <c r="V185" i="16"/>
  <c r="W185" i="16"/>
  <c r="L189" i="16"/>
  <c r="K189" i="16"/>
  <c r="I189" i="16"/>
  <c r="O190" i="16"/>
  <c r="J189" i="16"/>
  <c r="H189" i="16"/>
  <c r="G189" i="16"/>
  <c r="V186" i="16" l="1"/>
  <c r="W186" i="16"/>
  <c r="X186" i="16" s="1"/>
  <c r="Y186" i="16" s="1"/>
  <c r="Z184" i="16"/>
  <c r="AD184" i="16" s="1"/>
  <c r="AE184" i="16" s="1"/>
  <c r="U186" i="16"/>
  <c r="T187" i="16"/>
  <c r="X185" i="16"/>
  <c r="Z185" i="16" s="1"/>
  <c r="K190" i="16"/>
  <c r="J190" i="16"/>
  <c r="H190" i="16"/>
  <c r="O191" i="16"/>
  <c r="L190" i="16"/>
  <c r="I190" i="16"/>
  <c r="G190" i="16"/>
  <c r="N189" i="16"/>
  <c r="P189" i="16" s="1"/>
  <c r="AB189" i="16"/>
  <c r="R188" i="16"/>
  <c r="Q188" i="16"/>
  <c r="S188" i="16" s="1"/>
  <c r="Y185" i="16" l="1"/>
  <c r="Z186" i="16"/>
  <c r="AD186" i="16" s="1"/>
  <c r="AE186" i="16" s="1"/>
  <c r="AB190" i="16"/>
  <c r="N190" i="16"/>
  <c r="P190" i="16" s="1"/>
  <c r="T188" i="16"/>
  <c r="AD185" i="16"/>
  <c r="AE185" i="16" s="1"/>
  <c r="R189" i="16"/>
  <c r="Q189" i="16"/>
  <c r="S189" i="16" s="1"/>
  <c r="J191" i="16"/>
  <c r="I191" i="16"/>
  <c r="H191" i="16"/>
  <c r="O192" i="16"/>
  <c r="G191" i="16"/>
  <c r="L191" i="16"/>
  <c r="K191" i="16"/>
  <c r="U187" i="16"/>
  <c r="AC187" i="16"/>
  <c r="V187" i="16"/>
  <c r="W187" i="16"/>
  <c r="X187" i="16" l="1"/>
  <c r="Y187" i="16" s="1"/>
  <c r="T189" i="16"/>
  <c r="AC188" i="16"/>
  <c r="U188" i="16"/>
  <c r="W188" i="16"/>
  <c r="V188" i="16"/>
  <c r="R190" i="16"/>
  <c r="Q190" i="16"/>
  <c r="S190" i="16" s="1"/>
  <c r="N191" i="16"/>
  <c r="P191" i="16" s="1"/>
  <c r="AB191" i="16"/>
  <c r="I192" i="16"/>
  <c r="H192" i="16"/>
  <c r="O193" i="16"/>
  <c r="G192" i="16"/>
  <c r="L192" i="16"/>
  <c r="K192" i="16"/>
  <c r="J192" i="16"/>
  <c r="Z187" i="16" l="1"/>
  <c r="AD187" i="16" s="1"/>
  <c r="AE187" i="16" s="1"/>
  <c r="T190" i="16"/>
  <c r="U190" i="16" s="1"/>
  <c r="X188" i="16"/>
  <c r="Z188" i="16" s="1"/>
  <c r="W190" i="16"/>
  <c r="N192" i="16"/>
  <c r="P192" i="16" s="1"/>
  <c r="AB192" i="16"/>
  <c r="U189" i="16"/>
  <c r="AC189" i="16"/>
  <c r="V189" i="16"/>
  <c r="W189" i="16"/>
  <c r="H193" i="16"/>
  <c r="O194" i="16"/>
  <c r="G193" i="16"/>
  <c r="L193" i="16"/>
  <c r="K193" i="16"/>
  <c r="I193" i="16"/>
  <c r="J193" i="16"/>
  <c r="R191" i="16"/>
  <c r="Q191" i="16"/>
  <c r="S191" i="16" s="1"/>
  <c r="AC190" i="16" l="1"/>
  <c r="V190" i="16"/>
  <c r="T191" i="16"/>
  <c r="R192" i="16"/>
  <c r="Q192" i="16"/>
  <c r="S192" i="16" s="1"/>
  <c r="X190" i="16"/>
  <c r="Y190" i="16" s="1"/>
  <c r="X189" i="16"/>
  <c r="Z189" i="16" s="1"/>
  <c r="O195" i="16"/>
  <c r="G194" i="16"/>
  <c r="L194" i="16"/>
  <c r="K194" i="16"/>
  <c r="J194" i="16"/>
  <c r="I194" i="16"/>
  <c r="H194" i="16"/>
  <c r="Y188" i="16"/>
  <c r="AD188" i="16" s="1"/>
  <c r="AE188" i="16" s="1"/>
  <c r="N193" i="16"/>
  <c r="P193" i="16" s="1"/>
  <c r="AB193" i="16"/>
  <c r="Z190" i="16" l="1"/>
  <c r="AD190" i="16"/>
  <c r="AE190" i="16" s="1"/>
  <c r="R193" i="16"/>
  <c r="Q193" i="16"/>
  <c r="S193" i="16" s="1"/>
  <c r="Y189" i="16"/>
  <c r="AD189" i="16" s="1"/>
  <c r="AE189" i="16" s="1"/>
  <c r="O196" i="16"/>
  <c r="I195" i="16"/>
  <c r="H195" i="16"/>
  <c r="G195" i="16"/>
  <c r="L195" i="16"/>
  <c r="K195" i="16"/>
  <c r="J195" i="16"/>
  <c r="T192" i="16"/>
  <c r="U191" i="16"/>
  <c r="AC191" i="16"/>
  <c r="W191" i="16"/>
  <c r="V191" i="16"/>
  <c r="AB194" i="16"/>
  <c r="N194" i="16"/>
  <c r="P194" i="16" s="1"/>
  <c r="R194" i="16" l="1"/>
  <c r="Q194" i="16"/>
  <c r="S194" i="16" s="1"/>
  <c r="AB195" i="16"/>
  <c r="N195" i="16"/>
  <c r="P195" i="16" s="1"/>
  <c r="L196" i="16"/>
  <c r="K196" i="16"/>
  <c r="J196" i="16"/>
  <c r="O197" i="16"/>
  <c r="I196" i="16"/>
  <c r="G196" i="16"/>
  <c r="H196" i="16"/>
  <c r="X191" i="16"/>
  <c r="Y191" i="16" s="1"/>
  <c r="T193" i="16"/>
  <c r="U192" i="16"/>
  <c r="AC192" i="16"/>
  <c r="V192" i="16"/>
  <c r="W192" i="16"/>
  <c r="U193" i="16" l="1"/>
  <c r="AC193" i="16"/>
  <c r="V193" i="16"/>
  <c r="W193" i="16"/>
  <c r="X192" i="16"/>
  <c r="Y192" i="16" s="1"/>
  <c r="R195" i="16"/>
  <c r="Q195" i="16"/>
  <c r="S195" i="16" s="1"/>
  <c r="Z191" i="16"/>
  <c r="AD191" i="16" s="1"/>
  <c r="AE191" i="16" s="1"/>
  <c r="L197" i="16"/>
  <c r="K197" i="16"/>
  <c r="O198" i="16"/>
  <c r="I197" i="16"/>
  <c r="H197" i="16"/>
  <c r="G197" i="16"/>
  <c r="J197" i="16"/>
  <c r="AB196" i="16"/>
  <c r="N196" i="16"/>
  <c r="P196" i="16" s="1"/>
  <c r="T194" i="16"/>
  <c r="R196" i="16" l="1"/>
  <c r="Q196" i="16"/>
  <c r="S196" i="16" s="1"/>
  <c r="AC194" i="16"/>
  <c r="U194" i="16"/>
  <c r="W194" i="16"/>
  <c r="V194" i="16"/>
  <c r="T195" i="16"/>
  <c r="AB197" i="16"/>
  <c r="N197" i="16"/>
  <c r="P197" i="16" s="1"/>
  <c r="L198" i="16"/>
  <c r="K198" i="16"/>
  <c r="J198" i="16"/>
  <c r="I198" i="16"/>
  <c r="O199" i="16"/>
  <c r="H198" i="16"/>
  <c r="G198" i="16"/>
  <c r="X193" i="16"/>
  <c r="Y193" i="16" s="1"/>
  <c r="Z192" i="16"/>
  <c r="AD192" i="16" s="1"/>
  <c r="AE192" i="16" s="1"/>
  <c r="Z193" i="16" l="1"/>
  <c r="AD193" i="16" s="1"/>
  <c r="AE193" i="16" s="1"/>
  <c r="AB198" i="16"/>
  <c r="N198" i="16"/>
  <c r="P198" i="16" s="1"/>
  <c r="L199" i="16"/>
  <c r="K199" i="16"/>
  <c r="J199" i="16"/>
  <c r="O200" i="16"/>
  <c r="G199" i="16"/>
  <c r="I199" i="16"/>
  <c r="H199" i="16"/>
  <c r="X194" i="16"/>
  <c r="Z194" i="16" s="1"/>
  <c r="AC195" i="16"/>
  <c r="U195" i="16"/>
  <c r="V195" i="16"/>
  <c r="W195" i="16"/>
  <c r="T196" i="16"/>
  <c r="Q197" i="16"/>
  <c r="S197" i="16" s="1"/>
  <c r="R197" i="16"/>
  <c r="Y194" i="16" l="1"/>
  <c r="AD194" i="16" s="1"/>
  <c r="AE194" i="16" s="1"/>
  <c r="T197" i="16"/>
  <c r="R198" i="16"/>
  <c r="Q198" i="16"/>
  <c r="S198" i="16" s="1"/>
  <c r="N199" i="16"/>
  <c r="P199" i="16" s="1"/>
  <c r="AB199" i="16"/>
  <c r="L200" i="16"/>
  <c r="K200" i="16"/>
  <c r="J200" i="16"/>
  <c r="I200" i="16"/>
  <c r="H200" i="16"/>
  <c r="O201" i="16"/>
  <c r="G200" i="16"/>
  <c r="AC196" i="16"/>
  <c r="U196" i="16"/>
  <c r="V196" i="16"/>
  <c r="W196" i="16"/>
  <c r="X195" i="16"/>
  <c r="Y195" i="16" s="1"/>
  <c r="Q199" i="16" l="1"/>
  <c r="S199" i="16" s="1"/>
  <c r="R199" i="16"/>
  <c r="N200" i="16"/>
  <c r="P200" i="16" s="1"/>
  <c r="AB200" i="16"/>
  <c r="Z195" i="16"/>
  <c r="AD195" i="16" s="1"/>
  <c r="AE195" i="16" s="1"/>
  <c r="L201" i="16"/>
  <c r="K201" i="16"/>
  <c r="J201" i="16"/>
  <c r="I201" i="16"/>
  <c r="H201" i="16"/>
  <c r="G201" i="16"/>
  <c r="O202" i="16"/>
  <c r="T198" i="16"/>
  <c r="X196" i="16"/>
  <c r="Y196" i="16" s="1"/>
  <c r="AC197" i="16"/>
  <c r="U197" i="16"/>
  <c r="V197" i="16"/>
  <c r="W197" i="16"/>
  <c r="Z196" i="16" l="1"/>
  <c r="X197" i="16"/>
  <c r="Y197" i="16" s="1"/>
  <c r="R200" i="16"/>
  <c r="Q200" i="16"/>
  <c r="S200" i="16" s="1"/>
  <c r="T199" i="16"/>
  <c r="N201" i="16"/>
  <c r="P201" i="16" s="1"/>
  <c r="AB201" i="16"/>
  <c r="AD196" i="16"/>
  <c r="AE196" i="16" s="1"/>
  <c r="K202" i="16"/>
  <c r="J202" i="16"/>
  <c r="I202" i="16"/>
  <c r="H202" i="16"/>
  <c r="O203" i="16"/>
  <c r="G202" i="16"/>
  <c r="L202" i="16"/>
  <c r="U198" i="16"/>
  <c r="AC198" i="16"/>
  <c r="W198" i="16"/>
  <c r="V198" i="16"/>
  <c r="Z197" i="16" l="1"/>
  <c r="AD197" i="16" s="1"/>
  <c r="AE197" i="16" s="1"/>
  <c r="X198" i="16"/>
  <c r="Y198" i="16" s="1"/>
  <c r="N202" i="16"/>
  <c r="P202" i="16" s="1"/>
  <c r="AB202" i="16"/>
  <c r="R201" i="16"/>
  <c r="Q201" i="16"/>
  <c r="S201" i="16" s="1"/>
  <c r="AC199" i="16"/>
  <c r="U199" i="16"/>
  <c r="W199" i="16"/>
  <c r="V199" i="16"/>
  <c r="J203" i="16"/>
  <c r="I203" i="16"/>
  <c r="H203" i="16"/>
  <c r="O204" i="16"/>
  <c r="G203" i="16"/>
  <c r="L203" i="16"/>
  <c r="K203" i="16"/>
  <c r="T200" i="16"/>
  <c r="Z198" i="16" l="1"/>
  <c r="AD198" i="16" s="1"/>
  <c r="AE198" i="16" s="1"/>
  <c r="R202" i="16"/>
  <c r="Q202" i="16"/>
  <c r="S202" i="16" s="1"/>
  <c r="AB203" i="16"/>
  <c r="N203" i="16"/>
  <c r="P203" i="16" s="1"/>
  <c r="U200" i="16"/>
  <c r="AC200" i="16"/>
  <c r="W200" i="16"/>
  <c r="V200" i="16"/>
  <c r="T201" i="16"/>
  <c r="I204" i="16"/>
  <c r="H204" i="16"/>
  <c r="O205" i="16"/>
  <c r="G204" i="16"/>
  <c r="L204" i="16"/>
  <c r="J204" i="16"/>
  <c r="K204" i="16"/>
  <c r="X199" i="16"/>
  <c r="Z199" i="16" s="1"/>
  <c r="Y199" i="16" l="1"/>
  <c r="AD199" i="16" s="1"/>
  <c r="AE199" i="16" s="1"/>
  <c r="U201" i="16"/>
  <c r="AC201" i="16"/>
  <c r="W201" i="16"/>
  <c r="V201" i="16"/>
  <c r="X200" i="16"/>
  <c r="Y200" i="16" s="1"/>
  <c r="Q203" i="16"/>
  <c r="S203" i="16" s="1"/>
  <c r="R203" i="16"/>
  <c r="H205" i="16"/>
  <c r="O206" i="16"/>
  <c r="G205" i="16"/>
  <c r="K205" i="16"/>
  <c r="J205" i="16"/>
  <c r="I205" i="16"/>
  <c r="L205" i="16"/>
  <c r="T202" i="16"/>
  <c r="AB204" i="16"/>
  <c r="N204" i="16"/>
  <c r="P204" i="16" s="1"/>
  <c r="Z200" i="16" l="1"/>
  <c r="AD200" i="16" s="1"/>
  <c r="AE200" i="16" s="1"/>
  <c r="T203" i="16"/>
  <c r="R204" i="16"/>
  <c r="Q204" i="16"/>
  <c r="S204" i="16" s="1"/>
  <c r="X201" i="16"/>
  <c r="Y201" i="16" s="1"/>
  <c r="U202" i="16"/>
  <c r="AC202" i="16"/>
  <c r="W202" i="16"/>
  <c r="V202" i="16"/>
  <c r="N205" i="16"/>
  <c r="P205" i="16" s="1"/>
  <c r="AB205" i="16"/>
  <c r="O207" i="16"/>
  <c r="G206" i="16"/>
  <c r="L206" i="16"/>
  <c r="K206" i="16"/>
  <c r="J206" i="16"/>
  <c r="I206" i="16"/>
  <c r="H206" i="16"/>
  <c r="Z201" i="16" l="1"/>
  <c r="AD201" i="16" s="1"/>
  <c r="AE201" i="16" s="1"/>
  <c r="AB206" i="16"/>
  <c r="N206" i="16"/>
  <c r="P206" i="16" s="1"/>
  <c r="X202" i="16"/>
  <c r="Y202" i="16" s="1"/>
  <c r="T204" i="16"/>
  <c r="L207" i="16"/>
  <c r="K207" i="16"/>
  <c r="G207" i="16"/>
  <c r="O208" i="16"/>
  <c r="J207" i="16"/>
  <c r="I207" i="16"/>
  <c r="H207" i="16"/>
  <c r="R205" i="16"/>
  <c r="Q205" i="16"/>
  <c r="S205" i="16" s="1"/>
  <c r="U203" i="16"/>
  <c r="AC203" i="16"/>
  <c r="W203" i="16"/>
  <c r="V203" i="16"/>
  <c r="Z202" i="16" l="1"/>
  <c r="AB207" i="16"/>
  <c r="N207" i="16"/>
  <c r="P207" i="16" s="1"/>
  <c r="U204" i="16"/>
  <c r="AC204" i="16"/>
  <c r="V204" i="16"/>
  <c r="W204" i="16"/>
  <c r="K208" i="16"/>
  <c r="O209" i="16"/>
  <c r="L208" i="16"/>
  <c r="J208" i="16"/>
  <c r="H208" i="16"/>
  <c r="G208" i="16"/>
  <c r="I208" i="16"/>
  <c r="AD202" i="16"/>
  <c r="AE202" i="16" s="1"/>
  <c r="R206" i="16"/>
  <c r="Q206" i="16"/>
  <c r="S206" i="16" s="1"/>
  <c r="X203" i="16"/>
  <c r="Z203" i="16" s="1"/>
  <c r="T205" i="16"/>
  <c r="J209" i="16" l="1"/>
  <c r="O210" i="16"/>
  <c r="L209" i="16"/>
  <c r="K209" i="16"/>
  <c r="I209" i="16"/>
  <c r="H209" i="16"/>
  <c r="G209" i="16"/>
  <c r="U205" i="16"/>
  <c r="AC205" i="16"/>
  <c r="V205" i="16"/>
  <c r="W205" i="16"/>
  <c r="X204" i="16"/>
  <c r="Y204" i="16" s="1"/>
  <c r="Y203" i="16"/>
  <c r="AD203" i="16" s="1"/>
  <c r="AE203" i="16" s="1"/>
  <c r="R207" i="16"/>
  <c r="Q207" i="16"/>
  <c r="S207" i="16" s="1"/>
  <c r="T206" i="16"/>
  <c r="AB208" i="16"/>
  <c r="N208" i="16"/>
  <c r="P208" i="16" s="1"/>
  <c r="R208" i="16" l="1"/>
  <c r="Q208" i="16"/>
  <c r="S208" i="16" s="1"/>
  <c r="X205" i="16"/>
  <c r="Z205" i="16" s="1"/>
  <c r="AC206" i="16"/>
  <c r="U206" i="16"/>
  <c r="W206" i="16"/>
  <c r="V206" i="16"/>
  <c r="T207" i="16"/>
  <c r="Z204" i="16"/>
  <c r="AD204" i="16" s="1"/>
  <c r="AE204" i="16" s="1"/>
  <c r="I210" i="16"/>
  <c r="G210" i="16"/>
  <c r="O211" i="16"/>
  <c r="L210" i="16"/>
  <c r="K210" i="16"/>
  <c r="J210" i="16"/>
  <c r="H210" i="16"/>
  <c r="AB209" i="16"/>
  <c r="N209" i="16"/>
  <c r="P209" i="16" s="1"/>
  <c r="Y205" i="16" l="1"/>
  <c r="AD205" i="16" s="1"/>
  <c r="AE205" i="16" s="1"/>
  <c r="R209" i="16"/>
  <c r="Q209" i="16"/>
  <c r="S209" i="16" s="1"/>
  <c r="AB210" i="16"/>
  <c r="N210" i="16"/>
  <c r="P210" i="16" s="1"/>
  <c r="T208" i="16"/>
  <c r="X206" i="16"/>
  <c r="Y206" i="16" s="1"/>
  <c r="H211" i="16"/>
  <c r="I211" i="16"/>
  <c r="G211" i="16"/>
  <c r="O212" i="16"/>
  <c r="L211" i="16"/>
  <c r="K211" i="16"/>
  <c r="J211" i="16"/>
  <c r="AC207" i="16"/>
  <c r="U207" i="16"/>
  <c r="V207" i="16"/>
  <c r="W207" i="16"/>
  <c r="X207" i="16" l="1"/>
  <c r="Y207" i="16" s="1"/>
  <c r="AC208" i="16"/>
  <c r="U208" i="16"/>
  <c r="W208" i="16"/>
  <c r="V208" i="16"/>
  <c r="Z206" i="16"/>
  <c r="AD206" i="16" s="1"/>
  <c r="AE206" i="16" s="1"/>
  <c r="T209" i="16"/>
  <c r="AB211" i="16"/>
  <c r="N211" i="16"/>
  <c r="P211" i="16" s="1"/>
  <c r="R210" i="16"/>
  <c r="Q210" i="16"/>
  <c r="S210" i="16" s="1"/>
  <c r="O213" i="16"/>
  <c r="G212" i="16"/>
  <c r="J212" i="16"/>
  <c r="I212" i="16"/>
  <c r="H212" i="16"/>
  <c r="L212" i="16"/>
  <c r="K212" i="16"/>
  <c r="Z207" i="16" l="1"/>
  <c r="AD207" i="16" s="1"/>
  <c r="AE207" i="16" s="1"/>
  <c r="AC209" i="16"/>
  <c r="U209" i="16"/>
  <c r="W209" i="16"/>
  <c r="V209" i="16"/>
  <c r="R211" i="16"/>
  <c r="Q211" i="16"/>
  <c r="S211" i="16" s="1"/>
  <c r="AB212" i="16"/>
  <c r="N212" i="16"/>
  <c r="P212" i="16" s="1"/>
  <c r="K213" i="16"/>
  <c r="J213" i="16"/>
  <c r="I213" i="16"/>
  <c r="H213" i="16"/>
  <c r="G213" i="16"/>
  <c r="O214" i="16"/>
  <c r="L213" i="16"/>
  <c r="T210" i="16"/>
  <c r="X208" i="16"/>
  <c r="Z208" i="16" s="1"/>
  <c r="Y208" i="16" l="1"/>
  <c r="AD208" i="16" s="1"/>
  <c r="AE208" i="16" s="1"/>
  <c r="N213" i="16"/>
  <c r="P213" i="16" s="1"/>
  <c r="AB213" i="16"/>
  <c r="Q212" i="16"/>
  <c r="S212" i="16" s="1"/>
  <c r="R212" i="16"/>
  <c r="U210" i="16"/>
  <c r="AC210" i="16"/>
  <c r="V210" i="16"/>
  <c r="W210" i="16"/>
  <c r="O215" i="16"/>
  <c r="L214" i="16"/>
  <c r="K214" i="16"/>
  <c r="J214" i="16"/>
  <c r="H214" i="16"/>
  <c r="G214" i="16"/>
  <c r="I214" i="16"/>
  <c r="X209" i="16"/>
  <c r="Y209" i="16" s="1"/>
  <c r="T211" i="16"/>
  <c r="U211" i="16" l="1"/>
  <c r="AC211" i="16"/>
  <c r="W211" i="16"/>
  <c r="V211" i="16"/>
  <c r="X210" i="16"/>
  <c r="Y210" i="16" s="1"/>
  <c r="Z209" i="16"/>
  <c r="AD209" i="16" s="1"/>
  <c r="AE209" i="16" s="1"/>
  <c r="T212" i="16"/>
  <c r="Z210" i="16"/>
  <c r="R213" i="16"/>
  <c r="Q213" i="16"/>
  <c r="S213" i="16" s="1"/>
  <c r="AB214" i="16"/>
  <c r="N214" i="16"/>
  <c r="P214" i="16" s="1"/>
  <c r="L215" i="16"/>
  <c r="H215" i="16"/>
  <c r="G215" i="16"/>
  <c r="O216" i="16"/>
  <c r="K215" i="16"/>
  <c r="J215" i="16"/>
  <c r="I215" i="16"/>
  <c r="AD210" i="16" l="1"/>
  <c r="AE210" i="16" s="1"/>
  <c r="AB215" i="16"/>
  <c r="N215" i="16"/>
  <c r="P215" i="16" s="1"/>
  <c r="K216" i="16"/>
  <c r="O217" i="16"/>
  <c r="L216" i="16"/>
  <c r="I216" i="16"/>
  <c r="H216" i="16"/>
  <c r="G216" i="16"/>
  <c r="J216" i="16"/>
  <c r="U212" i="16"/>
  <c r="AC212" i="16"/>
  <c r="W212" i="16"/>
  <c r="V212" i="16"/>
  <c r="T213" i="16"/>
  <c r="R214" i="16"/>
  <c r="Q214" i="16"/>
  <c r="S214" i="16" s="1"/>
  <c r="X211" i="16"/>
  <c r="Z211" i="16" s="1"/>
  <c r="Y211" i="16" l="1"/>
  <c r="AD211" i="16" s="1"/>
  <c r="AE211" i="16" s="1"/>
  <c r="AC213" i="16"/>
  <c r="U213" i="16"/>
  <c r="W213" i="16"/>
  <c r="V213" i="16"/>
  <c r="AB216" i="16"/>
  <c r="N216" i="16"/>
  <c r="P216" i="16" s="1"/>
  <c r="Q215" i="16"/>
  <c r="S215" i="16" s="1"/>
  <c r="R215" i="16"/>
  <c r="L217" i="16"/>
  <c r="J217" i="16"/>
  <c r="K217" i="16"/>
  <c r="I217" i="16"/>
  <c r="H217" i="16"/>
  <c r="G217" i="16"/>
  <c r="O218" i="16"/>
  <c r="T214" i="16"/>
  <c r="X212" i="16"/>
  <c r="Z212" i="16" s="1"/>
  <c r="Y212" i="16" l="1"/>
  <c r="AD212" i="16" s="1"/>
  <c r="AE212" i="16" s="1"/>
  <c r="R216" i="16"/>
  <c r="Q216" i="16"/>
  <c r="S216" i="16" s="1"/>
  <c r="N217" i="16"/>
  <c r="P217" i="16" s="1"/>
  <c r="AB217" i="16"/>
  <c r="T215" i="16"/>
  <c r="L218" i="16"/>
  <c r="K218" i="16"/>
  <c r="J218" i="16"/>
  <c r="I218" i="16"/>
  <c r="O219" i="16"/>
  <c r="H218" i="16"/>
  <c r="G218" i="16"/>
  <c r="X213" i="16"/>
  <c r="Y213" i="16" s="1"/>
  <c r="AC214" i="16"/>
  <c r="U214" i="16"/>
  <c r="W214" i="16"/>
  <c r="V214" i="16"/>
  <c r="Z213" i="16" l="1"/>
  <c r="AD213" i="16" s="1"/>
  <c r="AE213" i="16" s="1"/>
  <c r="X214" i="16"/>
  <c r="Z214" i="16" s="1"/>
  <c r="AC215" i="16"/>
  <c r="U215" i="16"/>
  <c r="V215" i="16"/>
  <c r="W215" i="16"/>
  <c r="R217" i="16"/>
  <c r="Q217" i="16"/>
  <c r="S217" i="16" s="1"/>
  <c r="AB218" i="16"/>
  <c r="N218" i="16"/>
  <c r="P218" i="16" s="1"/>
  <c r="L219" i="16"/>
  <c r="K219" i="16"/>
  <c r="J219" i="16"/>
  <c r="I219" i="16"/>
  <c r="H219" i="16"/>
  <c r="G219" i="16"/>
  <c r="O220" i="16"/>
  <c r="T216" i="16"/>
  <c r="Y214" i="16" l="1"/>
  <c r="AD214" i="16" s="1"/>
  <c r="AE214" i="16" s="1"/>
  <c r="AB219" i="16"/>
  <c r="N219" i="16"/>
  <c r="P219" i="16" s="1"/>
  <c r="T217" i="16"/>
  <c r="K220" i="16"/>
  <c r="J220" i="16"/>
  <c r="I220" i="16"/>
  <c r="H220" i="16"/>
  <c r="O221" i="16"/>
  <c r="G220" i="16"/>
  <c r="L220" i="16"/>
  <c r="Q218" i="16"/>
  <c r="S218" i="16" s="1"/>
  <c r="R218" i="16"/>
  <c r="AC216" i="16"/>
  <c r="U216" i="16"/>
  <c r="W216" i="16"/>
  <c r="V216" i="16"/>
  <c r="X215" i="16"/>
  <c r="Z215" i="16" s="1"/>
  <c r="T218" i="16" l="1"/>
  <c r="AC217" i="16"/>
  <c r="U217" i="16"/>
  <c r="W217" i="16"/>
  <c r="V217" i="16"/>
  <c r="Y215" i="16"/>
  <c r="AD215" i="16" s="1"/>
  <c r="AE215" i="16" s="1"/>
  <c r="X216" i="16"/>
  <c r="Z216" i="16" s="1"/>
  <c r="R219" i="16"/>
  <c r="Q219" i="16"/>
  <c r="S219" i="16" s="1"/>
  <c r="N220" i="16"/>
  <c r="P220" i="16" s="1"/>
  <c r="AB220" i="16"/>
  <c r="J221" i="16"/>
  <c r="I221" i="16"/>
  <c r="H221" i="16"/>
  <c r="O222" i="16"/>
  <c r="G221" i="16"/>
  <c r="L221" i="16"/>
  <c r="K221" i="16"/>
  <c r="Y216" i="16" l="1"/>
  <c r="AD216" i="16" s="1"/>
  <c r="AE216" i="16" s="1"/>
  <c r="AB221" i="16"/>
  <c r="N221" i="16"/>
  <c r="P221" i="16" s="1"/>
  <c r="I222" i="16"/>
  <c r="H222" i="16"/>
  <c r="O223" i="16"/>
  <c r="G222" i="16"/>
  <c r="J222" i="16"/>
  <c r="L222" i="16"/>
  <c r="K222" i="16"/>
  <c r="X217" i="16"/>
  <c r="Z217" i="16" s="1"/>
  <c r="U218" i="16"/>
  <c r="AC218" i="16"/>
  <c r="W218" i="16"/>
  <c r="V218" i="16"/>
  <c r="Q220" i="16"/>
  <c r="S220" i="16" s="1"/>
  <c r="R220" i="16"/>
  <c r="T219" i="16"/>
  <c r="Y217" i="16" l="1"/>
  <c r="AD217" i="16" s="1"/>
  <c r="AE217" i="16" s="1"/>
  <c r="AB222" i="16"/>
  <c r="N222" i="16"/>
  <c r="P222" i="16" s="1"/>
  <c r="H223" i="16"/>
  <c r="O224" i="16"/>
  <c r="G223" i="16"/>
  <c r="L223" i="16"/>
  <c r="K223" i="16"/>
  <c r="J223" i="16"/>
  <c r="I223" i="16"/>
  <c r="U219" i="16"/>
  <c r="AC219" i="16"/>
  <c r="W219" i="16"/>
  <c r="V219" i="16"/>
  <c r="R221" i="16"/>
  <c r="Q221" i="16"/>
  <c r="S221" i="16" s="1"/>
  <c r="X218" i="16"/>
  <c r="Y218" i="16" s="1"/>
  <c r="T220" i="16"/>
  <c r="Z218" i="16" l="1"/>
  <c r="AD218" i="16" s="1"/>
  <c r="AE218" i="16" s="1"/>
  <c r="T221" i="16"/>
  <c r="U220" i="16"/>
  <c r="AC220" i="16"/>
  <c r="W220" i="16"/>
  <c r="V220" i="16"/>
  <c r="AB223" i="16"/>
  <c r="N223" i="16"/>
  <c r="P223" i="16" s="1"/>
  <c r="X219" i="16"/>
  <c r="Y219" i="16" s="1"/>
  <c r="O225" i="16"/>
  <c r="G224" i="16"/>
  <c r="L224" i="16"/>
  <c r="J224" i="16"/>
  <c r="I224" i="16"/>
  <c r="H224" i="16"/>
  <c r="K224" i="16"/>
  <c r="R222" i="16"/>
  <c r="Q222" i="16"/>
  <c r="S222" i="16" s="1"/>
  <c r="Z219" i="16" l="1"/>
  <c r="AD219" i="16" s="1"/>
  <c r="AE219" i="16" s="1"/>
  <c r="T222" i="16"/>
  <c r="R223" i="16"/>
  <c r="Q223" i="16"/>
  <c r="S223" i="16" s="1"/>
  <c r="X220" i="16"/>
  <c r="Z220" i="16" s="1"/>
  <c r="U221" i="16"/>
  <c r="AC221" i="16"/>
  <c r="W221" i="16"/>
  <c r="V221" i="16"/>
  <c r="K225" i="16"/>
  <c r="L225" i="16"/>
  <c r="I225" i="16"/>
  <c r="H225" i="16"/>
  <c r="G225" i="16"/>
  <c r="O226" i="16"/>
  <c r="J225" i="16"/>
  <c r="AB224" i="16"/>
  <c r="N224" i="16"/>
  <c r="P224" i="16" s="1"/>
  <c r="Y220" i="16" l="1"/>
  <c r="X221" i="16"/>
  <c r="Y221" i="16" s="1"/>
  <c r="AD220" i="16"/>
  <c r="AE220" i="16" s="1"/>
  <c r="K226" i="16"/>
  <c r="J226" i="16"/>
  <c r="I226" i="16"/>
  <c r="H226" i="16"/>
  <c r="G226" i="16"/>
  <c r="O227" i="16"/>
  <c r="L226" i="16"/>
  <c r="AB225" i="16"/>
  <c r="N225" i="16"/>
  <c r="P225" i="16" s="1"/>
  <c r="R224" i="16"/>
  <c r="Q224" i="16"/>
  <c r="S224" i="16" s="1"/>
  <c r="T223" i="16"/>
  <c r="U222" i="16"/>
  <c r="AC222" i="16"/>
  <c r="V222" i="16"/>
  <c r="W222" i="16"/>
  <c r="Z221" i="16" l="1"/>
  <c r="AD221" i="16"/>
  <c r="AE221" i="16" s="1"/>
  <c r="R225" i="16"/>
  <c r="Q225" i="16"/>
  <c r="S225" i="16" s="1"/>
  <c r="AB226" i="16"/>
  <c r="N226" i="16"/>
  <c r="P226" i="16" s="1"/>
  <c r="X222" i="16"/>
  <c r="Y222" i="16" s="1"/>
  <c r="L227" i="16"/>
  <c r="J227" i="16"/>
  <c r="I227" i="16"/>
  <c r="K227" i="16"/>
  <c r="H227" i="16"/>
  <c r="G227" i="16"/>
  <c r="O228" i="16"/>
  <c r="U223" i="16"/>
  <c r="AC223" i="16"/>
  <c r="W223" i="16"/>
  <c r="V223" i="16"/>
  <c r="T224" i="16"/>
  <c r="Z222" i="16" l="1"/>
  <c r="AD222" i="16" s="1"/>
  <c r="AE222" i="16" s="1"/>
  <c r="AC224" i="16"/>
  <c r="U224" i="16"/>
  <c r="V224" i="16"/>
  <c r="W224" i="16"/>
  <c r="X223" i="16"/>
  <c r="Y223" i="16" s="1"/>
  <c r="L228" i="16"/>
  <c r="K228" i="16"/>
  <c r="I228" i="16"/>
  <c r="H228" i="16"/>
  <c r="O229" i="16"/>
  <c r="J228" i="16"/>
  <c r="G228" i="16"/>
  <c r="AB227" i="16"/>
  <c r="N227" i="16"/>
  <c r="P227" i="16" s="1"/>
  <c r="R226" i="16"/>
  <c r="Q226" i="16"/>
  <c r="S226" i="16" s="1"/>
  <c r="T225" i="16"/>
  <c r="Z223" i="16" l="1"/>
  <c r="AD223" i="16" s="1"/>
  <c r="AE223" i="16" s="1"/>
  <c r="T226" i="16"/>
  <c r="Q227" i="16"/>
  <c r="S227" i="16" s="1"/>
  <c r="R227" i="16"/>
  <c r="X224" i="16"/>
  <c r="Z224" i="16" s="1"/>
  <c r="L229" i="16"/>
  <c r="K229" i="16"/>
  <c r="J229" i="16"/>
  <c r="H229" i="16"/>
  <c r="O230" i="16"/>
  <c r="G229" i="16"/>
  <c r="I229" i="16"/>
  <c r="AB228" i="16"/>
  <c r="N228" i="16"/>
  <c r="P228" i="16" s="1"/>
  <c r="AC225" i="16"/>
  <c r="U225" i="16"/>
  <c r="V225" i="16"/>
  <c r="W225" i="16"/>
  <c r="R228" i="16" l="1"/>
  <c r="Q228" i="16"/>
  <c r="S228" i="16" s="1"/>
  <c r="Y224" i="16"/>
  <c r="AD224" i="16" s="1"/>
  <c r="AE224" i="16" s="1"/>
  <c r="T227" i="16"/>
  <c r="X225" i="16"/>
  <c r="Z225" i="16" s="1"/>
  <c r="N229" i="16"/>
  <c r="P229" i="16" s="1"/>
  <c r="AB229" i="16"/>
  <c r="L230" i="16"/>
  <c r="K230" i="16"/>
  <c r="J230" i="16"/>
  <c r="I230" i="16"/>
  <c r="O231" i="16"/>
  <c r="G230" i="16"/>
  <c r="H230" i="16"/>
  <c r="AC226" i="16"/>
  <c r="U226" i="16"/>
  <c r="V226" i="16"/>
  <c r="W226" i="16"/>
  <c r="X226" i="16" l="1"/>
  <c r="Z226" i="16" s="1"/>
  <c r="T228" i="16"/>
  <c r="R229" i="16"/>
  <c r="Q229" i="16"/>
  <c r="S229" i="16" s="1"/>
  <c r="Y225" i="16"/>
  <c r="AD225" i="16" s="1"/>
  <c r="AE225" i="16" s="1"/>
  <c r="N230" i="16"/>
  <c r="P230" i="16" s="1"/>
  <c r="AB230" i="16"/>
  <c r="L231" i="16"/>
  <c r="K231" i="16"/>
  <c r="J231" i="16"/>
  <c r="I231" i="16"/>
  <c r="H231" i="16"/>
  <c r="G231" i="16"/>
  <c r="O232" i="16"/>
  <c r="AC227" i="16"/>
  <c r="U227" i="16"/>
  <c r="W227" i="16"/>
  <c r="V227" i="16"/>
  <c r="Y226" i="16" l="1"/>
  <c r="R230" i="16"/>
  <c r="Q230" i="16"/>
  <c r="S230" i="16" s="1"/>
  <c r="K232" i="16"/>
  <c r="J232" i="16"/>
  <c r="I232" i="16"/>
  <c r="H232" i="16"/>
  <c r="O233" i="16"/>
  <c r="G232" i="16"/>
  <c r="L232" i="16"/>
  <c r="X227" i="16"/>
  <c r="Y227" i="16" s="1"/>
  <c r="T229" i="16"/>
  <c r="N231" i="16"/>
  <c r="P231" i="16" s="1"/>
  <c r="AB231" i="16"/>
  <c r="U228" i="16"/>
  <c r="AC228" i="16"/>
  <c r="V228" i="16"/>
  <c r="W228" i="16"/>
  <c r="AD226" i="16"/>
  <c r="AE226" i="16" s="1"/>
  <c r="Z227" i="16" l="1"/>
  <c r="AD227" i="16" s="1"/>
  <c r="AE227" i="16" s="1"/>
  <c r="N232" i="16"/>
  <c r="P232" i="16" s="1"/>
  <c r="AB232" i="16"/>
  <c r="J233" i="16"/>
  <c r="I233" i="16"/>
  <c r="H233" i="16"/>
  <c r="O234" i="16"/>
  <c r="G233" i="16"/>
  <c r="K233" i="16"/>
  <c r="L233" i="16"/>
  <c r="X228" i="16"/>
  <c r="Z228" i="16" s="1"/>
  <c r="T230" i="16"/>
  <c r="U229" i="16"/>
  <c r="AC229" i="16"/>
  <c r="W229" i="16"/>
  <c r="V229" i="16"/>
  <c r="R231" i="16"/>
  <c r="Q231" i="16"/>
  <c r="S231" i="16" s="1"/>
  <c r="Y228" i="16" l="1"/>
  <c r="AD228" i="16" s="1"/>
  <c r="AE228" i="16" s="1"/>
  <c r="U230" i="16"/>
  <c r="AC230" i="16"/>
  <c r="W230" i="16"/>
  <c r="V230" i="16"/>
  <c r="AB233" i="16"/>
  <c r="N233" i="16"/>
  <c r="P233" i="16" s="1"/>
  <c r="I234" i="16"/>
  <c r="H234" i="16"/>
  <c r="O235" i="16"/>
  <c r="G234" i="16"/>
  <c r="L234" i="16"/>
  <c r="K234" i="16"/>
  <c r="J234" i="16"/>
  <c r="X229" i="16"/>
  <c r="Z229" i="16" s="1"/>
  <c r="T231" i="16"/>
  <c r="R232" i="16"/>
  <c r="Q232" i="16"/>
  <c r="S232" i="16" s="1"/>
  <c r="T232" i="16" l="1"/>
  <c r="Q233" i="16"/>
  <c r="S233" i="16" s="1"/>
  <c r="R233" i="16"/>
  <c r="X230" i="16"/>
  <c r="Y230" i="16" s="1"/>
  <c r="AB234" i="16"/>
  <c r="N234" i="16"/>
  <c r="P234" i="16" s="1"/>
  <c r="H235" i="16"/>
  <c r="O236" i="16"/>
  <c r="G235" i="16"/>
  <c r="L235" i="16"/>
  <c r="K235" i="16"/>
  <c r="J235" i="16"/>
  <c r="I235" i="16"/>
  <c r="Y229" i="16"/>
  <c r="AD229" i="16" s="1"/>
  <c r="AE229" i="16" s="1"/>
  <c r="U231" i="16"/>
  <c r="AC231" i="16"/>
  <c r="W231" i="16"/>
  <c r="V231" i="16"/>
  <c r="O237" i="16" l="1"/>
  <c r="G236" i="16"/>
  <c r="L236" i="16"/>
  <c r="K236" i="16"/>
  <c r="J236" i="16"/>
  <c r="I236" i="16"/>
  <c r="H236" i="16"/>
  <c r="X231" i="16"/>
  <c r="Z231" i="16" s="1"/>
  <c r="Z230" i="16"/>
  <c r="AD230" i="16" s="1"/>
  <c r="AE230" i="16" s="1"/>
  <c r="R234" i="16"/>
  <c r="Q234" i="16"/>
  <c r="S234" i="16" s="1"/>
  <c r="T233" i="16"/>
  <c r="N235" i="16"/>
  <c r="P235" i="16" s="1"/>
  <c r="AB235" i="16"/>
  <c r="U232" i="16"/>
  <c r="AC232" i="16"/>
  <c r="W232" i="16"/>
  <c r="V232" i="16"/>
  <c r="Y231" i="16" l="1"/>
  <c r="AD231" i="16" s="1"/>
  <c r="AE231" i="16" s="1"/>
  <c r="X232" i="16"/>
  <c r="Z232" i="16" s="1"/>
  <c r="U233" i="16"/>
  <c r="AC233" i="16"/>
  <c r="W233" i="16"/>
  <c r="V233" i="16"/>
  <c r="AB236" i="16"/>
  <c r="N236" i="16"/>
  <c r="P236" i="16" s="1"/>
  <c r="L237" i="16"/>
  <c r="K237" i="16"/>
  <c r="J237" i="16"/>
  <c r="I237" i="16"/>
  <c r="H237" i="16"/>
  <c r="G237" i="16"/>
  <c r="O238" i="16"/>
  <c r="R235" i="16"/>
  <c r="Q235" i="16"/>
  <c r="S235" i="16" s="1"/>
  <c r="T234" i="16"/>
  <c r="Y232" i="16" l="1"/>
  <c r="R236" i="16"/>
  <c r="Q236" i="16"/>
  <c r="S236" i="16" s="1"/>
  <c r="K238" i="16"/>
  <c r="J238" i="16"/>
  <c r="I238" i="16"/>
  <c r="H238" i="16"/>
  <c r="O239" i="16"/>
  <c r="L238" i="16"/>
  <c r="G238" i="16"/>
  <c r="U234" i="16"/>
  <c r="AC234" i="16"/>
  <c r="V234" i="16"/>
  <c r="W234" i="16"/>
  <c r="X233" i="16"/>
  <c r="Z233" i="16" s="1"/>
  <c r="AD232" i="16"/>
  <c r="AE232" i="16" s="1"/>
  <c r="T235" i="16"/>
  <c r="AB237" i="16"/>
  <c r="N237" i="16"/>
  <c r="P237" i="16" s="1"/>
  <c r="Y233" i="16" l="1"/>
  <c r="AD233" i="16" s="1"/>
  <c r="AE233" i="16" s="1"/>
  <c r="L239" i="16"/>
  <c r="J239" i="16"/>
  <c r="I239" i="16"/>
  <c r="H239" i="16"/>
  <c r="O240" i="16"/>
  <c r="G239" i="16"/>
  <c r="K239" i="16"/>
  <c r="R237" i="16"/>
  <c r="Q237" i="16"/>
  <c r="S237" i="16" s="1"/>
  <c r="U235" i="16"/>
  <c r="AC235" i="16"/>
  <c r="W235" i="16"/>
  <c r="V235" i="16"/>
  <c r="T236" i="16"/>
  <c r="X234" i="16"/>
  <c r="Y234" i="16" s="1"/>
  <c r="AB238" i="16"/>
  <c r="N238" i="16"/>
  <c r="P238" i="16" s="1"/>
  <c r="R238" i="16" l="1"/>
  <c r="Q238" i="16"/>
  <c r="S238" i="16" s="1"/>
  <c r="AC236" i="16"/>
  <c r="U236" i="16"/>
  <c r="W236" i="16"/>
  <c r="V236" i="16"/>
  <c r="Z234" i="16"/>
  <c r="AD234" i="16" s="1"/>
  <c r="AE234" i="16" s="1"/>
  <c r="X235" i="16"/>
  <c r="Z235" i="16" s="1"/>
  <c r="AB239" i="16"/>
  <c r="N239" i="16"/>
  <c r="P239" i="16" s="1"/>
  <c r="T237" i="16"/>
  <c r="L240" i="16"/>
  <c r="K240" i="16"/>
  <c r="I240" i="16"/>
  <c r="H240" i="16"/>
  <c r="O241" i="16"/>
  <c r="G240" i="16"/>
  <c r="J240" i="16"/>
  <c r="Y235" i="16" l="1"/>
  <c r="AD235" i="16" s="1"/>
  <c r="AE235" i="16" s="1"/>
  <c r="AB240" i="16"/>
  <c r="N240" i="16"/>
  <c r="P240" i="16" s="1"/>
  <c r="X236" i="16"/>
  <c r="Y236" i="16" s="1"/>
  <c r="L241" i="16"/>
  <c r="K241" i="16"/>
  <c r="J241" i="16"/>
  <c r="H241" i="16"/>
  <c r="O242" i="16"/>
  <c r="G241" i="16"/>
  <c r="I241" i="16"/>
  <c r="AC237" i="16"/>
  <c r="U237" i="16"/>
  <c r="W237" i="16"/>
  <c r="V237" i="16"/>
  <c r="T238" i="16"/>
  <c r="Q239" i="16"/>
  <c r="R239" i="16"/>
  <c r="S239" i="16"/>
  <c r="Z236" i="16" l="1"/>
  <c r="AD236" i="16" s="1"/>
  <c r="AE236" i="16" s="1"/>
  <c r="N241" i="16"/>
  <c r="P241" i="16" s="1"/>
  <c r="AB241" i="16"/>
  <c r="T239" i="16"/>
  <c r="J242" i="16"/>
  <c r="L242" i="16"/>
  <c r="K242" i="16"/>
  <c r="I242" i="16"/>
  <c r="G242" i="16"/>
  <c r="O243" i="16"/>
  <c r="H242" i="16"/>
  <c r="AC238" i="16"/>
  <c r="U238" i="16"/>
  <c r="W238" i="16"/>
  <c r="V238" i="16"/>
  <c r="X237" i="16"/>
  <c r="Y237" i="16" s="1"/>
  <c r="R240" i="16"/>
  <c r="Q240" i="16"/>
  <c r="S240" i="16" s="1"/>
  <c r="I243" i="16" l="1"/>
  <c r="H243" i="16"/>
  <c r="O244" i="16"/>
  <c r="G243" i="16"/>
  <c r="L243" i="16"/>
  <c r="K243" i="16"/>
  <c r="J243" i="16"/>
  <c r="N242" i="16"/>
  <c r="P242" i="16" s="1"/>
  <c r="AB242" i="16"/>
  <c r="T240" i="16"/>
  <c r="Z237" i="16"/>
  <c r="AD237" i="16" s="1"/>
  <c r="AE237" i="16" s="1"/>
  <c r="AC239" i="16"/>
  <c r="U239" i="16"/>
  <c r="V239" i="16"/>
  <c r="W239" i="16"/>
  <c r="X238" i="16"/>
  <c r="Y238" i="16" s="1"/>
  <c r="R241" i="16"/>
  <c r="Q241" i="16"/>
  <c r="S241" i="16" s="1"/>
  <c r="T241" i="16" l="1"/>
  <c r="R242" i="16"/>
  <c r="Q242" i="16"/>
  <c r="S242" i="16" s="1"/>
  <c r="N243" i="16"/>
  <c r="P243" i="16" s="1"/>
  <c r="AB243" i="16"/>
  <c r="U240" i="16"/>
  <c r="AC240" i="16"/>
  <c r="V240" i="16"/>
  <c r="W240" i="16"/>
  <c r="X239" i="16"/>
  <c r="Y239" i="16" s="1"/>
  <c r="H244" i="16"/>
  <c r="O245" i="16"/>
  <c r="G244" i="16"/>
  <c r="K244" i="16"/>
  <c r="J244" i="16"/>
  <c r="I244" i="16"/>
  <c r="L244" i="16"/>
  <c r="Z238" i="16"/>
  <c r="AD238" i="16" s="1"/>
  <c r="AE238" i="16" s="1"/>
  <c r="Z239" i="16" l="1"/>
  <c r="AD239" i="16" s="1"/>
  <c r="AE239" i="16" s="1"/>
  <c r="R243" i="16"/>
  <c r="Q243" i="16"/>
  <c r="S243" i="16" s="1"/>
  <c r="N244" i="16"/>
  <c r="P244" i="16" s="1"/>
  <c r="AB244" i="16"/>
  <c r="T242" i="16"/>
  <c r="O246" i="16"/>
  <c r="G245" i="16"/>
  <c r="L245" i="16"/>
  <c r="J245" i="16"/>
  <c r="I245" i="16"/>
  <c r="H245" i="16"/>
  <c r="K245" i="16"/>
  <c r="U241" i="16"/>
  <c r="AC241" i="16"/>
  <c r="W241" i="16"/>
  <c r="V241" i="16"/>
  <c r="X240" i="16"/>
  <c r="Z240" i="16" s="1"/>
  <c r="N245" i="16" l="1"/>
  <c r="P245" i="16" s="1"/>
  <c r="AB245" i="16"/>
  <c r="R244" i="16"/>
  <c r="Q244" i="16"/>
  <c r="S244" i="16" s="1"/>
  <c r="I246" i="16"/>
  <c r="H246" i="16"/>
  <c r="G246" i="16"/>
  <c r="O247" i="16"/>
  <c r="L246" i="16"/>
  <c r="K246" i="16"/>
  <c r="J246" i="16"/>
  <c r="Y240" i="16"/>
  <c r="AD240" i="16" s="1"/>
  <c r="AE240" i="16" s="1"/>
  <c r="X241" i="16"/>
  <c r="Y241" i="16" s="1"/>
  <c r="AC242" i="16"/>
  <c r="U242" i="16"/>
  <c r="V242" i="16"/>
  <c r="W242" i="16"/>
  <c r="T243" i="16"/>
  <c r="O248" i="16" l="1"/>
  <c r="L247" i="16"/>
  <c r="K247" i="16"/>
  <c r="J247" i="16"/>
  <c r="H247" i="16"/>
  <c r="G247" i="16"/>
  <c r="I247" i="16"/>
  <c r="N246" i="16"/>
  <c r="P246" i="16" s="1"/>
  <c r="AB246" i="16"/>
  <c r="U243" i="16"/>
  <c r="AC243" i="16"/>
  <c r="V243" i="16"/>
  <c r="W243" i="16"/>
  <c r="Z241" i="16"/>
  <c r="AD241" i="16" s="1"/>
  <c r="AE241" i="16" s="1"/>
  <c r="T244" i="16"/>
  <c r="X242" i="16"/>
  <c r="Z242" i="16" s="1"/>
  <c r="R245" i="16"/>
  <c r="Q245" i="16"/>
  <c r="S245" i="16" s="1"/>
  <c r="T245" i="16" l="1"/>
  <c r="U244" i="16"/>
  <c r="AC244" i="16"/>
  <c r="V244" i="16"/>
  <c r="W244" i="16"/>
  <c r="R246" i="16"/>
  <c r="Q246" i="16"/>
  <c r="S246" i="16" s="1"/>
  <c r="AB247" i="16"/>
  <c r="N247" i="16"/>
  <c r="P247" i="16" s="1"/>
  <c r="Y242" i="16"/>
  <c r="AD242" i="16" s="1"/>
  <c r="AE242" i="16" s="1"/>
  <c r="X243" i="16"/>
  <c r="Y243" i="16" s="1"/>
  <c r="G248" i="16"/>
  <c r="O249" i="16"/>
  <c r="L248" i="16"/>
  <c r="K248" i="16"/>
  <c r="J248" i="16"/>
  <c r="I248" i="16"/>
  <c r="H248" i="16"/>
  <c r="Z243" i="16" l="1"/>
  <c r="AD243" i="16" s="1"/>
  <c r="AE243" i="16" s="1"/>
  <c r="R247" i="16"/>
  <c r="Q247" i="16"/>
  <c r="S247" i="16" s="1"/>
  <c r="X244" i="16"/>
  <c r="Y244" i="16" s="1"/>
  <c r="AB248" i="16"/>
  <c r="N248" i="16"/>
  <c r="P248" i="16" s="1"/>
  <c r="T246" i="16"/>
  <c r="L249" i="16"/>
  <c r="K249" i="16"/>
  <c r="O250" i="16"/>
  <c r="J249" i="16"/>
  <c r="I249" i="16"/>
  <c r="G249" i="16"/>
  <c r="H249" i="16"/>
  <c r="AC245" i="16"/>
  <c r="U245" i="16"/>
  <c r="W245" i="16"/>
  <c r="V245" i="16"/>
  <c r="Z244" i="16" l="1"/>
  <c r="AD244" i="16" s="1"/>
  <c r="AE244" i="16" s="1"/>
  <c r="X245" i="16"/>
  <c r="Z245" i="16" s="1"/>
  <c r="Q248" i="16"/>
  <c r="S248" i="16" s="1"/>
  <c r="R248" i="16"/>
  <c r="AC246" i="16"/>
  <c r="U246" i="16"/>
  <c r="V246" i="16"/>
  <c r="W246" i="16"/>
  <c r="L250" i="16"/>
  <c r="K250" i="16"/>
  <c r="I250" i="16"/>
  <c r="J250" i="16"/>
  <c r="O251" i="16"/>
  <c r="H250" i="16"/>
  <c r="G250" i="16"/>
  <c r="AB249" i="16"/>
  <c r="N249" i="16"/>
  <c r="P249" i="16" s="1"/>
  <c r="T247" i="16"/>
  <c r="R249" i="16" l="1"/>
  <c r="Q249" i="16"/>
  <c r="S249" i="16" s="1"/>
  <c r="N250" i="16"/>
  <c r="P250" i="16" s="1"/>
  <c r="AB250" i="16"/>
  <c r="X246" i="16"/>
  <c r="Y246" i="16" s="1"/>
  <c r="AC247" i="16"/>
  <c r="U247" i="16"/>
  <c r="V247" i="16"/>
  <c r="W247" i="16"/>
  <c r="L251" i="16"/>
  <c r="K251" i="16"/>
  <c r="J251" i="16"/>
  <c r="I251" i="16"/>
  <c r="H251" i="16"/>
  <c r="G251" i="16"/>
  <c r="O252" i="16"/>
  <c r="Y245" i="16"/>
  <c r="AD245" i="16" s="1"/>
  <c r="AE245" i="16" s="1"/>
  <c r="T248" i="16"/>
  <c r="Z246" i="16" l="1"/>
  <c r="AD246" i="16" s="1"/>
  <c r="AE246" i="16" s="1"/>
  <c r="AC248" i="16"/>
  <c r="U248" i="16"/>
  <c r="W248" i="16"/>
  <c r="V248" i="16"/>
  <c r="L252" i="16"/>
  <c r="K252" i="16"/>
  <c r="J252" i="16"/>
  <c r="I252" i="16"/>
  <c r="H252" i="16"/>
  <c r="O253" i="16"/>
  <c r="G252" i="16"/>
  <c r="AB251" i="16"/>
  <c r="N251" i="16"/>
  <c r="P251" i="16" s="1"/>
  <c r="R250" i="16"/>
  <c r="Q250" i="16"/>
  <c r="S250" i="16" s="1"/>
  <c r="X247" i="16"/>
  <c r="Y247" i="16" s="1"/>
  <c r="T249" i="16"/>
  <c r="Z247" i="16" l="1"/>
  <c r="AB252" i="16"/>
  <c r="N252" i="16"/>
  <c r="P252" i="16" s="1"/>
  <c r="AC249" i="16"/>
  <c r="U249" i="16"/>
  <c r="W249" i="16"/>
  <c r="V249" i="16"/>
  <c r="K253" i="16"/>
  <c r="J253" i="16"/>
  <c r="I253" i="16"/>
  <c r="H253" i="16"/>
  <c r="O254" i="16"/>
  <c r="G253" i="16"/>
  <c r="L253" i="16"/>
  <c r="X248" i="16"/>
  <c r="Y248" i="16" s="1"/>
  <c r="AD247" i="16"/>
  <c r="AE247" i="16" s="1"/>
  <c r="T250" i="16"/>
  <c r="R251" i="16"/>
  <c r="Q251" i="16"/>
  <c r="S251" i="16" s="1"/>
  <c r="Z248" i="16" l="1"/>
  <c r="AD248" i="16" s="1"/>
  <c r="AE248" i="16" s="1"/>
  <c r="J254" i="16"/>
  <c r="I254" i="16"/>
  <c r="H254" i="16"/>
  <c r="O255" i="16"/>
  <c r="G254" i="16"/>
  <c r="L254" i="16"/>
  <c r="K254" i="16"/>
  <c r="X249" i="16"/>
  <c r="Z249" i="16" s="1"/>
  <c r="T251" i="16"/>
  <c r="AC250" i="16"/>
  <c r="U250" i="16"/>
  <c r="W250" i="16"/>
  <c r="V250" i="16"/>
  <c r="R252" i="16"/>
  <c r="Q252" i="16"/>
  <c r="S252" i="16" s="1"/>
  <c r="N253" i="16"/>
  <c r="P253" i="16" s="1"/>
  <c r="AB253" i="16"/>
  <c r="U251" i="16" l="1"/>
  <c r="AC251" i="16"/>
  <c r="W251" i="16"/>
  <c r="V251" i="16"/>
  <c r="Y249" i="16"/>
  <c r="AD249" i="16" s="1"/>
  <c r="AE249" i="16" s="1"/>
  <c r="Q253" i="16"/>
  <c r="S253" i="16" s="1"/>
  <c r="R253" i="16"/>
  <c r="T252" i="16"/>
  <c r="AB254" i="16"/>
  <c r="N254" i="16"/>
  <c r="P254" i="16" s="1"/>
  <c r="I255" i="16"/>
  <c r="H255" i="16"/>
  <c r="O256" i="16"/>
  <c r="G255" i="16"/>
  <c r="L255" i="16"/>
  <c r="J255" i="16"/>
  <c r="K255" i="16"/>
  <c r="X250" i="16"/>
  <c r="Z250" i="16" s="1"/>
  <c r="Y250" i="16" l="1"/>
  <c r="AD250" i="16" s="1"/>
  <c r="AE250" i="16" s="1"/>
  <c r="U252" i="16"/>
  <c r="AC252" i="16"/>
  <c r="V252" i="16"/>
  <c r="W252" i="16"/>
  <c r="X251" i="16"/>
  <c r="Y251" i="16" s="1"/>
  <c r="T253" i="16"/>
  <c r="N255" i="16"/>
  <c r="P255" i="16" s="1"/>
  <c r="AB255" i="16"/>
  <c r="H256" i="16"/>
  <c r="O257" i="16"/>
  <c r="G256" i="16"/>
  <c r="K256" i="16"/>
  <c r="J256" i="16"/>
  <c r="I256" i="16"/>
  <c r="L256" i="16"/>
  <c r="R254" i="16"/>
  <c r="Q254" i="16"/>
  <c r="S254" i="16" s="1"/>
  <c r="U253" i="16" l="1"/>
  <c r="AC253" i="16"/>
  <c r="W253" i="16"/>
  <c r="V253" i="16"/>
  <c r="Z251" i="16"/>
  <c r="AD251" i="16" s="1"/>
  <c r="AE251" i="16" s="1"/>
  <c r="X252" i="16"/>
  <c r="Y252" i="16" s="1"/>
  <c r="T254" i="16"/>
  <c r="R255" i="16"/>
  <c r="Q255" i="16"/>
  <c r="S255" i="16" s="1"/>
  <c r="AB256" i="16"/>
  <c r="N256" i="16"/>
  <c r="P256" i="16" s="1"/>
  <c r="O258" i="16"/>
  <c r="G257" i="16"/>
  <c r="L257" i="16"/>
  <c r="K257" i="16"/>
  <c r="J257" i="16"/>
  <c r="I257" i="16"/>
  <c r="H257" i="16"/>
  <c r="Z252" i="16" l="1"/>
  <c r="AD252" i="16"/>
  <c r="AE252" i="16" s="1"/>
  <c r="U254" i="16"/>
  <c r="AC254" i="16"/>
  <c r="V254" i="16"/>
  <c r="W254" i="16"/>
  <c r="AB257" i="16"/>
  <c r="N257" i="16"/>
  <c r="P257" i="16" s="1"/>
  <c r="X253" i="16"/>
  <c r="Z253" i="16" s="1"/>
  <c r="K258" i="16"/>
  <c r="J258" i="16"/>
  <c r="H258" i="16"/>
  <c r="G258" i="16"/>
  <c r="O259" i="16"/>
  <c r="L258" i="16"/>
  <c r="I258" i="16"/>
  <c r="R256" i="16"/>
  <c r="Q256" i="16"/>
  <c r="S256" i="16" s="1"/>
  <c r="T255" i="16"/>
  <c r="Y253" i="16" l="1"/>
  <c r="U255" i="16"/>
  <c r="AC255" i="16"/>
  <c r="W255" i="16"/>
  <c r="V255" i="16"/>
  <c r="R257" i="16"/>
  <c r="Q257" i="16"/>
  <c r="S257" i="16" s="1"/>
  <c r="AD253" i="16"/>
  <c r="AE253" i="16" s="1"/>
  <c r="X254" i="16"/>
  <c r="Z254" i="16" s="1"/>
  <c r="T256" i="16"/>
  <c r="L259" i="16"/>
  <c r="K259" i="16"/>
  <c r="J259" i="16"/>
  <c r="I259" i="16"/>
  <c r="H259" i="16"/>
  <c r="G259" i="16"/>
  <c r="O260" i="16"/>
  <c r="AB258" i="16"/>
  <c r="N258" i="16"/>
  <c r="P258" i="16" s="1"/>
  <c r="Y254" i="16" l="1"/>
  <c r="AD254" i="16" s="1"/>
  <c r="AE254" i="16" s="1"/>
  <c r="L260" i="16"/>
  <c r="K260" i="16"/>
  <c r="J260" i="16"/>
  <c r="I260" i="16"/>
  <c r="H260" i="16"/>
  <c r="O261" i="16"/>
  <c r="G260" i="16"/>
  <c r="AB259" i="16"/>
  <c r="N259" i="16"/>
  <c r="P259" i="16" s="1"/>
  <c r="X255" i="16"/>
  <c r="Y255" i="16" s="1"/>
  <c r="R258" i="16"/>
  <c r="Q258" i="16"/>
  <c r="S258" i="16" s="1"/>
  <c r="T257" i="16"/>
  <c r="U256" i="16"/>
  <c r="AC256" i="16"/>
  <c r="W256" i="16"/>
  <c r="V256" i="16"/>
  <c r="X256" i="16" l="1"/>
  <c r="Y256" i="16" s="1"/>
  <c r="Z255" i="16"/>
  <c r="AD255" i="16" s="1"/>
  <c r="AE255" i="16" s="1"/>
  <c r="AB260" i="16"/>
  <c r="N260" i="16"/>
  <c r="P260" i="16" s="1"/>
  <c r="AC257" i="16"/>
  <c r="U257" i="16"/>
  <c r="V257" i="16"/>
  <c r="W257" i="16"/>
  <c r="T258" i="16"/>
  <c r="R259" i="16"/>
  <c r="Q259" i="16"/>
  <c r="S259" i="16" s="1"/>
  <c r="L261" i="16"/>
  <c r="K261" i="16"/>
  <c r="J261" i="16"/>
  <c r="I261" i="16"/>
  <c r="H261" i="16"/>
  <c r="O262" i="16"/>
  <c r="G261" i="16"/>
  <c r="Z256" i="16" l="1"/>
  <c r="AD256" i="16"/>
  <c r="AE256" i="16" s="1"/>
  <c r="AB261" i="16"/>
  <c r="N261" i="16"/>
  <c r="P261" i="16" s="1"/>
  <c r="X257" i="16"/>
  <c r="Y257" i="16" s="1"/>
  <c r="AC258" i="16"/>
  <c r="U258" i="16"/>
  <c r="W258" i="16"/>
  <c r="V258" i="16"/>
  <c r="L262" i="16"/>
  <c r="K262" i="16"/>
  <c r="J262" i="16"/>
  <c r="I262" i="16"/>
  <c r="H262" i="16"/>
  <c r="O263" i="16"/>
  <c r="G262" i="16"/>
  <c r="Q260" i="16"/>
  <c r="S260" i="16" s="1"/>
  <c r="R260" i="16"/>
  <c r="T259" i="16"/>
  <c r="Z257" i="16" l="1"/>
  <c r="T260" i="16"/>
  <c r="W260" i="16" s="1"/>
  <c r="X260" i="16" s="1"/>
  <c r="Y260" i="16" s="1"/>
  <c r="AD257" i="16"/>
  <c r="AE257" i="16" s="1"/>
  <c r="X258" i="16"/>
  <c r="Z258" i="16" s="1"/>
  <c r="AC259" i="16"/>
  <c r="U259" i="16"/>
  <c r="W259" i="16"/>
  <c r="V259" i="16"/>
  <c r="V260" i="16"/>
  <c r="N262" i="16"/>
  <c r="P262" i="16" s="1"/>
  <c r="AB262" i="16"/>
  <c r="R261" i="16"/>
  <c r="Q261" i="16"/>
  <c r="S261" i="16" s="1"/>
  <c r="L263" i="16"/>
  <c r="K263" i="16"/>
  <c r="J263" i="16"/>
  <c r="I263" i="16"/>
  <c r="H263" i="16"/>
  <c r="O264" i="16"/>
  <c r="G263" i="16"/>
  <c r="AC260" i="16" l="1"/>
  <c r="U260" i="16"/>
  <c r="Z260" i="16" s="1"/>
  <c r="AD260" i="16" s="1"/>
  <c r="AE260" i="16" s="1"/>
  <c r="X259" i="16"/>
  <c r="Y259" i="16" s="1"/>
  <c r="T261" i="16"/>
  <c r="Y258" i="16"/>
  <c r="AD258" i="16" s="1"/>
  <c r="AE258" i="16" s="1"/>
  <c r="R262" i="16"/>
  <c r="Q262" i="16"/>
  <c r="S262" i="16" s="1"/>
  <c r="N263" i="16"/>
  <c r="P263" i="16" s="1"/>
  <c r="AB263" i="16"/>
  <c r="L264" i="16"/>
  <c r="K264" i="16"/>
  <c r="J264" i="16"/>
  <c r="I264" i="16"/>
  <c r="H264" i="16"/>
  <c r="O265" i="16"/>
  <c r="G264" i="16"/>
  <c r="Z259" i="16" l="1"/>
  <c r="AD259" i="16"/>
  <c r="AE259" i="16" s="1"/>
  <c r="R263" i="16"/>
  <c r="Q263" i="16"/>
  <c r="S263" i="16" s="1"/>
  <c r="AB264" i="16"/>
  <c r="N264" i="16"/>
  <c r="P264" i="16" s="1"/>
  <c r="T262" i="16"/>
  <c r="K265" i="16"/>
  <c r="J265" i="16"/>
  <c r="I265" i="16"/>
  <c r="H265" i="16"/>
  <c r="O266" i="16"/>
  <c r="G265" i="16"/>
  <c r="L265" i="16"/>
  <c r="U261" i="16"/>
  <c r="AC261" i="16"/>
  <c r="W261" i="16"/>
  <c r="V261" i="16"/>
  <c r="U262" i="16" l="1"/>
  <c r="AC262" i="16"/>
  <c r="W262" i="16"/>
  <c r="V262" i="16"/>
  <c r="R264" i="16"/>
  <c r="Q264" i="16"/>
  <c r="S264" i="16" s="1"/>
  <c r="T263" i="16"/>
  <c r="AB265" i="16"/>
  <c r="N265" i="16"/>
  <c r="P265" i="16" s="1"/>
  <c r="X261" i="16"/>
  <c r="Z261" i="16" s="1"/>
  <c r="J266" i="16"/>
  <c r="I266" i="16"/>
  <c r="H266" i="16"/>
  <c r="O267" i="16"/>
  <c r="G266" i="16"/>
  <c r="K266" i="16"/>
  <c r="L266" i="16"/>
  <c r="U263" i="16" l="1"/>
  <c r="AC263" i="16"/>
  <c r="W263" i="16"/>
  <c r="V263" i="16"/>
  <c r="AB266" i="16"/>
  <c r="N266" i="16"/>
  <c r="P266" i="16" s="1"/>
  <c r="X262" i="16"/>
  <c r="Y262" i="16" s="1"/>
  <c r="T264" i="16"/>
  <c r="I267" i="16"/>
  <c r="H267" i="16"/>
  <c r="O268" i="16"/>
  <c r="G267" i="16"/>
  <c r="L267" i="16"/>
  <c r="J267" i="16"/>
  <c r="K267" i="16"/>
  <c r="Y261" i="16"/>
  <c r="AD261" i="16" s="1"/>
  <c r="AE261" i="16" s="1"/>
  <c r="R265" i="16"/>
  <c r="Q265" i="16"/>
  <c r="S265" i="16" s="1"/>
  <c r="U264" i="16" l="1"/>
  <c r="AC264" i="16"/>
  <c r="V264" i="16"/>
  <c r="W264" i="16"/>
  <c r="Z262" i="16"/>
  <c r="AD262" i="16" s="1"/>
  <c r="AE262" i="16" s="1"/>
  <c r="R266" i="16"/>
  <c r="Q266" i="16"/>
  <c r="S266" i="16" s="1"/>
  <c r="X263" i="16"/>
  <c r="Y263" i="16" s="1"/>
  <c r="T265" i="16"/>
  <c r="AB267" i="16"/>
  <c r="N267" i="16"/>
  <c r="P267" i="16" s="1"/>
  <c r="H268" i="16"/>
  <c r="O269" i="16"/>
  <c r="G268" i="16"/>
  <c r="L268" i="16"/>
  <c r="K268" i="16"/>
  <c r="I268" i="16"/>
  <c r="J268" i="16"/>
  <c r="Z263" i="16" l="1"/>
  <c r="AD263" i="16" s="1"/>
  <c r="AE263" i="16" s="1"/>
  <c r="X264" i="16"/>
  <c r="Y264" i="16" s="1"/>
  <c r="AB268" i="16"/>
  <c r="N268" i="16"/>
  <c r="P268" i="16" s="1"/>
  <c r="O270" i="16"/>
  <c r="G269" i="16"/>
  <c r="L269" i="16"/>
  <c r="K269" i="16"/>
  <c r="J269" i="16"/>
  <c r="H269" i="16"/>
  <c r="I269" i="16"/>
  <c r="R267" i="16"/>
  <c r="Q267" i="16"/>
  <c r="S267" i="16" s="1"/>
  <c r="U265" i="16"/>
  <c r="AC265" i="16"/>
  <c r="W265" i="16"/>
  <c r="V265" i="16"/>
  <c r="T266" i="16"/>
  <c r="Z264" i="16" l="1"/>
  <c r="AD264" i="16" s="1"/>
  <c r="AE264" i="16" s="1"/>
  <c r="AB269" i="16"/>
  <c r="N269" i="16"/>
  <c r="P269" i="16" s="1"/>
  <c r="L270" i="16"/>
  <c r="K270" i="16"/>
  <c r="J270" i="16"/>
  <c r="I270" i="16"/>
  <c r="O271" i="16"/>
  <c r="G270" i="16"/>
  <c r="H270" i="16"/>
  <c r="U266" i="16"/>
  <c r="AC266" i="16"/>
  <c r="W266" i="16"/>
  <c r="V266" i="16"/>
  <c r="X265" i="16"/>
  <c r="Y265" i="16" s="1"/>
  <c r="R268" i="16"/>
  <c r="Q268" i="16"/>
  <c r="S268" i="16" s="1"/>
  <c r="T267" i="16"/>
  <c r="Z265" i="16" l="1"/>
  <c r="U267" i="16"/>
  <c r="AC267" i="16"/>
  <c r="V267" i="16"/>
  <c r="W267" i="16"/>
  <c r="T268" i="16"/>
  <c r="AB270" i="16"/>
  <c r="N270" i="16"/>
  <c r="P270" i="16" s="1"/>
  <c r="O272" i="16"/>
  <c r="L271" i="16"/>
  <c r="K271" i="16"/>
  <c r="J271" i="16"/>
  <c r="I271" i="16"/>
  <c r="H271" i="16"/>
  <c r="G271" i="16"/>
  <c r="AD265" i="16"/>
  <c r="AE265" i="16" s="1"/>
  <c r="R269" i="16"/>
  <c r="Q269" i="16"/>
  <c r="S269" i="16" s="1"/>
  <c r="X266" i="16"/>
  <c r="Z266" i="16" s="1"/>
  <c r="R270" i="16" l="1"/>
  <c r="Q270" i="16"/>
  <c r="S270" i="16" s="1"/>
  <c r="H272" i="16"/>
  <c r="O273" i="16"/>
  <c r="G272" i="16"/>
  <c r="J272" i="16"/>
  <c r="I272" i="16"/>
  <c r="K272" i="16"/>
  <c r="L272" i="16"/>
  <c r="Y266" i="16"/>
  <c r="AD266" i="16" s="1"/>
  <c r="AE266" i="16" s="1"/>
  <c r="T269" i="16"/>
  <c r="U268" i="16"/>
  <c r="AC268" i="16"/>
  <c r="V268" i="16"/>
  <c r="W268" i="16"/>
  <c r="X267" i="16"/>
  <c r="Y267" i="16" s="1"/>
  <c r="AB271" i="16"/>
  <c r="N271" i="16"/>
  <c r="P271" i="16" s="1"/>
  <c r="Z267" i="16" l="1"/>
  <c r="AD267" i="16" s="1"/>
  <c r="AE267" i="16" s="1"/>
  <c r="AB272" i="16"/>
  <c r="N272" i="16"/>
  <c r="P272" i="16" s="1"/>
  <c r="O274" i="16"/>
  <c r="G273" i="16"/>
  <c r="L273" i="16"/>
  <c r="K273" i="16"/>
  <c r="J273" i="16"/>
  <c r="H273" i="16"/>
  <c r="I273" i="16"/>
  <c r="R271" i="16"/>
  <c r="Q271" i="16"/>
  <c r="S271" i="16" s="1"/>
  <c r="X268" i="16"/>
  <c r="Z268" i="16" s="1"/>
  <c r="AC269" i="16"/>
  <c r="U269" i="16"/>
  <c r="V269" i="16"/>
  <c r="W269" i="16"/>
  <c r="T270" i="16"/>
  <c r="T271" i="16" l="1"/>
  <c r="W271" i="16" s="1"/>
  <c r="X271" i="16" s="1"/>
  <c r="Y271" i="16" s="1"/>
  <c r="Y268" i="16"/>
  <c r="AD268" i="16" s="1"/>
  <c r="AE268" i="16" s="1"/>
  <c r="L274" i="16"/>
  <c r="K274" i="16"/>
  <c r="J274" i="16"/>
  <c r="O275" i="16"/>
  <c r="I274" i="16"/>
  <c r="H274" i="16"/>
  <c r="G274" i="16"/>
  <c r="R272" i="16"/>
  <c r="Q272" i="16"/>
  <c r="S272" i="16" s="1"/>
  <c r="AB273" i="16"/>
  <c r="N273" i="16"/>
  <c r="P273" i="16" s="1"/>
  <c r="AC270" i="16"/>
  <c r="U270" i="16"/>
  <c r="W270" i="16"/>
  <c r="V270" i="16"/>
  <c r="X269" i="16"/>
  <c r="Z269" i="16" s="1"/>
  <c r="V271" i="16" l="1"/>
  <c r="U271" i="16"/>
  <c r="AC271" i="16"/>
  <c r="Y269" i="16"/>
  <c r="AD269" i="16" s="1"/>
  <c r="AE269" i="16" s="1"/>
  <c r="X270" i="16"/>
  <c r="Y270" i="16" s="1"/>
  <c r="L275" i="16"/>
  <c r="K275" i="16"/>
  <c r="J275" i="16"/>
  <c r="O276" i="16"/>
  <c r="I275" i="16"/>
  <c r="H275" i="16"/>
  <c r="G275" i="16"/>
  <c r="R273" i="16"/>
  <c r="Q273" i="16"/>
  <c r="S273" i="16" s="1"/>
  <c r="AB274" i="16"/>
  <c r="N274" i="16"/>
  <c r="P274" i="16" s="1"/>
  <c r="T272" i="16"/>
  <c r="Z271" i="16" l="1"/>
  <c r="AD271" i="16" s="1"/>
  <c r="AE271" i="16" s="1"/>
  <c r="Z270" i="16"/>
  <c r="AD270" i="16" s="1"/>
  <c r="AE270" i="16" s="1"/>
  <c r="T273" i="16"/>
  <c r="U272" i="16"/>
  <c r="AC272" i="16"/>
  <c r="W272" i="16"/>
  <c r="V272" i="16"/>
  <c r="L276" i="16"/>
  <c r="J276" i="16"/>
  <c r="O277" i="16"/>
  <c r="I276" i="16"/>
  <c r="H276" i="16"/>
  <c r="G276" i="16"/>
  <c r="K276" i="16"/>
  <c r="AB275" i="16"/>
  <c r="N275" i="16"/>
  <c r="P275" i="16" s="1"/>
  <c r="R274" i="16"/>
  <c r="Q274" i="16"/>
  <c r="S274" i="16" s="1"/>
  <c r="AB276" i="16" l="1"/>
  <c r="N276" i="16"/>
  <c r="P276" i="16" s="1"/>
  <c r="L277" i="16"/>
  <c r="K277" i="16"/>
  <c r="G277" i="16"/>
  <c r="J277" i="16"/>
  <c r="H277" i="16"/>
  <c r="O278" i="16"/>
  <c r="I277" i="16"/>
  <c r="T274" i="16"/>
  <c r="X272" i="16"/>
  <c r="Y272" i="16" s="1"/>
  <c r="R275" i="16"/>
  <c r="Q275" i="16"/>
  <c r="S275" i="16" s="1"/>
  <c r="AC273" i="16"/>
  <c r="U273" i="16"/>
  <c r="W273" i="16"/>
  <c r="V273" i="16"/>
  <c r="Z272" i="16" l="1"/>
  <c r="AB277" i="16"/>
  <c r="N277" i="16"/>
  <c r="P277" i="16" s="1"/>
  <c r="AC274" i="16"/>
  <c r="U274" i="16"/>
  <c r="V274" i="16"/>
  <c r="W274" i="16"/>
  <c r="X273" i="16"/>
  <c r="Z273" i="16" s="1"/>
  <c r="L278" i="16"/>
  <c r="K278" i="16"/>
  <c r="J278" i="16"/>
  <c r="O279" i="16"/>
  <c r="I278" i="16"/>
  <c r="H278" i="16"/>
  <c r="G278" i="16"/>
  <c r="AD272" i="16"/>
  <c r="AE272" i="16" s="1"/>
  <c r="Q276" i="16"/>
  <c r="S276" i="16" s="1"/>
  <c r="R276" i="16"/>
  <c r="T275" i="16"/>
  <c r="L279" i="16" l="1"/>
  <c r="K279" i="16"/>
  <c r="J279" i="16"/>
  <c r="I279" i="16"/>
  <c r="H279" i="16"/>
  <c r="O280" i="16"/>
  <c r="G279" i="16"/>
  <c r="AC275" i="16"/>
  <c r="U275" i="16"/>
  <c r="W275" i="16"/>
  <c r="V275" i="16"/>
  <c r="Y273" i="16"/>
  <c r="AD273" i="16" s="1"/>
  <c r="AE273" i="16" s="1"/>
  <c r="X274" i="16"/>
  <c r="Y274" i="16" s="1"/>
  <c r="Z274" i="16"/>
  <c r="T276" i="16"/>
  <c r="R277" i="16"/>
  <c r="Q277" i="16"/>
  <c r="S277" i="16" s="1"/>
  <c r="N278" i="16"/>
  <c r="P278" i="16" s="1"/>
  <c r="AB278" i="16"/>
  <c r="AD274" i="16" l="1"/>
  <c r="AE274" i="16" s="1"/>
  <c r="N279" i="16"/>
  <c r="P279" i="16" s="1"/>
  <c r="AB279" i="16"/>
  <c r="L280" i="16"/>
  <c r="K280" i="16"/>
  <c r="J280" i="16"/>
  <c r="I280" i="16"/>
  <c r="H280" i="16"/>
  <c r="O281" i="16"/>
  <c r="G280" i="16"/>
  <c r="X275" i="16"/>
  <c r="Z275" i="16" s="1"/>
  <c r="R278" i="16"/>
  <c r="Q278" i="16"/>
  <c r="S278" i="16" s="1"/>
  <c r="T277" i="16"/>
  <c r="AC276" i="16"/>
  <c r="U276" i="16"/>
  <c r="V276" i="16"/>
  <c r="W276" i="16"/>
  <c r="X276" i="16" l="1"/>
  <c r="Y276" i="16" s="1"/>
  <c r="Y275" i="16"/>
  <c r="AD275" i="16" s="1"/>
  <c r="AE275" i="16" s="1"/>
  <c r="K281" i="16"/>
  <c r="J281" i="16"/>
  <c r="I281" i="16"/>
  <c r="H281" i="16"/>
  <c r="O282" i="16"/>
  <c r="G281" i="16"/>
  <c r="L281" i="16"/>
  <c r="N280" i="16"/>
  <c r="P280" i="16" s="1"/>
  <c r="AB280" i="16"/>
  <c r="R279" i="16"/>
  <c r="Q279" i="16"/>
  <c r="S279" i="16" s="1"/>
  <c r="AC277" i="16"/>
  <c r="U277" i="16"/>
  <c r="V277" i="16"/>
  <c r="W277" i="16"/>
  <c r="T278" i="16"/>
  <c r="Z276" i="16" l="1"/>
  <c r="AD276" i="16" s="1"/>
  <c r="AE276" i="16" s="1"/>
  <c r="U278" i="16"/>
  <c r="AC278" i="16"/>
  <c r="W278" i="16"/>
  <c r="V278" i="16"/>
  <c r="X277" i="16"/>
  <c r="Y277" i="16" s="1"/>
  <c r="R280" i="16"/>
  <c r="Q280" i="16"/>
  <c r="S280" i="16" s="1"/>
  <c r="Z277" i="16"/>
  <c r="J282" i="16"/>
  <c r="I282" i="16"/>
  <c r="H282" i="16"/>
  <c r="O283" i="16"/>
  <c r="G282" i="16"/>
  <c r="L282" i="16"/>
  <c r="K282" i="16"/>
  <c r="T279" i="16"/>
  <c r="N281" i="16"/>
  <c r="P281" i="16" s="1"/>
  <c r="AB281" i="16"/>
  <c r="AD277" i="16" l="1"/>
  <c r="AE277" i="16" s="1"/>
  <c r="U279" i="16"/>
  <c r="AC279" i="16"/>
  <c r="V279" i="16"/>
  <c r="W279" i="16"/>
  <c r="AB282" i="16"/>
  <c r="N282" i="16"/>
  <c r="P282" i="16" s="1"/>
  <c r="Q281" i="16"/>
  <c r="S281" i="16" s="1"/>
  <c r="R281" i="16"/>
  <c r="X278" i="16"/>
  <c r="Y278" i="16" s="1"/>
  <c r="T280" i="16"/>
  <c r="I283" i="16"/>
  <c r="H283" i="16"/>
  <c r="O284" i="16"/>
  <c r="G283" i="16"/>
  <c r="L283" i="16"/>
  <c r="K283" i="16"/>
  <c r="J283" i="16"/>
  <c r="Z278" i="16" l="1"/>
  <c r="AD278" i="16" s="1"/>
  <c r="AE278" i="16" s="1"/>
  <c r="AB283" i="16"/>
  <c r="N283" i="16"/>
  <c r="P283" i="16" s="1"/>
  <c r="Q282" i="16"/>
  <c r="S282" i="16" s="1"/>
  <c r="R282" i="16"/>
  <c r="X279" i="16"/>
  <c r="Y279" i="16" s="1"/>
  <c r="H284" i="16"/>
  <c r="O285" i="16"/>
  <c r="G284" i="16"/>
  <c r="L284" i="16"/>
  <c r="K284" i="16"/>
  <c r="I284" i="16"/>
  <c r="J284" i="16"/>
  <c r="U280" i="16"/>
  <c r="AC280" i="16"/>
  <c r="V280" i="16"/>
  <c r="W280" i="16"/>
  <c r="T281" i="16"/>
  <c r="O286" i="16" l="1"/>
  <c r="G285" i="16"/>
  <c r="L285" i="16"/>
  <c r="I285" i="16"/>
  <c r="H285" i="16"/>
  <c r="J285" i="16"/>
  <c r="K285" i="16"/>
  <c r="U281" i="16"/>
  <c r="AC281" i="16"/>
  <c r="W281" i="16"/>
  <c r="V281" i="16"/>
  <c r="T282" i="16"/>
  <c r="N284" i="16"/>
  <c r="P284" i="16" s="1"/>
  <c r="AB284" i="16"/>
  <c r="X280" i="16"/>
  <c r="Z280" i="16" s="1"/>
  <c r="R283" i="16"/>
  <c r="Q283" i="16"/>
  <c r="S283" i="16" s="1"/>
  <c r="Z279" i="16"/>
  <c r="AD279" i="16" s="1"/>
  <c r="AE279" i="16" s="1"/>
  <c r="T283" i="16" l="1"/>
  <c r="Y280" i="16"/>
  <c r="AD280" i="16" s="1"/>
  <c r="AE280" i="16" s="1"/>
  <c r="AB285" i="16"/>
  <c r="N285" i="16"/>
  <c r="P285" i="16" s="1"/>
  <c r="X281" i="16"/>
  <c r="Z281" i="16" s="1"/>
  <c r="R284" i="16"/>
  <c r="Q284" i="16"/>
  <c r="S284" i="16" s="1"/>
  <c r="L286" i="16"/>
  <c r="K286" i="16"/>
  <c r="J286" i="16"/>
  <c r="I286" i="16"/>
  <c r="H286" i="16"/>
  <c r="G286" i="16"/>
  <c r="O287" i="16"/>
  <c r="U282" i="16"/>
  <c r="AC282" i="16"/>
  <c r="W282" i="16"/>
  <c r="V282" i="16"/>
  <c r="Y281" i="16" l="1"/>
  <c r="AD281" i="16" s="1"/>
  <c r="AE281" i="16" s="1"/>
  <c r="X282" i="16"/>
  <c r="Y282" i="16" s="1"/>
  <c r="T284" i="16"/>
  <c r="Z282" i="16"/>
  <c r="K287" i="16"/>
  <c r="J287" i="16"/>
  <c r="L287" i="16"/>
  <c r="I287" i="16"/>
  <c r="H287" i="16"/>
  <c r="G287" i="16"/>
  <c r="O288" i="16"/>
  <c r="AB286" i="16"/>
  <c r="N286" i="16"/>
  <c r="P286" i="16" s="1"/>
  <c r="R285" i="16"/>
  <c r="Q285" i="16"/>
  <c r="S285" i="16" s="1"/>
  <c r="U283" i="16"/>
  <c r="AC283" i="16"/>
  <c r="V283" i="16"/>
  <c r="W283" i="16"/>
  <c r="AD282" i="16" l="1"/>
  <c r="AE282" i="16" s="1"/>
  <c r="X283" i="16"/>
  <c r="Y283" i="16" s="1"/>
  <c r="L288" i="16"/>
  <c r="J288" i="16"/>
  <c r="I288" i="16"/>
  <c r="K288" i="16"/>
  <c r="H288" i="16"/>
  <c r="G288" i="16"/>
  <c r="O289" i="16"/>
  <c r="AB287" i="16"/>
  <c r="N287" i="16"/>
  <c r="P287" i="16" s="1"/>
  <c r="U284" i="16"/>
  <c r="AC284" i="16"/>
  <c r="W284" i="16"/>
  <c r="V284" i="16"/>
  <c r="T285" i="16"/>
  <c r="R286" i="16"/>
  <c r="Q286" i="16"/>
  <c r="S286" i="16" s="1"/>
  <c r="Z283" i="16" l="1"/>
  <c r="AD283" i="16" s="1"/>
  <c r="AE283" i="16" s="1"/>
  <c r="R287" i="16"/>
  <c r="Q287" i="16"/>
  <c r="S287" i="16" s="1"/>
  <c r="L289" i="16"/>
  <c r="K289" i="16"/>
  <c r="I289" i="16"/>
  <c r="H289" i="16"/>
  <c r="O290" i="16"/>
  <c r="J289" i="16"/>
  <c r="G289" i="16"/>
  <c r="AB288" i="16"/>
  <c r="N288" i="16"/>
  <c r="P288" i="16" s="1"/>
  <c r="T286" i="16"/>
  <c r="AC285" i="16"/>
  <c r="U285" i="16"/>
  <c r="W285" i="16"/>
  <c r="V285" i="16"/>
  <c r="X284" i="16"/>
  <c r="Z284" i="16" s="1"/>
  <c r="L290" i="16" l="1"/>
  <c r="K290" i="16"/>
  <c r="J290" i="16"/>
  <c r="H290" i="16"/>
  <c r="O291" i="16"/>
  <c r="G290" i="16"/>
  <c r="I290" i="16"/>
  <c r="Y284" i="16"/>
  <c r="AD284" i="16" s="1"/>
  <c r="AE284" i="16" s="1"/>
  <c r="AB289" i="16"/>
  <c r="N289" i="16"/>
  <c r="P289" i="16" s="1"/>
  <c r="X285" i="16"/>
  <c r="Z285" i="16" s="1"/>
  <c r="AC286" i="16"/>
  <c r="U286" i="16"/>
  <c r="V286" i="16"/>
  <c r="W286" i="16"/>
  <c r="Q288" i="16"/>
  <c r="S288" i="16" s="1"/>
  <c r="R288" i="16"/>
  <c r="T287" i="16"/>
  <c r="Y285" i="16" l="1"/>
  <c r="T288" i="16"/>
  <c r="AC288" i="16" s="1"/>
  <c r="AD285" i="16"/>
  <c r="AE285" i="16" s="1"/>
  <c r="R289" i="16"/>
  <c r="Q289" i="16"/>
  <c r="S289" i="16" s="1"/>
  <c r="W288" i="16"/>
  <c r="AC287" i="16"/>
  <c r="U287" i="16"/>
  <c r="W287" i="16"/>
  <c r="V287" i="16"/>
  <c r="N290" i="16"/>
  <c r="P290" i="16" s="1"/>
  <c r="AB290" i="16"/>
  <c r="L291" i="16"/>
  <c r="K291" i="16"/>
  <c r="J291" i="16"/>
  <c r="I291" i="16"/>
  <c r="O292" i="16"/>
  <c r="G291" i="16"/>
  <c r="H291" i="16"/>
  <c r="X286" i="16"/>
  <c r="Y286" i="16" s="1"/>
  <c r="V288" i="16" l="1"/>
  <c r="Z286" i="16"/>
  <c r="AD286" i="16" s="1"/>
  <c r="AE286" i="16" s="1"/>
  <c r="U288" i="16"/>
  <c r="N291" i="16"/>
  <c r="P291" i="16" s="1"/>
  <c r="AB291" i="16"/>
  <c r="X287" i="16"/>
  <c r="Z287" i="16" s="1"/>
  <c r="X288" i="16"/>
  <c r="Z288" i="16" s="1"/>
  <c r="L292" i="16"/>
  <c r="K292" i="16"/>
  <c r="J292" i="16"/>
  <c r="I292" i="16"/>
  <c r="H292" i="16"/>
  <c r="O293" i="16"/>
  <c r="G292" i="16"/>
  <c r="T289" i="16"/>
  <c r="R290" i="16"/>
  <c r="Q290" i="16"/>
  <c r="S290" i="16" s="1"/>
  <c r="Y287" i="16" l="1"/>
  <c r="Y288" i="16"/>
  <c r="AD288" i="16" s="1"/>
  <c r="AE288" i="16" s="1"/>
  <c r="AD287" i="16"/>
  <c r="AE287" i="16" s="1"/>
  <c r="T290" i="16"/>
  <c r="U289" i="16"/>
  <c r="AC289" i="16"/>
  <c r="V289" i="16"/>
  <c r="W289" i="16"/>
  <c r="R291" i="16"/>
  <c r="Q291" i="16"/>
  <c r="S291" i="16" s="1"/>
  <c r="AB292" i="16"/>
  <c r="N292" i="16"/>
  <c r="P292" i="16" s="1"/>
  <c r="K293" i="16"/>
  <c r="J293" i="16"/>
  <c r="I293" i="16"/>
  <c r="H293" i="16"/>
  <c r="O294" i="16"/>
  <c r="G293" i="16"/>
  <c r="L293" i="16"/>
  <c r="J294" i="16" l="1"/>
  <c r="I294" i="16"/>
  <c r="H294" i="16"/>
  <c r="O295" i="16"/>
  <c r="G294" i="16"/>
  <c r="L294" i="16"/>
  <c r="K294" i="16"/>
  <c r="X289" i="16"/>
  <c r="Y289" i="16" s="1"/>
  <c r="T291" i="16"/>
  <c r="U290" i="16"/>
  <c r="AC290" i="16"/>
  <c r="W290" i="16"/>
  <c r="V290" i="16"/>
  <c r="R292" i="16"/>
  <c r="Q292" i="16"/>
  <c r="S292" i="16" s="1"/>
  <c r="AB293" i="16"/>
  <c r="N293" i="16"/>
  <c r="P293" i="16" s="1"/>
  <c r="Z289" i="16" l="1"/>
  <c r="AD289" i="16" s="1"/>
  <c r="AE289" i="16" s="1"/>
  <c r="AC291" i="16"/>
  <c r="U291" i="16"/>
  <c r="W291" i="16"/>
  <c r="V291" i="16"/>
  <c r="AB294" i="16"/>
  <c r="N294" i="16"/>
  <c r="P294" i="16" s="1"/>
  <c r="I295" i="16"/>
  <c r="H295" i="16"/>
  <c r="O296" i="16"/>
  <c r="G295" i="16"/>
  <c r="L295" i="16"/>
  <c r="J295" i="16"/>
  <c r="K295" i="16"/>
  <c r="R293" i="16"/>
  <c r="Q293" i="16"/>
  <c r="S293" i="16" s="1"/>
  <c r="T292" i="16"/>
  <c r="X290" i="16"/>
  <c r="Y290" i="16" s="1"/>
  <c r="I296" i="16" l="1"/>
  <c r="H296" i="16"/>
  <c r="O297" i="16"/>
  <c r="G296" i="16"/>
  <c r="L296" i="16"/>
  <c r="K296" i="16"/>
  <c r="J296" i="16"/>
  <c r="AB295" i="16"/>
  <c r="N295" i="16"/>
  <c r="P295" i="16" s="1"/>
  <c r="Z290" i="16"/>
  <c r="AD290" i="16" s="1"/>
  <c r="AE290" i="16" s="1"/>
  <c r="U292" i="16"/>
  <c r="AC292" i="16"/>
  <c r="W292" i="16"/>
  <c r="V292" i="16"/>
  <c r="X291" i="16"/>
  <c r="Z291" i="16" s="1"/>
  <c r="Q294" i="16"/>
  <c r="S294" i="16" s="1"/>
  <c r="R294" i="16"/>
  <c r="T293" i="16"/>
  <c r="R295" i="16" l="1"/>
  <c r="Q295" i="16"/>
  <c r="S295" i="16" s="1"/>
  <c r="T294" i="16"/>
  <c r="Y291" i="16"/>
  <c r="AD291" i="16" s="1"/>
  <c r="AE291" i="16" s="1"/>
  <c r="AB296" i="16"/>
  <c r="N296" i="16"/>
  <c r="P296" i="16" s="1"/>
  <c r="H297" i="16"/>
  <c r="O298" i="16"/>
  <c r="G297" i="16"/>
  <c r="L297" i="16"/>
  <c r="K297" i="16"/>
  <c r="J297" i="16"/>
  <c r="I297" i="16"/>
  <c r="U293" i="16"/>
  <c r="AC293" i="16"/>
  <c r="W293" i="16"/>
  <c r="V293" i="16"/>
  <c r="X292" i="16"/>
  <c r="Z292" i="16" s="1"/>
  <c r="AB297" i="16" l="1"/>
  <c r="N297" i="16"/>
  <c r="P297" i="16" s="1"/>
  <c r="R296" i="16"/>
  <c r="Q296" i="16"/>
  <c r="S296" i="16" s="1"/>
  <c r="X293" i="16"/>
  <c r="Z293" i="16" s="1"/>
  <c r="U294" i="16"/>
  <c r="AC294" i="16"/>
  <c r="W294" i="16"/>
  <c r="V294" i="16"/>
  <c r="T295" i="16"/>
  <c r="O299" i="16"/>
  <c r="G298" i="16"/>
  <c r="L298" i="16"/>
  <c r="K298" i="16"/>
  <c r="J298" i="16"/>
  <c r="I298" i="16"/>
  <c r="H298" i="16"/>
  <c r="Y292" i="16"/>
  <c r="AD292" i="16" s="1"/>
  <c r="AE292" i="16" s="1"/>
  <c r="Y293" i="16" l="1"/>
  <c r="AD293" i="16" s="1"/>
  <c r="AE293" i="16" s="1"/>
  <c r="T296" i="16"/>
  <c r="AB298" i="16"/>
  <c r="N298" i="16"/>
  <c r="P298" i="16" s="1"/>
  <c r="L299" i="16"/>
  <c r="K299" i="16"/>
  <c r="J299" i="16"/>
  <c r="I299" i="16"/>
  <c r="H299" i="16"/>
  <c r="O300" i="16"/>
  <c r="G299" i="16"/>
  <c r="U295" i="16"/>
  <c r="AC295" i="16"/>
  <c r="V295" i="16"/>
  <c r="W295" i="16"/>
  <c r="R297" i="16"/>
  <c r="Q297" i="16"/>
  <c r="S297" i="16" s="1"/>
  <c r="X294" i="16"/>
  <c r="Y294" i="16" s="1"/>
  <c r="AB299" i="16" l="1"/>
  <c r="N299" i="16"/>
  <c r="P299" i="16" s="1"/>
  <c r="Z294" i="16"/>
  <c r="AD294" i="16" s="1"/>
  <c r="AE294" i="16" s="1"/>
  <c r="T297" i="16"/>
  <c r="R298" i="16"/>
  <c r="Q298" i="16"/>
  <c r="S298" i="16" s="1"/>
  <c r="X295" i="16"/>
  <c r="Y295" i="16" s="1"/>
  <c r="L300" i="16"/>
  <c r="K300" i="16"/>
  <c r="J300" i="16"/>
  <c r="I300" i="16"/>
  <c r="H300" i="16"/>
  <c r="O301" i="16"/>
  <c r="G300" i="16"/>
  <c r="U296" i="16"/>
  <c r="AC296" i="16"/>
  <c r="W296" i="16"/>
  <c r="V296" i="16"/>
  <c r="Z295" i="16" l="1"/>
  <c r="AD295" i="16" s="1"/>
  <c r="AE295" i="16" s="1"/>
  <c r="X296" i="16"/>
  <c r="Y296" i="16" s="1"/>
  <c r="T298" i="16"/>
  <c r="AB300" i="16"/>
  <c r="N300" i="16"/>
  <c r="P300" i="16" s="1"/>
  <c r="L301" i="16"/>
  <c r="K301" i="16"/>
  <c r="J301" i="16"/>
  <c r="I301" i="16"/>
  <c r="H301" i="16"/>
  <c r="O302" i="16"/>
  <c r="G301" i="16"/>
  <c r="U297" i="16"/>
  <c r="AC297" i="16"/>
  <c r="V297" i="16"/>
  <c r="W297" i="16"/>
  <c r="R299" i="16"/>
  <c r="Q299" i="16"/>
  <c r="S299" i="16" s="1"/>
  <c r="Z296" i="16" l="1"/>
  <c r="AD296" i="16" s="1"/>
  <c r="AE296" i="16" s="1"/>
  <c r="R300" i="16"/>
  <c r="Q300" i="16"/>
  <c r="S300" i="16" s="1"/>
  <c r="AC298" i="16"/>
  <c r="U298" i="16"/>
  <c r="V298" i="16"/>
  <c r="W298" i="16"/>
  <c r="L302" i="16"/>
  <c r="K302" i="16"/>
  <c r="J302" i="16"/>
  <c r="I302" i="16"/>
  <c r="H302" i="16"/>
  <c r="G302" i="16"/>
  <c r="O303" i="16"/>
  <c r="T299" i="16"/>
  <c r="X297" i="16"/>
  <c r="Y297" i="16" s="1"/>
  <c r="Z297" i="16"/>
  <c r="AB301" i="16"/>
  <c r="N301" i="16"/>
  <c r="P301" i="16" s="1"/>
  <c r="AD297" i="16" l="1"/>
  <c r="AE297" i="16" s="1"/>
  <c r="X298" i="16"/>
  <c r="Y298" i="16" s="1"/>
  <c r="Q301" i="16"/>
  <c r="S301" i="16" s="1"/>
  <c r="R301" i="16"/>
  <c r="Z298" i="16"/>
  <c r="AC299" i="16"/>
  <c r="U299" i="16"/>
  <c r="W299" i="16"/>
  <c r="V299" i="16"/>
  <c r="L303" i="16"/>
  <c r="O304" i="16"/>
  <c r="K303" i="16"/>
  <c r="J303" i="16"/>
  <c r="I303" i="16"/>
  <c r="H303" i="16"/>
  <c r="G303" i="16"/>
  <c r="AB302" i="16"/>
  <c r="N302" i="16"/>
  <c r="P302" i="16" s="1"/>
  <c r="T300" i="16"/>
  <c r="AD298" i="16" l="1"/>
  <c r="AE298" i="16" s="1"/>
  <c r="X299" i="16"/>
  <c r="Y299" i="16" s="1"/>
  <c r="AC300" i="16"/>
  <c r="U300" i="16"/>
  <c r="W300" i="16"/>
  <c r="V300" i="16"/>
  <c r="Z299" i="16"/>
  <c r="N303" i="16"/>
  <c r="P303" i="16" s="1"/>
  <c r="AB303" i="16"/>
  <c r="R302" i="16"/>
  <c r="Q302" i="16"/>
  <c r="S302" i="16" s="1"/>
  <c r="T301" i="16"/>
  <c r="L304" i="16"/>
  <c r="K304" i="16"/>
  <c r="I304" i="16"/>
  <c r="H304" i="16"/>
  <c r="G304" i="16"/>
  <c r="O305" i="16"/>
  <c r="J304" i="16"/>
  <c r="AD299" i="16" l="1"/>
  <c r="AE299" i="16" s="1"/>
  <c r="L305" i="16"/>
  <c r="K305" i="16"/>
  <c r="J305" i="16"/>
  <c r="I305" i="16"/>
  <c r="O306" i="16"/>
  <c r="H305" i="16"/>
  <c r="G305" i="16"/>
  <c r="AB304" i="16"/>
  <c r="N304" i="16"/>
  <c r="P304" i="16" s="1"/>
  <c r="R303" i="16"/>
  <c r="Q303" i="16"/>
  <c r="S303" i="16" s="1"/>
  <c r="X300" i="16"/>
  <c r="Y300" i="16" s="1"/>
  <c r="AC301" i="16"/>
  <c r="U301" i="16"/>
  <c r="V301" i="16"/>
  <c r="W301" i="16"/>
  <c r="T302" i="16"/>
  <c r="Z300" i="16" l="1"/>
  <c r="AD300" i="16"/>
  <c r="AE300" i="16" s="1"/>
  <c r="R304" i="16"/>
  <c r="Q304" i="16"/>
  <c r="S304" i="16" s="1"/>
  <c r="X301" i="16"/>
  <c r="Y301" i="16" s="1"/>
  <c r="N305" i="16"/>
  <c r="P305" i="16" s="1"/>
  <c r="AB305" i="16"/>
  <c r="K306" i="16"/>
  <c r="J306" i="16"/>
  <c r="I306" i="16"/>
  <c r="H306" i="16"/>
  <c r="O307" i="16"/>
  <c r="L306" i="16"/>
  <c r="G306" i="16"/>
  <c r="AC302" i="16"/>
  <c r="U302" i="16"/>
  <c r="W302" i="16"/>
  <c r="V302" i="16"/>
  <c r="T303" i="16"/>
  <c r="Z301" i="16" l="1"/>
  <c r="AC303" i="16"/>
  <c r="U303" i="16"/>
  <c r="V303" i="16"/>
  <c r="W303" i="16"/>
  <c r="R305" i="16"/>
  <c r="Q305" i="16"/>
  <c r="S305" i="16" s="1"/>
  <c r="X302" i="16"/>
  <c r="Z302" i="16" s="1"/>
  <c r="AD301" i="16"/>
  <c r="AE301" i="16" s="1"/>
  <c r="T304" i="16"/>
  <c r="N306" i="16"/>
  <c r="P306" i="16" s="1"/>
  <c r="AB306" i="16"/>
  <c r="J307" i="16"/>
  <c r="I307" i="16"/>
  <c r="H307" i="16"/>
  <c r="O308" i="16"/>
  <c r="G307" i="16"/>
  <c r="L307" i="16"/>
  <c r="K307" i="16"/>
  <c r="Y302" i="16" l="1"/>
  <c r="AD302" i="16" s="1"/>
  <c r="AE302" i="16" s="1"/>
  <c r="N307" i="16"/>
  <c r="P307" i="16" s="1"/>
  <c r="AB307" i="16"/>
  <c r="I308" i="16"/>
  <c r="H308" i="16"/>
  <c r="O309" i="16"/>
  <c r="G308" i="16"/>
  <c r="L308" i="16"/>
  <c r="K308" i="16"/>
  <c r="J308" i="16"/>
  <c r="T305" i="16"/>
  <c r="X303" i="16"/>
  <c r="Z303" i="16" s="1"/>
  <c r="R306" i="16"/>
  <c r="Q306" i="16"/>
  <c r="S306" i="16" s="1"/>
  <c r="AC304" i="16"/>
  <c r="U304" i="16"/>
  <c r="W304" i="16"/>
  <c r="V304" i="16"/>
  <c r="Y303" i="16" l="1"/>
  <c r="AD303" i="16"/>
  <c r="AE303" i="16" s="1"/>
  <c r="X304" i="16"/>
  <c r="Z304" i="16" s="1"/>
  <c r="T306" i="16"/>
  <c r="H309" i="16"/>
  <c r="O310" i="16"/>
  <c r="G309" i="16"/>
  <c r="L309" i="16"/>
  <c r="K309" i="16"/>
  <c r="J309" i="16"/>
  <c r="I309" i="16"/>
  <c r="AB308" i="16"/>
  <c r="N308" i="16"/>
  <c r="P308" i="16" s="1"/>
  <c r="R307" i="16"/>
  <c r="Q307" i="16"/>
  <c r="S307" i="16" s="1"/>
  <c r="AC305" i="16"/>
  <c r="U305" i="16"/>
  <c r="V305" i="16"/>
  <c r="W305" i="16"/>
  <c r="O311" i="16" l="1"/>
  <c r="G310" i="16"/>
  <c r="L310" i="16"/>
  <c r="K310" i="16"/>
  <c r="J310" i="16"/>
  <c r="I310" i="16"/>
  <c r="H310" i="16"/>
  <c r="U306" i="16"/>
  <c r="AC306" i="16"/>
  <c r="W306" i="16"/>
  <c r="V306" i="16"/>
  <c r="X305" i="16"/>
  <c r="Y305" i="16" s="1"/>
  <c r="T307" i="16"/>
  <c r="Y304" i="16"/>
  <c r="AD304" i="16" s="1"/>
  <c r="AE304" i="16" s="1"/>
  <c r="AB309" i="16"/>
  <c r="N309" i="16"/>
  <c r="P309" i="16" s="1"/>
  <c r="R308" i="16"/>
  <c r="Q308" i="16"/>
  <c r="S308" i="16" s="1"/>
  <c r="Z305" i="16" l="1"/>
  <c r="AD305" i="16"/>
  <c r="AE305" i="16" s="1"/>
  <c r="T308" i="16"/>
  <c r="U307" i="16"/>
  <c r="AC307" i="16"/>
  <c r="W307" i="16"/>
  <c r="V307" i="16"/>
  <c r="X306" i="16"/>
  <c r="Z306" i="16" s="1"/>
  <c r="AB310" i="16"/>
  <c r="N310" i="16"/>
  <c r="P310" i="16" s="1"/>
  <c r="R309" i="16"/>
  <c r="Q309" i="16"/>
  <c r="S309" i="16" s="1"/>
  <c r="K311" i="16"/>
  <c r="L311" i="16"/>
  <c r="J311" i="16"/>
  <c r="I311" i="16"/>
  <c r="H311" i="16"/>
  <c r="G311" i="16"/>
  <c r="O312" i="16"/>
  <c r="L312" i="16" l="1"/>
  <c r="J312" i="16"/>
  <c r="I312" i="16"/>
  <c r="K312" i="16"/>
  <c r="H312" i="16"/>
  <c r="G312" i="16"/>
  <c r="O313" i="16"/>
  <c r="AB311" i="16"/>
  <c r="N311" i="16"/>
  <c r="P311" i="16" s="1"/>
  <c r="R310" i="16"/>
  <c r="Q310" i="16"/>
  <c r="S310" i="16" s="1"/>
  <c r="Y306" i="16"/>
  <c r="AD306" i="16" s="1"/>
  <c r="AE306" i="16" s="1"/>
  <c r="X307" i="16"/>
  <c r="Y307" i="16" s="1"/>
  <c r="U308" i="16"/>
  <c r="AC308" i="16"/>
  <c r="V308" i="16"/>
  <c r="W308" i="16"/>
  <c r="T309" i="16"/>
  <c r="Z307" i="16" l="1"/>
  <c r="T310" i="16"/>
  <c r="W310" i="16" s="1"/>
  <c r="AD307" i="16"/>
  <c r="AE307" i="16" s="1"/>
  <c r="U309" i="16"/>
  <c r="AC309" i="16"/>
  <c r="V309" i="16"/>
  <c r="W309" i="16"/>
  <c r="AC310" i="16"/>
  <c r="U310" i="16"/>
  <c r="R311" i="16"/>
  <c r="Q311" i="16"/>
  <c r="S311" i="16" s="1"/>
  <c r="L313" i="16"/>
  <c r="K313" i="16"/>
  <c r="I313" i="16"/>
  <c r="H313" i="16"/>
  <c r="O314" i="16"/>
  <c r="J313" i="16"/>
  <c r="G313" i="16"/>
  <c r="X308" i="16"/>
  <c r="Z308" i="16" s="1"/>
  <c r="AB312" i="16"/>
  <c r="N312" i="16"/>
  <c r="P312" i="16" s="1"/>
  <c r="V310" i="16"/>
  <c r="R312" i="16" l="1"/>
  <c r="Q312" i="16"/>
  <c r="S312" i="16" s="1"/>
  <c r="X310" i="16"/>
  <c r="Y310" i="16" s="1"/>
  <c r="Y308" i="16"/>
  <c r="AD308" i="16" s="1"/>
  <c r="AE308" i="16" s="1"/>
  <c r="AB313" i="16"/>
  <c r="N313" i="16"/>
  <c r="P313" i="16" s="1"/>
  <c r="L314" i="16"/>
  <c r="K314" i="16"/>
  <c r="J314" i="16"/>
  <c r="H314" i="16"/>
  <c r="O315" i="16"/>
  <c r="G314" i="16"/>
  <c r="I314" i="16"/>
  <c r="X309" i="16"/>
  <c r="Y309" i="16" s="1"/>
  <c r="T311" i="16"/>
  <c r="Z310" i="16" l="1"/>
  <c r="Z309" i="16"/>
  <c r="AD310" i="16"/>
  <c r="AE310" i="16" s="1"/>
  <c r="AD309" i="16"/>
  <c r="AE309" i="16" s="1"/>
  <c r="AC311" i="16"/>
  <c r="U311" i="16"/>
  <c r="W311" i="16"/>
  <c r="V311" i="16"/>
  <c r="AB314" i="16"/>
  <c r="N314" i="16"/>
  <c r="P314" i="16" s="1"/>
  <c r="L315" i="16"/>
  <c r="K315" i="16"/>
  <c r="J315" i="16"/>
  <c r="I315" i="16"/>
  <c r="O316" i="16"/>
  <c r="G315" i="16"/>
  <c r="H315" i="16"/>
  <c r="Q313" i="16"/>
  <c r="S313" i="16" s="1"/>
  <c r="R313" i="16"/>
  <c r="T312" i="16"/>
  <c r="N315" i="16" l="1"/>
  <c r="P315" i="16" s="1"/>
  <c r="AB315" i="16"/>
  <c r="AC312" i="16"/>
  <c r="U312" i="16"/>
  <c r="W312" i="16"/>
  <c r="V312" i="16"/>
  <c r="L316" i="16"/>
  <c r="K316" i="16"/>
  <c r="J316" i="16"/>
  <c r="I316" i="16"/>
  <c r="H316" i="16"/>
  <c r="O317" i="16"/>
  <c r="G316" i="16"/>
  <c r="T313" i="16"/>
  <c r="X311" i="16"/>
  <c r="Z311" i="16" s="1"/>
  <c r="R314" i="16"/>
  <c r="Q314" i="16"/>
  <c r="S314" i="16" s="1"/>
  <c r="T314" i="16" l="1"/>
  <c r="L317" i="16"/>
  <c r="K317" i="16"/>
  <c r="J317" i="16"/>
  <c r="I317" i="16"/>
  <c r="H317" i="16"/>
  <c r="O318" i="16"/>
  <c r="G317" i="16"/>
  <c r="Y311" i="16"/>
  <c r="AD311" i="16" s="1"/>
  <c r="AE311" i="16" s="1"/>
  <c r="X312" i="16"/>
  <c r="Z312" i="16" s="1"/>
  <c r="AC313" i="16"/>
  <c r="U313" i="16"/>
  <c r="W313" i="16"/>
  <c r="V313" i="16"/>
  <c r="AB316" i="16"/>
  <c r="N316" i="16"/>
  <c r="P316" i="16" s="1"/>
  <c r="R315" i="16"/>
  <c r="Q315" i="16"/>
  <c r="S315" i="16" s="1"/>
  <c r="T315" i="16" l="1"/>
  <c r="R316" i="16"/>
  <c r="Q316" i="16"/>
  <c r="S316" i="16" s="1"/>
  <c r="Y312" i="16"/>
  <c r="AD312" i="16" s="1"/>
  <c r="AE312" i="16" s="1"/>
  <c r="K318" i="16"/>
  <c r="J318" i="16"/>
  <c r="I318" i="16"/>
  <c r="H318" i="16"/>
  <c r="O319" i="16"/>
  <c r="G318" i="16"/>
  <c r="L318" i="16"/>
  <c r="N317" i="16"/>
  <c r="P317" i="16" s="1"/>
  <c r="AB317" i="16"/>
  <c r="X313" i="16"/>
  <c r="Z313" i="16" s="1"/>
  <c r="U314" i="16"/>
  <c r="AC314" i="16"/>
  <c r="W314" i="16"/>
  <c r="V314" i="16"/>
  <c r="J319" i="16" l="1"/>
  <c r="I319" i="16"/>
  <c r="H319" i="16"/>
  <c r="O320" i="16"/>
  <c r="G319" i="16"/>
  <c r="K319" i="16"/>
  <c r="L319" i="16"/>
  <c r="Y313" i="16"/>
  <c r="AD313" i="16" s="1"/>
  <c r="AE313" i="16" s="1"/>
  <c r="T316" i="16"/>
  <c r="R317" i="16"/>
  <c r="Q317" i="16"/>
  <c r="S317" i="16" s="1"/>
  <c r="X314" i="16"/>
  <c r="Y314" i="16" s="1"/>
  <c r="AB318" i="16"/>
  <c r="N318" i="16"/>
  <c r="P318" i="16" s="1"/>
  <c r="U315" i="16"/>
  <c r="AC315" i="16"/>
  <c r="V315" i="16"/>
  <c r="W315" i="16"/>
  <c r="Z314" i="16" l="1"/>
  <c r="AD314" i="16" s="1"/>
  <c r="AE314" i="16" s="1"/>
  <c r="R318" i="16"/>
  <c r="Q318" i="16"/>
  <c r="S318" i="16" s="1"/>
  <c r="AB319" i="16"/>
  <c r="N319" i="16"/>
  <c r="P319" i="16" s="1"/>
  <c r="I320" i="16"/>
  <c r="H320" i="16"/>
  <c r="O321" i="16"/>
  <c r="G320" i="16"/>
  <c r="J320" i="16"/>
  <c r="L320" i="16"/>
  <c r="K320" i="16"/>
  <c r="X315" i="16"/>
  <c r="Y315" i="16" s="1"/>
  <c r="U316" i="16"/>
  <c r="AC316" i="16"/>
  <c r="W316" i="16"/>
  <c r="V316" i="16"/>
  <c r="T317" i="16"/>
  <c r="Z315" i="16" l="1"/>
  <c r="AD315" i="16" s="1"/>
  <c r="AE315" i="16" s="1"/>
  <c r="AB320" i="16"/>
  <c r="N320" i="16"/>
  <c r="P320" i="16" s="1"/>
  <c r="R319" i="16"/>
  <c r="Q319" i="16"/>
  <c r="S319" i="16" s="1"/>
  <c r="H321" i="16"/>
  <c r="O322" i="16"/>
  <c r="G321" i="16"/>
  <c r="L321" i="16"/>
  <c r="I321" i="16"/>
  <c r="K321" i="16"/>
  <c r="J321" i="16"/>
  <c r="U317" i="16"/>
  <c r="AC317" i="16"/>
  <c r="V317" i="16"/>
  <c r="W317" i="16"/>
  <c r="X316" i="16"/>
  <c r="Z316" i="16" s="1"/>
  <c r="T318" i="16"/>
  <c r="O323" i="16" l="1"/>
  <c r="G322" i="16"/>
  <c r="L322" i="16"/>
  <c r="K322" i="16"/>
  <c r="H322" i="16"/>
  <c r="J322" i="16"/>
  <c r="I322" i="16"/>
  <c r="AB321" i="16"/>
  <c r="N321" i="16"/>
  <c r="P321" i="16" s="1"/>
  <c r="X317" i="16"/>
  <c r="Y317" i="16" s="1"/>
  <c r="T319" i="16"/>
  <c r="U318" i="16"/>
  <c r="AC318" i="16"/>
  <c r="W318" i="16"/>
  <c r="V318" i="16"/>
  <c r="Y316" i="16"/>
  <c r="AD316" i="16" s="1"/>
  <c r="AE316" i="16" s="1"/>
  <c r="R320" i="16"/>
  <c r="Q320" i="16"/>
  <c r="S320" i="16" s="1"/>
  <c r="R321" i="16" l="1"/>
  <c r="Q321" i="16"/>
  <c r="S321" i="16" s="1"/>
  <c r="Z317" i="16"/>
  <c r="AD317" i="16" s="1"/>
  <c r="AE317" i="16" s="1"/>
  <c r="U319" i="16"/>
  <c r="AC319" i="16"/>
  <c r="W319" i="16"/>
  <c r="V319" i="16"/>
  <c r="T320" i="16"/>
  <c r="X318" i="16"/>
  <c r="Z318" i="16" s="1"/>
  <c r="AB322" i="16"/>
  <c r="N322" i="16"/>
  <c r="P322" i="16" s="1"/>
  <c r="L323" i="16"/>
  <c r="K323" i="16"/>
  <c r="J323" i="16"/>
  <c r="O324" i="16"/>
  <c r="G323" i="16"/>
  <c r="I323" i="16"/>
  <c r="H323" i="16"/>
  <c r="Y318" i="16" l="1"/>
  <c r="AD318" i="16" s="1"/>
  <c r="AE318" i="16" s="1"/>
  <c r="L324" i="16"/>
  <c r="K324" i="16"/>
  <c r="J324" i="16"/>
  <c r="I324" i="16"/>
  <c r="O325" i="16"/>
  <c r="H324" i="16"/>
  <c r="G324" i="16"/>
  <c r="R322" i="16"/>
  <c r="Q322" i="16"/>
  <c r="S322" i="16" s="1"/>
  <c r="AB323" i="16"/>
  <c r="N323" i="16"/>
  <c r="P323" i="16" s="1"/>
  <c r="T321" i="16"/>
  <c r="X319" i="16"/>
  <c r="Z319" i="16" s="1"/>
  <c r="U320" i="16"/>
  <c r="AC320" i="16"/>
  <c r="V320" i="16"/>
  <c r="W320" i="16"/>
  <c r="L325" i="16" l="1"/>
  <c r="K325" i="16"/>
  <c r="J325" i="16"/>
  <c r="I325" i="16"/>
  <c r="H325" i="16"/>
  <c r="O326" i="16"/>
  <c r="G325" i="16"/>
  <c r="X320" i="16"/>
  <c r="Z320" i="16" s="1"/>
  <c r="AB324" i="16"/>
  <c r="N324" i="16"/>
  <c r="P324" i="16" s="1"/>
  <c r="Y319" i="16"/>
  <c r="AD319" i="16" s="1"/>
  <c r="AE319" i="16" s="1"/>
  <c r="U321" i="16"/>
  <c r="AC321" i="16"/>
  <c r="V321" i="16"/>
  <c r="W321" i="16"/>
  <c r="T322" i="16"/>
  <c r="R323" i="16"/>
  <c r="Q323" i="16"/>
  <c r="S323" i="16" s="1"/>
  <c r="R324" i="16" l="1"/>
  <c r="Q324" i="16"/>
  <c r="S324" i="16" s="1"/>
  <c r="Y320" i="16"/>
  <c r="AD320" i="16" s="1"/>
  <c r="AE320" i="16" s="1"/>
  <c r="AB325" i="16"/>
  <c r="N325" i="16"/>
  <c r="P325" i="16" s="1"/>
  <c r="L326" i="16"/>
  <c r="K326" i="16"/>
  <c r="J326" i="16"/>
  <c r="I326" i="16"/>
  <c r="H326" i="16"/>
  <c r="O327" i="16"/>
  <c r="G326" i="16"/>
  <c r="T323" i="16"/>
  <c r="AC322" i="16"/>
  <c r="U322" i="16"/>
  <c r="V322" i="16"/>
  <c r="W322" i="16"/>
  <c r="X321" i="16"/>
  <c r="Y321" i="16" s="1"/>
  <c r="Z321" i="16" l="1"/>
  <c r="AD321" i="16" s="1"/>
  <c r="AE321" i="16" s="1"/>
  <c r="T324" i="16"/>
  <c r="W324" i="16" s="1"/>
  <c r="X324" i="16" s="1"/>
  <c r="Y324" i="16" s="1"/>
  <c r="Q325" i="16"/>
  <c r="S325" i="16" s="1"/>
  <c r="R325" i="16"/>
  <c r="V324" i="16"/>
  <c r="X322" i="16"/>
  <c r="Z322" i="16" s="1"/>
  <c r="AB326" i="16"/>
  <c r="N326" i="16"/>
  <c r="P326" i="16" s="1"/>
  <c r="AC323" i="16"/>
  <c r="U323" i="16"/>
  <c r="W323" i="16"/>
  <c r="V323" i="16"/>
  <c r="L327" i="16"/>
  <c r="K327" i="16"/>
  <c r="J327" i="16"/>
  <c r="I327" i="16"/>
  <c r="H327" i="16"/>
  <c r="O328" i="16"/>
  <c r="G327" i="16"/>
  <c r="AC324" i="16" l="1"/>
  <c r="U324" i="16"/>
  <c r="Z324" i="16" s="1"/>
  <c r="AD324" i="16" s="1"/>
  <c r="AE324" i="16" s="1"/>
  <c r="Y322" i="16"/>
  <c r="AD322" i="16" s="1"/>
  <c r="AE322" i="16" s="1"/>
  <c r="N327" i="16"/>
  <c r="P327" i="16" s="1"/>
  <c r="AB327" i="16"/>
  <c r="X323" i="16"/>
  <c r="Z323" i="16" s="1"/>
  <c r="L328" i="16"/>
  <c r="K328" i="16"/>
  <c r="J328" i="16"/>
  <c r="I328" i="16"/>
  <c r="H328" i="16"/>
  <c r="O329" i="16"/>
  <c r="G328" i="16"/>
  <c r="T325" i="16"/>
  <c r="Q326" i="16"/>
  <c r="S326" i="16" s="1"/>
  <c r="R326" i="16"/>
  <c r="L329" i="16" l="1"/>
  <c r="K329" i="16"/>
  <c r="J329" i="16"/>
  <c r="I329" i="16"/>
  <c r="H329" i="16"/>
  <c r="O330" i="16"/>
  <c r="G329" i="16"/>
  <c r="T326" i="16"/>
  <c r="R327" i="16"/>
  <c r="Q327" i="16"/>
  <c r="S327" i="16" s="1"/>
  <c r="Y323" i="16"/>
  <c r="AD323" i="16" s="1"/>
  <c r="AE323" i="16" s="1"/>
  <c r="AC325" i="16"/>
  <c r="U325" i="16"/>
  <c r="W325" i="16"/>
  <c r="V325" i="16"/>
  <c r="N328" i="16"/>
  <c r="P328" i="16" s="1"/>
  <c r="AB328" i="16"/>
  <c r="T327" i="16" l="1"/>
  <c r="AB329" i="16"/>
  <c r="N329" i="16"/>
  <c r="P329" i="16" s="1"/>
  <c r="K330" i="16"/>
  <c r="J330" i="16"/>
  <c r="I330" i="16"/>
  <c r="H330" i="16"/>
  <c r="O331" i="16"/>
  <c r="G330" i="16"/>
  <c r="L330" i="16"/>
  <c r="U326" i="16"/>
  <c r="AC326" i="16"/>
  <c r="W326" i="16"/>
  <c r="V326" i="16"/>
  <c r="X325" i="16"/>
  <c r="Z325" i="16" s="1"/>
  <c r="R328" i="16"/>
  <c r="Q328" i="16"/>
  <c r="S328" i="16" s="1"/>
  <c r="T328" i="16" l="1"/>
  <c r="J331" i="16"/>
  <c r="I331" i="16"/>
  <c r="H331" i="16"/>
  <c r="O332" i="16"/>
  <c r="G331" i="16"/>
  <c r="K331" i="16"/>
  <c r="L331" i="16"/>
  <c r="AB330" i="16"/>
  <c r="N330" i="16"/>
  <c r="P330" i="16" s="1"/>
  <c r="Y325" i="16"/>
  <c r="AD325" i="16" s="1"/>
  <c r="AE325" i="16" s="1"/>
  <c r="R329" i="16"/>
  <c r="Q329" i="16"/>
  <c r="S329" i="16" s="1"/>
  <c r="X326" i="16"/>
  <c r="Z326" i="16" s="1"/>
  <c r="U327" i="16"/>
  <c r="AC327" i="16"/>
  <c r="W327" i="16"/>
  <c r="V327" i="16"/>
  <c r="X327" i="16" l="1"/>
  <c r="Y327" i="16" s="1"/>
  <c r="R330" i="16"/>
  <c r="Q330" i="16"/>
  <c r="S330" i="16" s="1"/>
  <c r="Z327" i="16"/>
  <c r="Y326" i="16"/>
  <c r="AD326" i="16" s="1"/>
  <c r="AE326" i="16" s="1"/>
  <c r="AB331" i="16"/>
  <c r="N331" i="16"/>
  <c r="P331" i="16" s="1"/>
  <c r="I332" i="16"/>
  <c r="H332" i="16"/>
  <c r="G332" i="16"/>
  <c r="O333" i="16"/>
  <c r="L332" i="16"/>
  <c r="J332" i="16"/>
  <c r="K332" i="16"/>
  <c r="T329" i="16"/>
  <c r="U328" i="16"/>
  <c r="AC328" i="16"/>
  <c r="W328" i="16"/>
  <c r="V328" i="16"/>
  <c r="AD327" i="16" l="1"/>
  <c r="AE327" i="16" s="1"/>
  <c r="X328" i="16"/>
  <c r="Z328" i="16" s="1"/>
  <c r="T330" i="16"/>
  <c r="U329" i="16"/>
  <c r="AC329" i="16"/>
  <c r="V329" i="16"/>
  <c r="W329" i="16"/>
  <c r="R331" i="16"/>
  <c r="Q331" i="16"/>
  <c r="S331" i="16" s="1"/>
  <c r="I333" i="16"/>
  <c r="H333" i="16"/>
  <c r="O334" i="16"/>
  <c r="L333" i="16"/>
  <c r="K333" i="16"/>
  <c r="J333" i="16"/>
  <c r="G333" i="16"/>
  <c r="AB332" i="16"/>
  <c r="N332" i="16"/>
  <c r="P332" i="16" s="1"/>
  <c r="T331" i="16" l="1"/>
  <c r="AB333" i="16"/>
  <c r="N333" i="16"/>
  <c r="P333" i="16" s="1"/>
  <c r="U330" i="16"/>
  <c r="AC330" i="16"/>
  <c r="W330" i="16"/>
  <c r="V330" i="16"/>
  <c r="X329" i="16"/>
  <c r="Z329" i="16" s="1"/>
  <c r="H334" i="16"/>
  <c r="O335" i="16"/>
  <c r="G334" i="16"/>
  <c r="L334" i="16"/>
  <c r="K334" i="16"/>
  <c r="I334" i="16"/>
  <c r="J334" i="16"/>
  <c r="R332" i="16"/>
  <c r="Q332" i="16"/>
  <c r="S332" i="16" s="1"/>
  <c r="Y328" i="16"/>
  <c r="AD328" i="16" s="1"/>
  <c r="AE328" i="16" s="1"/>
  <c r="T332" i="16" l="1"/>
  <c r="X330" i="16"/>
  <c r="Z330" i="16" s="1"/>
  <c r="R333" i="16"/>
  <c r="Q333" i="16"/>
  <c r="S333" i="16" s="1"/>
  <c r="O336" i="16"/>
  <c r="G335" i="16"/>
  <c r="L335" i="16"/>
  <c r="K335" i="16"/>
  <c r="I335" i="16"/>
  <c r="H335" i="16"/>
  <c r="J335" i="16"/>
  <c r="Y329" i="16"/>
  <c r="AD329" i="16" s="1"/>
  <c r="AE329" i="16" s="1"/>
  <c r="AB334" i="16"/>
  <c r="N334" i="16"/>
  <c r="P334" i="16" s="1"/>
  <c r="U331" i="16"/>
  <c r="AC331" i="16"/>
  <c r="V331" i="16"/>
  <c r="W331" i="16"/>
  <c r="Y330" i="16" l="1"/>
  <c r="AB335" i="16"/>
  <c r="N335" i="16"/>
  <c r="P335" i="16" s="1"/>
  <c r="R334" i="16"/>
  <c r="Q334" i="16"/>
  <c r="S334" i="16" s="1"/>
  <c r="T333" i="16"/>
  <c r="X331" i="16"/>
  <c r="Z331" i="16" s="1"/>
  <c r="L336" i="16"/>
  <c r="K336" i="16"/>
  <c r="J336" i="16"/>
  <c r="I336" i="16"/>
  <c r="H336" i="16"/>
  <c r="G336" i="16"/>
  <c r="O337" i="16"/>
  <c r="AD330" i="16"/>
  <c r="AE330" i="16" s="1"/>
  <c r="U332" i="16"/>
  <c r="AC332" i="16"/>
  <c r="V332" i="16"/>
  <c r="W332" i="16"/>
  <c r="X332" i="16" l="1"/>
  <c r="Z332" i="16" s="1"/>
  <c r="Y332" i="16"/>
  <c r="U333" i="16"/>
  <c r="AC333" i="16"/>
  <c r="W333" i="16"/>
  <c r="V333" i="16"/>
  <c r="AB336" i="16"/>
  <c r="N336" i="16"/>
  <c r="P336" i="16" s="1"/>
  <c r="R335" i="16"/>
  <c r="Q335" i="16"/>
  <c r="S335" i="16" s="1"/>
  <c r="Y331" i="16"/>
  <c r="AD331" i="16" s="1"/>
  <c r="AE331" i="16" s="1"/>
  <c r="L337" i="16"/>
  <c r="K337" i="16"/>
  <c r="J337" i="16"/>
  <c r="I337" i="16"/>
  <c r="O338" i="16"/>
  <c r="H337" i="16"/>
  <c r="G337" i="16"/>
  <c r="T334" i="16"/>
  <c r="AB337" i="16" l="1"/>
  <c r="N337" i="16"/>
  <c r="P337" i="16" s="1"/>
  <c r="U334" i="16"/>
  <c r="AC334" i="16"/>
  <c r="W334" i="16"/>
  <c r="V334" i="16"/>
  <c r="L338" i="16"/>
  <c r="K338" i="16"/>
  <c r="J338" i="16"/>
  <c r="I338" i="16"/>
  <c r="H338" i="16"/>
  <c r="G338" i="16"/>
  <c r="O339" i="16"/>
  <c r="X333" i="16"/>
  <c r="Y333" i="16" s="1"/>
  <c r="T335" i="16"/>
  <c r="AD332" i="16"/>
  <c r="AE332" i="16" s="1"/>
  <c r="R336" i="16"/>
  <c r="Q336" i="16"/>
  <c r="S336" i="16" s="1"/>
  <c r="Z333" i="16" l="1"/>
  <c r="AD333" i="16"/>
  <c r="AE333" i="16" s="1"/>
  <c r="AB338" i="16"/>
  <c r="N338" i="16"/>
  <c r="P338" i="16" s="1"/>
  <c r="T336" i="16"/>
  <c r="R337" i="16"/>
  <c r="Q337" i="16"/>
  <c r="S337" i="16" s="1"/>
  <c r="X334" i="16"/>
  <c r="Z334" i="16" s="1"/>
  <c r="AC335" i="16"/>
  <c r="U335" i="16"/>
  <c r="W335" i="16"/>
  <c r="V335" i="16"/>
  <c r="L339" i="16"/>
  <c r="K339" i="16"/>
  <c r="J339" i="16"/>
  <c r="I339" i="16"/>
  <c r="H339" i="16"/>
  <c r="O340" i="16"/>
  <c r="G339" i="16"/>
  <c r="Y334" i="16" l="1"/>
  <c r="AD334" i="16" s="1"/>
  <c r="AE334" i="16" s="1"/>
  <c r="T337" i="16"/>
  <c r="AC336" i="16"/>
  <c r="U336" i="16"/>
  <c r="W336" i="16"/>
  <c r="V336" i="16"/>
  <c r="AB339" i="16"/>
  <c r="N339" i="16"/>
  <c r="P339" i="16" s="1"/>
  <c r="L340" i="16"/>
  <c r="K340" i="16"/>
  <c r="J340" i="16"/>
  <c r="I340" i="16"/>
  <c r="H340" i="16"/>
  <c r="O341" i="16"/>
  <c r="G340" i="16"/>
  <c r="Q338" i="16"/>
  <c r="S338" i="16" s="1"/>
  <c r="R338" i="16"/>
  <c r="X335" i="16"/>
  <c r="Z335" i="16" s="1"/>
  <c r="Y335" i="16" l="1"/>
  <c r="AD335" i="16" s="1"/>
  <c r="AE335" i="16" s="1"/>
  <c r="X336" i="16"/>
  <c r="Y336" i="16" s="1"/>
  <c r="T338" i="16"/>
  <c r="R339" i="16"/>
  <c r="Q339" i="16"/>
  <c r="S339" i="16" s="1"/>
  <c r="Z336" i="16"/>
  <c r="N340" i="16"/>
  <c r="P340" i="16" s="1"/>
  <c r="AB340" i="16"/>
  <c r="L341" i="16"/>
  <c r="K341" i="16"/>
  <c r="J341" i="16"/>
  <c r="I341" i="16"/>
  <c r="H341" i="16"/>
  <c r="O342" i="16"/>
  <c r="G341" i="16"/>
  <c r="AC337" i="16"/>
  <c r="U337" i="16"/>
  <c r="W337" i="16"/>
  <c r="V337" i="16"/>
  <c r="AD336" i="16" l="1"/>
  <c r="AE336" i="16" s="1"/>
  <c r="R340" i="16"/>
  <c r="Q340" i="16"/>
  <c r="S340" i="16" s="1"/>
  <c r="T339" i="16"/>
  <c r="AC338" i="16"/>
  <c r="U338" i="16"/>
  <c r="W338" i="16"/>
  <c r="V338" i="16"/>
  <c r="X337" i="16"/>
  <c r="Z337" i="16" s="1"/>
  <c r="AB341" i="16"/>
  <c r="N341" i="16"/>
  <c r="P341" i="16" s="1"/>
  <c r="L342" i="16"/>
  <c r="K342" i="16"/>
  <c r="J342" i="16"/>
  <c r="I342" i="16"/>
  <c r="H342" i="16"/>
  <c r="O343" i="16"/>
  <c r="G342" i="16"/>
  <c r="Y337" i="16" l="1"/>
  <c r="AD337" i="16" s="1"/>
  <c r="AE337" i="16" s="1"/>
  <c r="N342" i="16"/>
  <c r="P342" i="16" s="1"/>
  <c r="AB342" i="16"/>
  <c r="K343" i="16"/>
  <c r="J343" i="16"/>
  <c r="I343" i="16"/>
  <c r="H343" i="16"/>
  <c r="O344" i="16"/>
  <c r="G343" i="16"/>
  <c r="L343" i="16"/>
  <c r="X338" i="16"/>
  <c r="Z338" i="16" s="1"/>
  <c r="U339" i="16"/>
  <c r="AC339" i="16"/>
  <c r="W339" i="16"/>
  <c r="V339" i="16"/>
  <c r="T340" i="16"/>
  <c r="R341" i="16"/>
  <c r="Q341" i="16"/>
  <c r="S341" i="16" s="1"/>
  <c r="T341" i="16" l="1"/>
  <c r="Y338" i="16"/>
  <c r="AD338" i="16" s="1"/>
  <c r="AE338" i="16" s="1"/>
  <c r="AB343" i="16"/>
  <c r="N343" i="16"/>
  <c r="P343" i="16" s="1"/>
  <c r="X339" i="16"/>
  <c r="Z339" i="16" s="1"/>
  <c r="J344" i="16"/>
  <c r="I344" i="16"/>
  <c r="H344" i="16"/>
  <c r="O345" i="16"/>
  <c r="G344" i="16"/>
  <c r="L344" i="16"/>
  <c r="K344" i="16"/>
  <c r="R342" i="16"/>
  <c r="Q342" i="16"/>
  <c r="S342" i="16" s="1"/>
  <c r="U340" i="16"/>
  <c r="AC340" i="16"/>
  <c r="W340" i="16"/>
  <c r="V340" i="16"/>
  <c r="AB344" i="16" l="1"/>
  <c r="N344" i="16"/>
  <c r="P344" i="16" s="1"/>
  <c r="I345" i="16"/>
  <c r="H345" i="16"/>
  <c r="O346" i="16"/>
  <c r="G345" i="16"/>
  <c r="L345" i="16"/>
  <c r="K345" i="16"/>
  <c r="J345" i="16"/>
  <c r="R343" i="16"/>
  <c r="Q343" i="16"/>
  <c r="S343" i="16" s="1"/>
  <c r="T342" i="16"/>
  <c r="X340" i="16"/>
  <c r="Z340" i="16" s="1"/>
  <c r="Y339" i="16"/>
  <c r="AD339" i="16" s="1"/>
  <c r="AE339" i="16" s="1"/>
  <c r="U341" i="16"/>
  <c r="AC341" i="16"/>
  <c r="W341" i="16"/>
  <c r="V341" i="16"/>
  <c r="Y340" i="16" l="1"/>
  <c r="AD340" i="16" s="1"/>
  <c r="AE340" i="16" s="1"/>
  <c r="X341" i="16"/>
  <c r="Y341" i="16" s="1"/>
  <c r="AB345" i="16"/>
  <c r="N345" i="16"/>
  <c r="P345" i="16" s="1"/>
  <c r="H346" i="16"/>
  <c r="O347" i="16"/>
  <c r="G346" i="16"/>
  <c r="L346" i="16"/>
  <c r="K346" i="16"/>
  <c r="J346" i="16"/>
  <c r="I346" i="16"/>
  <c r="R344" i="16"/>
  <c r="Q344" i="16"/>
  <c r="S344" i="16" s="1"/>
  <c r="U342" i="16"/>
  <c r="AC342" i="16"/>
  <c r="W342" i="16"/>
  <c r="V342" i="16"/>
  <c r="T343" i="16"/>
  <c r="Z341" i="16" l="1"/>
  <c r="AD341" i="16" s="1"/>
  <c r="AE341" i="16" s="1"/>
  <c r="U343" i="16"/>
  <c r="AC343" i="16"/>
  <c r="V343" i="16"/>
  <c r="W343" i="16"/>
  <c r="X342" i="16"/>
  <c r="Z342" i="16" s="1"/>
  <c r="AB346" i="16"/>
  <c r="N346" i="16"/>
  <c r="P346" i="16" s="1"/>
  <c r="O348" i="16"/>
  <c r="G347" i="16"/>
  <c r="L347" i="16"/>
  <c r="K347" i="16"/>
  <c r="J347" i="16"/>
  <c r="I347" i="16"/>
  <c r="H347" i="16"/>
  <c r="T344" i="16"/>
  <c r="R345" i="16"/>
  <c r="Q345" i="16"/>
  <c r="S345" i="16" s="1"/>
  <c r="R346" i="16" l="1"/>
  <c r="Q346" i="16"/>
  <c r="S346" i="16" s="1"/>
  <c r="U344" i="16"/>
  <c r="AC344" i="16"/>
  <c r="W344" i="16"/>
  <c r="V344" i="16"/>
  <c r="AB347" i="16"/>
  <c r="N347" i="16"/>
  <c r="P347" i="16" s="1"/>
  <c r="L348" i="16"/>
  <c r="K348" i="16"/>
  <c r="J348" i="16"/>
  <c r="I348" i="16"/>
  <c r="H348" i="16"/>
  <c r="G348" i="16"/>
  <c r="O349" i="16"/>
  <c r="T345" i="16"/>
  <c r="Y342" i="16"/>
  <c r="AD342" i="16" s="1"/>
  <c r="AE342" i="16" s="1"/>
  <c r="X343" i="16"/>
  <c r="Z343" i="16" s="1"/>
  <c r="Y343" i="16" l="1"/>
  <c r="AD343" i="16" s="1"/>
  <c r="AE343" i="16" s="1"/>
  <c r="X344" i="16"/>
  <c r="Y344" i="16" s="1"/>
  <c r="U345" i="16"/>
  <c r="AC345" i="16"/>
  <c r="V345" i="16"/>
  <c r="W345" i="16"/>
  <c r="L349" i="16"/>
  <c r="K349" i="16"/>
  <c r="J349" i="16"/>
  <c r="I349" i="16"/>
  <c r="O350" i="16"/>
  <c r="H349" i="16"/>
  <c r="G349" i="16"/>
  <c r="R347" i="16"/>
  <c r="Q347" i="16"/>
  <c r="S347" i="16" s="1"/>
  <c r="AB348" i="16"/>
  <c r="N348" i="16"/>
  <c r="P348" i="16" s="1"/>
  <c r="T346" i="16"/>
  <c r="Z344" i="16" l="1"/>
  <c r="R348" i="16"/>
  <c r="Q348" i="16"/>
  <c r="S348" i="16" s="1"/>
  <c r="U346" i="16"/>
  <c r="AC346" i="16"/>
  <c r="V346" i="16"/>
  <c r="W346" i="16"/>
  <c r="X345" i="16"/>
  <c r="Z345" i="16" s="1"/>
  <c r="AB349" i="16"/>
  <c r="N349" i="16"/>
  <c r="P349" i="16" s="1"/>
  <c r="AD344" i="16"/>
  <c r="AE344" i="16" s="1"/>
  <c r="T347" i="16"/>
  <c r="L350" i="16"/>
  <c r="K350" i="16"/>
  <c r="J350" i="16"/>
  <c r="I350" i="16"/>
  <c r="H350" i="16"/>
  <c r="G350" i="16"/>
  <c r="O351" i="16"/>
  <c r="Y345" i="16" l="1"/>
  <c r="AD345" i="16" s="1"/>
  <c r="AE345" i="16" s="1"/>
  <c r="L351" i="16"/>
  <c r="K351" i="16"/>
  <c r="J351" i="16"/>
  <c r="I351" i="16"/>
  <c r="H351" i="16"/>
  <c r="O352" i="16"/>
  <c r="G351" i="16"/>
  <c r="X346" i="16"/>
  <c r="Y346" i="16" s="1"/>
  <c r="AC347" i="16"/>
  <c r="U347" i="16"/>
  <c r="V347" i="16"/>
  <c r="W347" i="16"/>
  <c r="AB350" i="16"/>
  <c r="N350" i="16"/>
  <c r="P350" i="16" s="1"/>
  <c r="T348" i="16"/>
  <c r="R349" i="16"/>
  <c r="Q349" i="16"/>
  <c r="S349" i="16" s="1"/>
  <c r="Q350" i="16" l="1"/>
  <c r="S350" i="16" s="1"/>
  <c r="R350" i="16"/>
  <c r="X347" i="16"/>
  <c r="Y347" i="16" s="1"/>
  <c r="AB351" i="16"/>
  <c r="N351" i="16"/>
  <c r="P351" i="16" s="1"/>
  <c r="L352" i="16"/>
  <c r="K352" i="16"/>
  <c r="J352" i="16"/>
  <c r="I352" i="16"/>
  <c r="H352" i="16"/>
  <c r="O353" i="16"/>
  <c r="G352" i="16"/>
  <c r="Z346" i="16"/>
  <c r="AD346" i="16" s="1"/>
  <c r="AE346" i="16" s="1"/>
  <c r="T349" i="16"/>
  <c r="AC348" i="16"/>
  <c r="U348" i="16"/>
  <c r="W348" i="16"/>
  <c r="V348" i="16"/>
  <c r="X348" i="16" l="1"/>
  <c r="Y348" i="16" s="1"/>
  <c r="R351" i="16"/>
  <c r="Q351" i="16"/>
  <c r="S351" i="16" s="1"/>
  <c r="AC349" i="16"/>
  <c r="U349" i="16"/>
  <c r="V349" i="16"/>
  <c r="W349" i="16"/>
  <c r="Z347" i="16"/>
  <c r="AD347" i="16" s="1"/>
  <c r="AE347" i="16" s="1"/>
  <c r="N352" i="16"/>
  <c r="P352" i="16" s="1"/>
  <c r="AB352" i="16"/>
  <c r="T350" i="16"/>
  <c r="L353" i="16"/>
  <c r="K353" i="16"/>
  <c r="J353" i="16"/>
  <c r="I353" i="16"/>
  <c r="H353" i="16"/>
  <c r="O354" i="16"/>
  <c r="G353" i="16"/>
  <c r="Z348" i="16" l="1"/>
  <c r="AD348" i="16" s="1"/>
  <c r="AE348" i="16" s="1"/>
  <c r="X349" i="16"/>
  <c r="Y349" i="16" s="1"/>
  <c r="L354" i="16"/>
  <c r="K354" i="16"/>
  <c r="J354" i="16"/>
  <c r="I354" i="16"/>
  <c r="H354" i="16"/>
  <c r="O355" i="16"/>
  <c r="G354" i="16"/>
  <c r="AB353" i="16"/>
  <c r="N353" i="16"/>
  <c r="P353" i="16" s="1"/>
  <c r="T351" i="16"/>
  <c r="AC350" i="16"/>
  <c r="U350" i="16"/>
  <c r="W350" i="16"/>
  <c r="V350" i="16"/>
  <c r="R352" i="16"/>
  <c r="Q352" i="16"/>
  <c r="S352" i="16" s="1"/>
  <c r="Z349" i="16" l="1"/>
  <c r="AD349" i="16"/>
  <c r="AE349" i="16" s="1"/>
  <c r="U351" i="16"/>
  <c r="AC351" i="16"/>
  <c r="W351" i="16"/>
  <c r="V351" i="16"/>
  <c r="AB354" i="16"/>
  <c r="N354" i="16"/>
  <c r="P354" i="16" s="1"/>
  <c r="R353" i="16"/>
  <c r="Q353" i="16"/>
  <c r="S353" i="16" s="1"/>
  <c r="T352" i="16"/>
  <c r="X350" i="16"/>
  <c r="Z350" i="16" s="1"/>
  <c r="K355" i="16"/>
  <c r="J355" i="16"/>
  <c r="I355" i="16"/>
  <c r="H355" i="16"/>
  <c r="O356" i="16"/>
  <c r="G355" i="16"/>
  <c r="L355" i="16"/>
  <c r="T353" i="16" l="1"/>
  <c r="U352" i="16"/>
  <c r="AC352" i="16"/>
  <c r="W352" i="16"/>
  <c r="V352" i="16"/>
  <c r="AB355" i="16"/>
  <c r="N355" i="16"/>
  <c r="P355" i="16" s="1"/>
  <c r="J356" i="16"/>
  <c r="I356" i="16"/>
  <c r="H356" i="16"/>
  <c r="O357" i="16"/>
  <c r="G356" i="16"/>
  <c r="K356" i="16"/>
  <c r="L356" i="16"/>
  <c r="R354" i="16"/>
  <c r="Q354" i="16"/>
  <c r="S354" i="16" s="1"/>
  <c r="X351" i="16"/>
  <c r="Z351" i="16" s="1"/>
  <c r="Y350" i="16"/>
  <c r="AD350" i="16" s="1"/>
  <c r="AE350" i="16" s="1"/>
  <c r="AB356" i="16" l="1"/>
  <c r="N356" i="16"/>
  <c r="P356" i="16" s="1"/>
  <c r="I357" i="16"/>
  <c r="H357" i="16"/>
  <c r="O358" i="16"/>
  <c r="G357" i="16"/>
  <c r="L357" i="16"/>
  <c r="K357" i="16"/>
  <c r="J357" i="16"/>
  <c r="Y351" i="16"/>
  <c r="AD351" i="16" s="1"/>
  <c r="AE351" i="16" s="1"/>
  <c r="R355" i="16"/>
  <c r="Q355" i="16"/>
  <c r="S355" i="16" s="1"/>
  <c r="X352" i="16"/>
  <c r="Y352" i="16" s="1"/>
  <c r="T354" i="16"/>
  <c r="U353" i="16"/>
  <c r="AC353" i="16"/>
  <c r="W353" i="16"/>
  <c r="V353" i="16"/>
  <c r="Z352" i="16" l="1"/>
  <c r="AD352" i="16" s="1"/>
  <c r="AE352" i="16" s="1"/>
  <c r="X353" i="16"/>
  <c r="Y353" i="16" s="1"/>
  <c r="H358" i="16"/>
  <c r="O359" i="16"/>
  <c r="G358" i="16"/>
  <c r="L358" i="16"/>
  <c r="K358" i="16"/>
  <c r="I358" i="16"/>
  <c r="J358" i="16"/>
  <c r="U354" i="16"/>
  <c r="AC354" i="16"/>
  <c r="W354" i="16"/>
  <c r="V354" i="16"/>
  <c r="R356" i="16"/>
  <c r="Q356" i="16"/>
  <c r="S356" i="16" s="1"/>
  <c r="AB357" i="16"/>
  <c r="N357" i="16"/>
  <c r="P357" i="16" s="1"/>
  <c r="T355" i="16"/>
  <c r="Z353" i="16" l="1"/>
  <c r="AD353" i="16"/>
  <c r="AE353" i="16" s="1"/>
  <c r="U355" i="16"/>
  <c r="AC355" i="16"/>
  <c r="V355" i="16"/>
  <c r="W355" i="16"/>
  <c r="R357" i="16"/>
  <c r="Q357" i="16"/>
  <c r="S357" i="16" s="1"/>
  <c r="T356" i="16"/>
  <c r="AB358" i="16"/>
  <c r="N358" i="16"/>
  <c r="P358" i="16" s="1"/>
  <c r="O360" i="16"/>
  <c r="G359" i="16"/>
  <c r="L359" i="16"/>
  <c r="K359" i="16"/>
  <c r="J359" i="16"/>
  <c r="I359" i="16"/>
  <c r="H359" i="16"/>
  <c r="X354" i="16"/>
  <c r="Z354" i="16" s="1"/>
  <c r="Y354" i="16" l="1"/>
  <c r="AD354" i="16" s="1"/>
  <c r="AE354" i="16" s="1"/>
  <c r="R358" i="16"/>
  <c r="Q358" i="16"/>
  <c r="S358" i="16" s="1"/>
  <c r="U356" i="16"/>
  <c r="AC356" i="16"/>
  <c r="W356" i="16"/>
  <c r="V356" i="16"/>
  <c r="T357" i="16"/>
  <c r="X355" i="16"/>
  <c r="Y355" i="16" s="1"/>
  <c r="AB359" i="16"/>
  <c r="N359" i="16"/>
  <c r="P359" i="16" s="1"/>
  <c r="L360" i="16"/>
  <c r="K360" i="16"/>
  <c r="J360" i="16"/>
  <c r="O361" i="16"/>
  <c r="I360" i="16"/>
  <c r="G360" i="16"/>
  <c r="H360" i="16"/>
  <c r="AB360" i="16" l="1"/>
  <c r="N360" i="16"/>
  <c r="P360" i="16" s="1"/>
  <c r="X356" i="16"/>
  <c r="Z356" i="16" s="1"/>
  <c r="L361" i="16"/>
  <c r="K361" i="16"/>
  <c r="J361" i="16"/>
  <c r="I361" i="16"/>
  <c r="H361" i="16"/>
  <c r="G361" i="16"/>
  <c r="O362" i="16"/>
  <c r="T358" i="16"/>
  <c r="R359" i="16"/>
  <c r="Q359" i="16"/>
  <c r="S359" i="16" s="1"/>
  <c r="Z355" i="16"/>
  <c r="AD355" i="16" s="1"/>
  <c r="AE355" i="16" s="1"/>
  <c r="U357" i="16"/>
  <c r="AC357" i="16"/>
  <c r="W357" i="16"/>
  <c r="V357" i="16"/>
  <c r="AB361" i="16" l="1"/>
  <c r="N361" i="16"/>
  <c r="P361" i="16" s="1"/>
  <c r="Y356" i="16"/>
  <c r="AD356" i="16" s="1"/>
  <c r="AE356" i="16" s="1"/>
  <c r="T359" i="16"/>
  <c r="X357" i="16"/>
  <c r="Y357" i="16" s="1"/>
  <c r="R360" i="16"/>
  <c r="Q360" i="16"/>
  <c r="S360" i="16" s="1"/>
  <c r="U358" i="16"/>
  <c r="AC358" i="16"/>
  <c r="V358" i="16"/>
  <c r="W358" i="16"/>
  <c r="L362" i="16"/>
  <c r="K362" i="16"/>
  <c r="J362" i="16"/>
  <c r="I362" i="16"/>
  <c r="H362" i="16"/>
  <c r="O363" i="16"/>
  <c r="G362" i="16"/>
  <c r="AB362" i="16" l="1"/>
  <c r="N362" i="16"/>
  <c r="P362" i="16" s="1"/>
  <c r="AC359" i="16"/>
  <c r="U359" i="16"/>
  <c r="W359" i="16"/>
  <c r="V359" i="16"/>
  <c r="X358" i="16"/>
  <c r="Z358" i="16" s="1"/>
  <c r="Z357" i="16"/>
  <c r="AD357" i="16" s="1"/>
  <c r="AE357" i="16" s="1"/>
  <c r="T360" i="16"/>
  <c r="R361" i="16"/>
  <c r="Q361" i="16"/>
  <c r="S361" i="16" s="1"/>
  <c r="L363" i="16"/>
  <c r="K363" i="16"/>
  <c r="J363" i="16"/>
  <c r="I363" i="16"/>
  <c r="H363" i="16"/>
  <c r="O364" i="16"/>
  <c r="G363" i="16"/>
  <c r="Y358" i="16" l="1"/>
  <c r="AD358" i="16" s="1"/>
  <c r="AE358" i="16" s="1"/>
  <c r="AB363" i="16"/>
  <c r="N363" i="16"/>
  <c r="P363" i="16" s="1"/>
  <c r="L364" i="16"/>
  <c r="K364" i="16"/>
  <c r="J364" i="16"/>
  <c r="I364" i="16"/>
  <c r="H364" i="16"/>
  <c r="O365" i="16"/>
  <c r="G364" i="16"/>
  <c r="Q362" i="16"/>
  <c r="S362" i="16" s="1"/>
  <c r="R362" i="16"/>
  <c r="X359" i="16"/>
  <c r="Z359" i="16" s="1"/>
  <c r="AC360" i="16"/>
  <c r="U360" i="16"/>
  <c r="V360" i="16"/>
  <c r="W360" i="16"/>
  <c r="T361" i="16"/>
  <c r="Y359" i="16" l="1"/>
  <c r="N364" i="16"/>
  <c r="P364" i="16" s="1"/>
  <c r="AB364" i="16"/>
  <c r="X360" i="16"/>
  <c r="Y360" i="16" s="1"/>
  <c r="AD359" i="16"/>
  <c r="AE359" i="16" s="1"/>
  <c r="AC361" i="16"/>
  <c r="U361" i="16"/>
  <c r="V361" i="16"/>
  <c r="W361" i="16"/>
  <c r="L365" i="16"/>
  <c r="K365" i="16"/>
  <c r="J365" i="16"/>
  <c r="I365" i="16"/>
  <c r="H365" i="16"/>
  <c r="O366" i="16"/>
  <c r="G365" i="16"/>
  <c r="T362" i="16"/>
  <c r="R363" i="16"/>
  <c r="Q363" i="16"/>
  <c r="S363" i="16" s="1"/>
  <c r="Z360" i="16" l="1"/>
  <c r="AD360" i="16"/>
  <c r="AE360" i="16" s="1"/>
  <c r="T363" i="16"/>
  <c r="AC362" i="16"/>
  <c r="U362" i="16"/>
  <c r="W362" i="16"/>
  <c r="V362" i="16"/>
  <c r="X361" i="16"/>
  <c r="Z361" i="16" s="1"/>
  <c r="N365" i="16"/>
  <c r="P365" i="16" s="1"/>
  <c r="AB365" i="16"/>
  <c r="L366" i="16"/>
  <c r="K366" i="16"/>
  <c r="J366" i="16"/>
  <c r="I366" i="16"/>
  <c r="H366" i="16"/>
  <c r="O367" i="16"/>
  <c r="G366" i="16"/>
  <c r="R364" i="16"/>
  <c r="Q364" i="16"/>
  <c r="S364" i="16" s="1"/>
  <c r="X362" i="16" l="1"/>
  <c r="Y362" i="16" s="1"/>
  <c r="K367" i="16"/>
  <c r="J367" i="16"/>
  <c r="I367" i="16"/>
  <c r="H367" i="16"/>
  <c r="O368" i="16"/>
  <c r="G367" i="16"/>
  <c r="L367" i="16"/>
  <c r="R365" i="16"/>
  <c r="Q365" i="16"/>
  <c r="S365" i="16" s="1"/>
  <c r="T364" i="16"/>
  <c r="Y361" i="16"/>
  <c r="AD361" i="16" s="1"/>
  <c r="AE361" i="16" s="1"/>
  <c r="AB366" i="16"/>
  <c r="N366" i="16"/>
  <c r="P366" i="16" s="1"/>
  <c r="U363" i="16"/>
  <c r="AC363" i="16"/>
  <c r="W363" i="16"/>
  <c r="V363" i="16"/>
  <c r="Z362" i="16" l="1"/>
  <c r="AD362" i="16"/>
  <c r="AE362" i="16" s="1"/>
  <c r="AB367" i="16"/>
  <c r="N367" i="16"/>
  <c r="P367" i="16" s="1"/>
  <c r="J368" i="16"/>
  <c r="I368" i="16"/>
  <c r="H368" i="16"/>
  <c r="O369" i="16"/>
  <c r="G368" i="16"/>
  <c r="L368" i="16"/>
  <c r="K368" i="16"/>
  <c r="X363" i="16"/>
  <c r="Z363" i="16" s="1"/>
  <c r="U364" i="16"/>
  <c r="AC364" i="16"/>
  <c r="W364" i="16"/>
  <c r="V364" i="16"/>
  <c r="R366" i="16"/>
  <c r="Q366" i="16"/>
  <c r="S366" i="16" s="1"/>
  <c r="T365" i="16"/>
  <c r="Y363" i="16" l="1"/>
  <c r="AD363" i="16" s="1"/>
  <c r="AE363" i="16" s="1"/>
  <c r="AB368" i="16"/>
  <c r="N368" i="16"/>
  <c r="P368" i="16" s="1"/>
  <c r="X364" i="16"/>
  <c r="Z364" i="16" s="1"/>
  <c r="U365" i="16"/>
  <c r="AC365" i="16"/>
  <c r="V365" i="16"/>
  <c r="W365" i="16"/>
  <c r="R367" i="16"/>
  <c r="Q367" i="16"/>
  <c r="S367" i="16" s="1"/>
  <c r="T366" i="16"/>
  <c r="I369" i="16"/>
  <c r="H369" i="16"/>
  <c r="O370" i="16"/>
  <c r="G369" i="16"/>
  <c r="J369" i="16"/>
  <c r="L369" i="16"/>
  <c r="K369" i="16"/>
  <c r="X365" i="16" l="1"/>
  <c r="Y365" i="16" s="1"/>
  <c r="AB369" i="16"/>
  <c r="N369" i="16"/>
  <c r="P369" i="16" s="1"/>
  <c r="H370" i="16"/>
  <c r="G370" i="16"/>
  <c r="L370" i="16"/>
  <c r="I370" i="16"/>
  <c r="J370" i="16"/>
  <c r="K370" i="16"/>
  <c r="R368" i="16"/>
  <c r="Q368" i="16"/>
  <c r="S368" i="16" s="1"/>
  <c r="Y364" i="16"/>
  <c r="AD364" i="16" s="1"/>
  <c r="AE364" i="16" s="1"/>
  <c r="U366" i="16"/>
  <c r="AC366" i="16"/>
  <c r="W366" i="16"/>
  <c r="V366" i="16"/>
  <c r="T367" i="16"/>
  <c r="O372" i="16" l="1"/>
  <c r="O371" i="16"/>
  <c r="X366" i="16"/>
  <c r="Z366" i="16" s="1"/>
  <c r="R369" i="16"/>
  <c r="Q369" i="16"/>
  <c r="S369" i="16" s="1"/>
  <c r="U367" i="16"/>
  <c r="AC367" i="16"/>
  <c r="W367" i="16"/>
  <c r="V367" i="16"/>
  <c r="T368" i="16"/>
  <c r="AB370" i="16"/>
  <c r="N370" i="16"/>
  <c r="P370" i="16" s="1"/>
  <c r="G371" i="16"/>
  <c r="L371" i="16"/>
  <c r="K371" i="16"/>
  <c r="H371" i="16"/>
  <c r="J371" i="16"/>
  <c r="I371" i="16"/>
  <c r="Z365" i="16"/>
  <c r="AD365" i="16" s="1"/>
  <c r="AE365" i="16" s="1"/>
  <c r="X367" i="16" l="1"/>
  <c r="Y367" i="16" s="1"/>
  <c r="AB371" i="16"/>
  <c r="N371" i="16"/>
  <c r="P371" i="16" s="1"/>
  <c r="Y366" i="16"/>
  <c r="AD366" i="16" s="1"/>
  <c r="AE366" i="16" s="1"/>
  <c r="T369" i="16"/>
  <c r="L372" i="16"/>
  <c r="K372" i="16"/>
  <c r="J372" i="16"/>
  <c r="G372" i="16"/>
  <c r="I372" i="16"/>
  <c r="H372" i="16"/>
  <c r="U368" i="16"/>
  <c r="AC368" i="16"/>
  <c r="W368" i="16"/>
  <c r="V368" i="16"/>
  <c r="R370" i="16"/>
  <c r="Q370" i="16"/>
  <c r="S370" i="16" s="1"/>
  <c r="Z367" i="16" l="1"/>
  <c r="AD367" i="16"/>
  <c r="AE367" i="16" s="1"/>
  <c r="T370" i="16"/>
  <c r="U369" i="16"/>
  <c r="AC369" i="16"/>
  <c r="V369" i="16"/>
  <c r="W369" i="16"/>
  <c r="R371" i="16"/>
  <c r="Q371" i="16"/>
  <c r="S371" i="16" s="1"/>
  <c r="AB372" i="16"/>
  <c r="N372" i="16"/>
  <c r="P372" i="16" s="1"/>
  <c r="X368" i="16"/>
  <c r="Y368" i="16" s="1"/>
  <c r="Z368" i="16" l="1"/>
  <c r="AD368" i="16" s="1"/>
  <c r="AE368" i="16" s="1"/>
  <c r="X369" i="16"/>
  <c r="Y369" i="16" s="1"/>
  <c r="R372" i="16"/>
  <c r="Q372" i="16"/>
  <c r="S372" i="16" s="1"/>
  <c r="Z369" i="16"/>
  <c r="T371" i="16"/>
  <c r="U370" i="16"/>
  <c r="AC370" i="16"/>
  <c r="W370" i="16"/>
  <c r="V370" i="16"/>
  <c r="AD369" i="16" l="1"/>
  <c r="AE369" i="16" s="1"/>
  <c r="X370" i="16"/>
  <c r="Y370" i="16" s="1"/>
  <c r="AC371" i="16"/>
  <c r="U371" i="16"/>
  <c r="W371" i="16"/>
  <c r="V371" i="16"/>
  <c r="T372" i="16"/>
  <c r="Z370" i="16"/>
  <c r="AD370" i="16" l="1"/>
  <c r="AE370" i="16" s="1"/>
  <c r="AC372" i="16"/>
  <c r="U372" i="16"/>
  <c r="V372" i="16"/>
  <c r="W372" i="16"/>
  <c r="X371" i="16"/>
  <c r="Y371" i="16" s="1"/>
  <c r="Z371" i="16" l="1"/>
  <c r="AD371" i="16" s="1"/>
  <c r="AE371" i="16" s="1"/>
  <c r="X372" i="16"/>
  <c r="Y372" i="16" s="1"/>
  <c r="Z372" i="16" l="1"/>
  <c r="AD372" i="16" s="1"/>
  <c r="AE372" i="16" l="1"/>
  <c r="C8" i="16"/>
  <c r="C7" i="16"/>
</calcChain>
</file>

<file path=xl/sharedStrings.xml><?xml version="1.0" encoding="utf-8"?>
<sst xmlns="http://schemas.openxmlformats.org/spreadsheetml/2006/main" count="66" uniqueCount="51">
  <si>
    <t>[---]</t>
  </si>
  <si>
    <t>Inclination (i) =</t>
  </si>
  <si>
    <t>Altitude (a) =</t>
  </si>
  <si>
    <t>Date</t>
  </si>
  <si>
    <t>L</t>
  </si>
  <si>
    <t>ε</t>
  </si>
  <si>
    <t>Ω</t>
  </si>
  <si>
    <t>β</t>
  </si>
  <si>
    <t>[deg]</t>
  </si>
  <si>
    <t>[km]</t>
  </si>
  <si>
    <t>[°]</t>
  </si>
  <si>
    <t>R =</t>
  </si>
  <si>
    <t>Eclipse Fraction</t>
  </si>
  <si>
    <t>from</t>
  </si>
  <si>
    <t>orbit</t>
  </si>
  <si>
    <t>[s]</t>
  </si>
  <si>
    <t>of</t>
  </si>
  <si>
    <t>Beta_min =</t>
  </si>
  <si>
    <t>Beta_max =</t>
  </si>
  <si>
    <t>R</t>
  </si>
  <si>
    <t>Year</t>
  </si>
  <si>
    <t>Month</t>
  </si>
  <si>
    <t>Day</t>
  </si>
  <si>
    <t>Julian</t>
  </si>
  <si>
    <t>Hour</t>
  </si>
  <si>
    <t>Minute</t>
  </si>
  <si>
    <t>Second</t>
  </si>
  <si>
    <t>[year]</t>
  </si>
  <si>
    <t>[month]</t>
  </si>
  <si>
    <t>[day]</t>
  </si>
  <si>
    <t>[hr]</t>
  </si>
  <si>
    <t>[min]</t>
  </si>
  <si>
    <t>d</t>
  </si>
  <si>
    <t>(GMT)</t>
  </si>
  <si>
    <t>M</t>
  </si>
  <si>
    <t>L0</t>
  </si>
  <si>
    <t>DL</t>
  </si>
  <si>
    <t>X</t>
  </si>
  <si>
    <t>Y</t>
  </si>
  <si>
    <t>Z</t>
  </si>
  <si>
    <t>delta</t>
  </si>
  <si>
    <t>RA</t>
  </si>
  <si>
    <t>sun</t>
  </si>
  <si>
    <t>Rickman?</t>
  </si>
  <si>
    <t>beginning</t>
  </si>
  <si>
    <t>https://en.wikipedia.org/wiki/Julian_day</t>
  </si>
  <si>
    <t>http://www.geoastro.de/elevaz/basics/index.htm</t>
  </si>
  <si>
    <t>Select References</t>
  </si>
  <si>
    <t>Hengeveld thesis</t>
  </si>
  <si>
    <t>(alternate)</t>
  </si>
  <si>
    <r>
      <t>RAAN (Ω</t>
    </r>
    <r>
      <rPr>
        <b/>
        <vertAlign val="sub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)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</si>
</sst>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yyyy/mm/dd\ hh:mm:ss"/>
    <numFmt numFmtId="167" formatCode="0.000000"/>
    <numFmt numFmtId="168" formatCode="0.0000"/>
  </numFmts>
  <fonts count="6" x14ac:knownFonts="1"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3" fontId="3" fillId="0" borderId="0" xfId="0" quotePrefix="1" applyNumberFormat="1" applyFont="1" applyAlignment="1">
      <alignment horizontal="center" vertical="center"/>
    </xf>
    <xf numFmtId="167" fontId="4" fillId="0" borderId="0" xfId="0" quotePrefix="1" applyNumberFormat="1" applyFont="1" applyAlignment="1">
      <alignment horizontal="center" vertical="center"/>
    </xf>
    <xf numFmtId="3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431220135944558E-2"/>
          <c:y val="2.5010767884783631E-2"/>
          <c:w val="0.80197792583619354"/>
          <c:h val="0.89388148596810013"/>
        </c:manualLayout>
      </c:layout>
      <c:scatterChart>
        <c:scatterStyle val="lineMarker"/>
        <c:varyColors val="0"/>
        <c:ser>
          <c:idx val="0"/>
          <c:order val="0"/>
          <c:tx>
            <c:v>Beta Angle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'Beta Angle Calculator'!$M$7:$M$372</c:f>
              <c:numCache>
                <c:formatCode>#,##0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'Beta Angle Calculator'!$AD$7:$AD$372</c:f>
              <c:numCache>
                <c:formatCode>0.000000</c:formatCode>
                <c:ptCount val="366"/>
                <c:pt idx="0">
                  <c:v>-9.0123087544157141E-3</c:v>
                </c:pt>
                <c:pt idx="1">
                  <c:v>4.3686279655359783</c:v>
                </c:pt>
                <c:pt idx="2">
                  <c:v>8.7225337853818754</c:v>
                </c:pt>
                <c:pt idx="3">
                  <c:v>13.027576768517637</c:v>
                </c:pt>
                <c:pt idx="4">
                  <c:v>17.256519190086053</c:v>
                </c:pt>
                <c:pt idx="5">
                  <c:v>21.378860041039836</c:v>
                </c:pt>
                <c:pt idx="6">
                  <c:v>25.359580162627296</c:v>
                </c:pt>
                <c:pt idx="7">
                  <c:v>29.15781089808657</c:v>
                </c:pt>
                <c:pt idx="8">
                  <c:v>32.725532085590885</c:v>
                </c:pt>
                <c:pt idx="9">
                  <c:v>36.006547049504476</c:v>
                </c:pt>
                <c:pt idx="10">
                  <c:v>38.936197527391677</c:v>
                </c:pt>
                <c:pt idx="11">
                  <c:v>41.442540033098176</c:v>
                </c:pt>
                <c:pt idx="12">
                  <c:v>43.449870507481073</c:v>
                </c:pt>
                <c:pt idx="13">
                  <c:v>44.885263167801746</c:v>
                </c:pt>
                <c:pt idx="14">
                  <c:v>45.687837588063793</c:v>
                </c:pt>
                <c:pt idx="15">
                  <c:v>45.818812650749742</c:v>
                </c:pt>
                <c:pt idx="16">
                  <c:v>45.268956211248451</c:v>
                </c:pt>
                <c:pt idx="17">
                  <c:v>44.060269387002847</c:v>
                </c:pt>
                <c:pt idx="18">
                  <c:v>42.241130176146541</c:v>
                </c:pt>
                <c:pt idx="19">
                  <c:v>39.877088738222206</c:v>
                </c:pt>
                <c:pt idx="20">
                  <c:v>37.040864657047926</c:v>
                </c:pt>
                <c:pt idx="21">
                  <c:v>33.804310653833191</c:v>
                </c:pt>
                <c:pt idx="22">
                  <c:v>30.233389103143544</c:v>
                </c:pt>
                <c:pt idx="23">
                  <c:v>26.385866044090516</c:v>
                </c:pt>
                <c:pt idx="24">
                  <c:v>22.310881303608561</c:v>
                </c:pt>
                <c:pt idx="25">
                  <c:v>18.049570774796099</c:v>
                </c:pt>
                <c:pt idx="26">
                  <c:v>13.636151692554138</c:v>
                </c:pt>
                <c:pt idx="27">
                  <c:v>9.0991234537344852</c:v>
                </c:pt>
                <c:pt idx="28">
                  <c:v>4.4624120724434153</c:v>
                </c:pt>
                <c:pt idx="29">
                  <c:v>-0.25360643354682061</c:v>
                </c:pt>
                <c:pt idx="30">
                  <c:v>-5.0312098755626371</c:v>
                </c:pt>
                <c:pt idx="31">
                  <c:v>-9.8545372401828875</c:v>
                </c:pt>
                <c:pt idx="32">
                  <c:v>-14.708860148396111</c:v>
                </c:pt>
                <c:pt idx="33">
                  <c:v>-19.579867876940522</c:v>
                </c:pt>
                <c:pt idx="34">
                  <c:v>-24.452902019865061</c:v>
                </c:pt>
                <c:pt idx="35">
                  <c:v>-29.312055228894017</c:v>
                </c:pt>
                <c:pt idx="36">
                  <c:v>-34.139011184136422</c:v>
                </c:pt>
                <c:pt idx="37">
                  <c:v>-38.911439155849365</c:v>
                </c:pt>
                <c:pt idx="38">
                  <c:v>-43.600649908539353</c:v>
                </c:pt>
                <c:pt idx="39">
                  <c:v>-48.168049388977281</c:v>
                </c:pt>
                <c:pt idx="40">
                  <c:v>-52.559683073935467</c:v>
                </c:pt>
                <c:pt idx="41">
                  <c:v>-56.697923937629298</c:v>
                </c:pt>
                <c:pt idx="42">
                  <c:v>-60.469553360688124</c:v>
                </c:pt>
                <c:pt idx="43">
                  <c:v>-63.711643977426732</c:v>
                </c:pt>
                <c:pt idx="44">
                  <c:v>-66.204383283335858</c:v>
                </c:pt>
                <c:pt idx="45">
                  <c:v>-67.69543916444978</c:v>
                </c:pt>
                <c:pt idx="46">
                  <c:v>-67.98356757001936</c:v>
                </c:pt>
                <c:pt idx="47">
                  <c:v>-67.029294079534608</c:v>
                </c:pt>
                <c:pt idx="48">
                  <c:v>-64.982318367627073</c:v>
                </c:pt>
                <c:pt idx="49">
                  <c:v>-62.091606207002449</c:v>
                </c:pt>
                <c:pt idx="50">
                  <c:v>-58.600191793544944</c:v>
                </c:pt>
                <c:pt idx="51">
                  <c:v>-54.697849196590063</c:v>
                </c:pt>
                <c:pt idx="52">
                  <c:v>-50.519276859999707</c:v>
                </c:pt>
                <c:pt idx="53">
                  <c:v>-46.157461212080335</c:v>
                </c:pt>
                <c:pt idx="54">
                  <c:v>-41.677174177300522</c:v>
                </c:pt>
                <c:pt idx="55">
                  <c:v>-37.124908766317006</c:v>
                </c:pt>
                <c:pt idx="56">
                  <c:v>-32.535516567982725</c:v>
                </c:pt>
                <c:pt idx="57">
                  <c:v>-27.936535668341513</c:v>
                </c:pt>
                <c:pt idx="58">
                  <c:v>-23.351040576357573</c:v>
                </c:pt>
                <c:pt idx="59">
                  <c:v>-18.799577058128055</c:v>
                </c:pt>
                <c:pt idx="60">
                  <c:v>-14.301537791221399</c:v>
                </c:pt>
                <c:pt idx="61">
                  <c:v>-9.8761992609832721</c:v>
                </c:pt>
                <c:pt idx="62">
                  <c:v>-5.5435553028474258</c:v>
                </c:pt>
                <c:pt idx="63">
                  <c:v>-1.3250283079418936</c:v>
                </c:pt>
                <c:pt idx="64">
                  <c:v>2.75589867405083</c:v>
                </c:pt>
                <c:pt idx="65">
                  <c:v>6.6731163345417137</c:v>
                </c:pt>
                <c:pt idx="66">
                  <c:v>10.397407373657641</c:v>
                </c:pt>
                <c:pt idx="67">
                  <c:v>13.896099528901038</c:v>
                </c:pt>
                <c:pt idx="68">
                  <c:v>17.132942806324021</c:v>
                </c:pt>
                <c:pt idx="69">
                  <c:v>20.068340646646224</c:v>
                </c:pt>
                <c:pt idx="70">
                  <c:v>22.66009557151531</c:v>
                </c:pt>
                <c:pt idx="71">
                  <c:v>24.864829190324297</c:v>
                </c:pt>
                <c:pt idx="72">
                  <c:v>26.640173318777496</c:v>
                </c:pt>
                <c:pt idx="73">
                  <c:v>27.947676389207643</c:v>
                </c:pt>
                <c:pt idx="74">
                  <c:v>28.756131876155184</c:v>
                </c:pt>
                <c:pt idx="75">
                  <c:v>29.044779475986811</c:v>
                </c:pt>
                <c:pt idx="76">
                  <c:v>28.805683020947271</c:v>
                </c:pt>
                <c:pt idx="77">
                  <c:v>28.044677797563491</c:v>
                </c:pt>
                <c:pt idx="78">
                  <c:v>26.780625531700611</c:v>
                </c:pt>
                <c:pt idx="79">
                  <c:v>25.043182602443164</c:v>
                </c:pt>
                <c:pt idx="80">
                  <c:v>22.869657895834962</c:v>
                </c:pt>
                <c:pt idx="81">
                  <c:v>20.301659140633141</c:v>
                </c:pt>
                <c:pt idx="82">
                  <c:v>17.382103324479068</c:v>
                </c:pt>
                <c:pt idx="83">
                  <c:v>14.15291668327213</c:v>
                </c:pt>
                <c:pt idx="84">
                  <c:v>10.653504989197407</c:v>
                </c:pt>
                <c:pt idx="85">
                  <c:v>6.9199103746145996</c:v>
                </c:pt>
                <c:pt idx="86">
                  <c:v>2.9844974700640683</c:v>
                </c:pt>
                <c:pt idx="87">
                  <c:v>-1.1239956293176643</c:v>
                </c:pt>
                <c:pt idx="88">
                  <c:v>-5.3801786452409646</c:v>
                </c:pt>
                <c:pt idx="89">
                  <c:v>-9.7616010977758538</c:v>
                </c:pt>
                <c:pt idx="90">
                  <c:v>-14.248276214717627</c:v>
                </c:pt>
                <c:pt idx="91">
                  <c:v>-18.822166522789253</c:v>
                </c:pt>
                <c:pt idx="92">
                  <c:v>-23.466634549614614</c:v>
                </c:pt>
                <c:pt idx="93">
                  <c:v>-28.165837486651903</c:v>
                </c:pt>
                <c:pt idx="94">
                  <c:v>-32.904016204539879</c:v>
                </c:pt>
                <c:pt idx="95">
                  <c:v>-37.664587714046398</c:v>
                </c:pt>
                <c:pt idx="96">
                  <c:v>-42.428880304799783</c:v>
                </c:pt>
                <c:pt idx="97">
                  <c:v>-47.174222056827951</c:v>
                </c:pt>
                <c:pt idx="98">
                  <c:v>-51.870845716412134</c:v>
                </c:pt>
                <c:pt idx="99">
                  <c:v>-56.476584196129977</c:v>
                </c:pt>
                <c:pt idx="100">
                  <c:v>-60.92737435996672</c:v>
                </c:pt>
                <c:pt idx="101">
                  <c:v>-65.11987929928533</c:v>
                </c:pt>
                <c:pt idx="102">
                  <c:v>-68.880631727647028</c:v>
                </c:pt>
                <c:pt idx="103">
                  <c:v>-71.920653439773574</c:v>
                </c:pt>
                <c:pt idx="104">
                  <c:v>-73.814035649640232</c:v>
                </c:pt>
                <c:pt idx="105">
                  <c:v>-74.134896604680335</c:v>
                </c:pt>
                <c:pt idx="106">
                  <c:v>-72.790452973812847</c:v>
                </c:pt>
                <c:pt idx="107">
                  <c:v>-70.115374775102225</c:v>
                </c:pt>
                <c:pt idx="108">
                  <c:v>-66.563779055989698</c:v>
                </c:pt>
                <c:pt idx="109">
                  <c:v>-62.478043646016815</c:v>
                </c:pt>
                <c:pt idx="110">
                  <c:v>-58.069440978986485</c:v>
                </c:pt>
                <c:pt idx="111">
                  <c:v>-53.462999896676614</c:v>
                </c:pt>
                <c:pt idx="112">
                  <c:v>-48.734550808737382</c:v>
                </c:pt>
                <c:pt idx="113">
                  <c:v>-43.932501268334228</c:v>
                </c:pt>
                <c:pt idx="114">
                  <c:v>-39.089764313463895</c:v>
                </c:pt>
                <c:pt idx="115">
                  <c:v>-34.230338862668155</c:v>
                </c:pt>
                <c:pt idx="116">
                  <c:v>-29.373074024119621</c:v>
                </c:pt>
                <c:pt idx="117">
                  <c:v>-24.533935939415731</c:v>
                </c:pt>
                <c:pt idx="118">
                  <c:v>-19.727463510042785</c:v>
                </c:pt>
                <c:pt idx="119">
                  <c:v>-14.967780016494791</c:v>
                </c:pt>
                <c:pt idx="120">
                  <c:v>-10.269364680110112</c:v>
                </c:pt>
                <c:pt idx="121">
                  <c:v>-5.6477027017227517</c:v>
                </c:pt>
                <c:pt idx="122">
                  <c:v>-1.1198852972527022</c:v>
                </c:pt>
                <c:pt idx="123">
                  <c:v>3.2947971098235738</c:v>
                </c:pt>
                <c:pt idx="124">
                  <c:v>7.5742461529463183</c:v>
                </c:pt>
                <c:pt idx="125">
                  <c:v>11.692929369308407</c:v>
                </c:pt>
                <c:pt idx="126">
                  <c:v>15.621261033892242</c:v>
                </c:pt>
                <c:pt idx="127">
                  <c:v>19.32505203801021</c:v>
                </c:pt>
                <c:pt idx="128">
                  <c:v>22.765144287517533</c:v>
                </c:pt>
                <c:pt idx="129">
                  <c:v>25.897414137350712</c:v>
                </c:pt>
                <c:pt idx="130">
                  <c:v>28.673402417274076</c:v>
                </c:pt>
                <c:pt idx="131">
                  <c:v>31.041872563948733</c:v>
                </c:pt>
                <c:pt idx="132">
                  <c:v>32.951552344762554</c:v>
                </c:pt>
                <c:pt idx="133">
                  <c:v>34.355103935367914</c:v>
                </c:pt>
                <c:pt idx="134">
                  <c:v>35.2139583835515</c:v>
                </c:pt>
                <c:pt idx="135">
                  <c:v>35.503139894214414</c:v>
                </c:pt>
                <c:pt idx="136">
                  <c:v>35.214858742495899</c:v>
                </c:pt>
                <c:pt idx="137">
                  <c:v>34.359778049260044</c:v>
                </c:pt>
                <c:pt idx="138">
                  <c:v>32.965535516259884</c:v>
                </c:pt>
                <c:pt idx="139">
                  <c:v>31.073010587244426</c:v>
                </c:pt>
                <c:pt idx="140">
                  <c:v>28.731466707232258</c:v>
                </c:pt>
                <c:pt idx="141">
                  <c:v>25.993779398004381</c:v>
                </c:pt>
                <c:pt idx="142">
                  <c:v>22.912587878100904</c:v>
                </c:pt>
                <c:pt idx="143">
                  <c:v>19.537696445079472</c:v>
                </c:pt>
                <c:pt idx="144">
                  <c:v>15.914656945651707</c:v>
                </c:pt>
                <c:pt idx="145">
                  <c:v>12.08426871427034</c:v>
                </c:pt>
                <c:pt idx="146">
                  <c:v>8.0826975346364094</c:v>
                </c:pt>
                <c:pt idx="147">
                  <c:v>3.9419651638081143</c:v>
                </c:pt>
                <c:pt idx="148">
                  <c:v>-0.30936322206054251</c:v>
                </c:pt>
                <c:pt idx="149">
                  <c:v>-4.6453956387873694</c:v>
                </c:pt>
                <c:pt idx="150">
                  <c:v>-9.0420806536445451</c:v>
                </c:pt>
                <c:pt idx="151">
                  <c:v>-13.476331690422308</c:v>
                </c:pt>
                <c:pt idx="152">
                  <c:v>-17.925084223121488</c:v>
                </c:pt>
                <c:pt idx="153">
                  <c:v>-22.364236741880656</c:v>
                </c:pt>
                <c:pt idx="154">
                  <c:v>-26.767402546631867</c:v>
                </c:pt>
                <c:pt idx="155">
                  <c:v>-31.10437519720649</c:v>
                </c:pt>
                <c:pt idx="156">
                  <c:v>-35.339189114390166</c:v>
                </c:pt>
                <c:pt idx="157">
                  <c:v>-39.427652927133323</c:v>
                </c:pt>
                <c:pt idx="158">
                  <c:v>-43.314286369848297</c:v>
                </c:pt>
                <c:pt idx="159">
                  <c:v>-46.928791846504545</c:v>
                </c:pt>
                <c:pt idx="160">
                  <c:v>-50.182708116752877</c:v>
                </c:pt>
                <c:pt idx="161">
                  <c:v>-52.967944029343627</c:v>
                </c:pt>
                <c:pt idx="162">
                  <c:v>-55.160455914542084</c:v>
                </c:pt>
                <c:pt idx="163">
                  <c:v>-56.633340140250276</c:v>
                </c:pt>
                <c:pt idx="164">
                  <c:v>-57.281150607816485</c:v>
                </c:pt>
                <c:pt idx="165">
                  <c:v>-57.048883110555046</c:v>
                </c:pt>
                <c:pt idx="166">
                  <c:v>-55.950009762969074</c:v>
                </c:pt>
                <c:pt idx="167">
                  <c:v>-54.061038021596488</c:v>
                </c:pt>
                <c:pt idx="168">
                  <c:v>-51.496628181537268</c:v>
                </c:pt>
                <c:pt idx="169">
                  <c:v>-48.381248132847709</c:v>
                </c:pt>
                <c:pt idx="170">
                  <c:v>-44.82963536187485</c:v>
                </c:pt>
                <c:pt idx="171">
                  <c:v>-40.938264576215452</c:v>
                </c:pt>
                <c:pt idx="172">
                  <c:v>-36.784301701351104</c:v>
                </c:pt>
                <c:pt idx="173">
                  <c:v>-32.428045363145856</c:v>
                </c:pt>
                <c:pt idx="174">
                  <c:v>-27.916336653610642</c:v>
                </c:pt>
                <c:pt idx="175">
                  <c:v>-23.285783292731153</c:v>
                </c:pt>
                <c:pt idx="176">
                  <c:v>-18.565427559751129</c:v>
                </c:pt>
                <c:pt idx="177">
                  <c:v>-13.778836149531593</c:v>
                </c:pt>
                <c:pt idx="178">
                  <c:v>-8.9457110241784044</c:v>
                </c:pt>
                <c:pt idx="179">
                  <c:v>-4.0831436686119371</c:v>
                </c:pt>
                <c:pt idx="180">
                  <c:v>0.79337516680392783</c:v>
                </c:pt>
                <c:pt idx="181">
                  <c:v>5.6690950536849236</c:v>
                </c:pt>
                <c:pt idx="182">
                  <c:v>10.529212954804114</c:v>
                </c:pt>
                <c:pt idx="183">
                  <c:v>15.358072392810195</c:v>
                </c:pt>
                <c:pt idx="184">
                  <c:v>20.138278007381075</c:v>
                </c:pt>
                <c:pt idx="185">
                  <c:v>24.84963952058828</c:v>
                </c:pt>
                <c:pt idx="186">
                  <c:v>29.467842660373265</c:v>
                </c:pt>
                <c:pt idx="187">
                  <c:v>33.962724502266461</c:v>
                </c:pt>
                <c:pt idx="188">
                  <c:v>38.296018782942433</c:v>
                </c:pt>
                <c:pt idx="189">
                  <c:v>42.418465390557145</c:v>
                </c:pt>
                <c:pt idx="190">
                  <c:v>46.266324821097996</c:v>
                </c:pt>
                <c:pt idx="191">
                  <c:v>49.757760959325154</c:v>
                </c:pt>
                <c:pt idx="192">
                  <c:v>52.790498752159245</c:v>
                </c:pt>
                <c:pt idx="193">
                  <c:v>55.243764457203199</c:v>
                </c:pt>
                <c:pt idx="194">
                  <c:v>56.989064885349102</c:v>
                </c:pt>
                <c:pt idx="195">
                  <c:v>57.913146243669679</c:v>
                </c:pt>
                <c:pt idx="196">
                  <c:v>57.948898087199474</c:v>
                </c:pt>
                <c:pt idx="197">
                  <c:v>57.098845806713292</c:v>
                </c:pt>
                <c:pt idx="198">
                  <c:v>55.434975814013967</c:v>
                </c:pt>
                <c:pt idx="199">
                  <c:v>53.074958941880425</c:v>
                </c:pt>
                <c:pt idx="200">
                  <c:v>50.151124614316089</c:v>
                </c:pt>
                <c:pt idx="201">
                  <c:v>46.787553917718412</c:v>
                </c:pt>
                <c:pt idx="202">
                  <c:v>43.089463433383564</c:v>
                </c:pt>
                <c:pt idx="203">
                  <c:v>39.141463216491147</c:v>
                </c:pt>
                <c:pt idx="204">
                  <c:v>35.010085943256577</c:v>
                </c:pt>
                <c:pt idx="205">
                  <c:v>30.747564987841578</c:v>
                </c:pt>
                <c:pt idx="206">
                  <c:v>26.395457965656878</c:v>
                </c:pt>
                <c:pt idx="207">
                  <c:v>21.987661112679127</c:v>
                </c:pt>
                <c:pt idx="208">
                  <c:v>17.552782127229637</c:v>
                </c:pt>
                <c:pt idx="209">
                  <c:v>13.115983208623211</c:v>
                </c:pt>
                <c:pt idx="210">
                  <c:v>8.7004313647082068</c:v>
                </c:pt>
                <c:pt idx="211">
                  <c:v>4.3284769116196733</c:v>
                </c:pt>
                <c:pt idx="212">
                  <c:v>2.2654938975508673E-2</c:v>
                </c:pt>
                <c:pt idx="213">
                  <c:v>-4.1934213659665938</c:v>
                </c:pt>
                <c:pt idx="214">
                  <c:v>-8.2942309465004644</c:v>
                </c:pt>
                <c:pt idx="215">
                  <c:v>-12.251559230692379</c:v>
                </c:pt>
                <c:pt idx="216">
                  <c:v>-16.033767329264482</c:v>
                </c:pt>
                <c:pt idx="217">
                  <c:v>-19.605166671338566</c:v>
                </c:pt>
                <c:pt idx="218">
                  <c:v>-22.92560308652185</c:v>
                </c:pt>
                <c:pt idx="219">
                  <c:v>-25.950420686609174</c:v>
                </c:pt>
                <c:pt idx="220">
                  <c:v>-28.631043659711292</c:v>
                </c:pt>
                <c:pt idx="221">
                  <c:v>-30.916452040923549</c:v>
                </c:pt>
                <c:pt idx="222">
                  <c:v>-32.755779857679244</c:v>
                </c:pt>
                <c:pt idx="223">
                  <c:v>-34.102064456309236</c:v>
                </c:pt>
                <c:pt idx="224">
                  <c:v>-34.916797842577374</c:v>
                </c:pt>
                <c:pt idx="225">
                  <c:v>-35.174465114612858</c:v>
                </c:pt>
                <c:pt idx="226">
                  <c:v>-34.865941473098779</c:v>
                </c:pt>
                <c:pt idx="227">
                  <c:v>-33.999733204511372</c:v>
                </c:pt>
                <c:pt idx="228">
                  <c:v>-32.600658349808604</c:v>
                </c:pt>
                <c:pt idx="229">
                  <c:v>-30.70639174475555</c:v>
                </c:pt>
                <c:pt idx="230">
                  <c:v>-28.362897295029246</c:v>
                </c:pt>
                <c:pt idx="231">
                  <c:v>-25.619869562472743</c:v>
                </c:pt>
                <c:pt idx="232">
                  <c:v>-22.526985182637457</c:v>
                </c:pt>
                <c:pt idx="233">
                  <c:v>-19.131299381998506</c:v>
                </c:pt>
                <c:pt idx="234">
                  <c:v>-15.47574974286672</c:v>
                </c:pt>
                <c:pt idx="235">
                  <c:v>-11.598534428135416</c:v>
                </c:pt>
                <c:pt idx="236">
                  <c:v>-7.5330867431821424</c:v>
                </c:pt>
                <c:pt idx="237">
                  <c:v>-3.3084058298766919</c:v>
                </c:pt>
                <c:pt idx="238">
                  <c:v>1.0504306309540987</c:v>
                </c:pt>
                <c:pt idx="239">
                  <c:v>5.5216822010744107</c:v>
                </c:pt>
                <c:pt idx="240">
                  <c:v>10.086350523437812</c:v>
                </c:pt>
                <c:pt idx="241">
                  <c:v>14.727598204625572</c:v>
                </c:pt>
                <c:pt idx="242">
                  <c:v>19.430181731756193</c:v>
                </c:pt>
                <c:pt idx="243">
                  <c:v>24.179879008054229</c:v>
                </c:pt>
                <c:pt idx="244">
                  <c:v>28.962872844720209</c:v>
                </c:pt>
                <c:pt idx="245">
                  <c:v>33.765026131540338</c:v>
                </c:pt>
                <c:pt idx="246">
                  <c:v>38.570942744768118</c:v>
                </c:pt>
                <c:pt idx="247">
                  <c:v>43.362633484617184</c:v>
                </c:pt>
                <c:pt idx="248">
                  <c:v>48.11746546520969</c:v>
                </c:pt>
                <c:pt idx="249">
                  <c:v>52.804800199137503</c:v>
                </c:pt>
                <c:pt idx="250">
                  <c:v>57.380189288925493</c:v>
                </c:pt>
                <c:pt idx="251">
                  <c:v>61.774968476124634</c:v>
                </c:pt>
                <c:pt idx="252">
                  <c:v>65.877370955135163</c:v>
                </c:pt>
                <c:pt idx="253">
                  <c:v>69.499986942205865</c:v>
                </c:pt>
                <c:pt idx="254">
                  <c:v>72.336518488807968</c:v>
                </c:pt>
                <c:pt idx="255">
                  <c:v>73.959495796161235</c:v>
                </c:pt>
                <c:pt idx="256">
                  <c:v>73.995025024821274</c:v>
                </c:pt>
                <c:pt idx="257">
                  <c:v>72.437138465584795</c:v>
                </c:pt>
                <c:pt idx="258">
                  <c:v>69.655172706245068</c:v>
                </c:pt>
                <c:pt idx="259">
                  <c:v>66.081051436711746</c:v>
                </c:pt>
                <c:pt idx="260">
                  <c:v>62.026883891019949</c:v>
                </c:pt>
                <c:pt idx="261">
                  <c:v>57.684178612714604</c:v>
                </c:pt>
                <c:pt idx="262">
                  <c:v>53.167281952632045</c:v>
                </c:pt>
                <c:pt idx="263">
                  <c:v>48.546573228694328</c:v>
                </c:pt>
                <c:pt idx="264">
                  <c:v>43.867795394875479</c:v>
                </c:pt>
                <c:pt idx="265">
                  <c:v>39.162708707117659</c:v>
                </c:pt>
                <c:pt idx="266">
                  <c:v>34.455030410217447</c:v>
                </c:pt>
                <c:pt idx="267">
                  <c:v>29.763873454588083</c:v>
                </c:pt>
                <c:pt idx="268">
                  <c:v>25.105842966491622</c:v>
                </c:pt>
                <c:pt idx="269">
                  <c:v>20.496398170376562</c:v>
                </c:pt>
                <c:pt idx="270">
                  <c:v>15.950806356521616</c:v>
                </c:pt>
                <c:pt idx="271">
                  <c:v>11.484869866814879</c:v>
                </c:pt>
                <c:pt idx="272">
                  <c:v>7.1155287624993502</c:v>
                </c:pt>
                <c:pt idx="273">
                  <c:v>2.8613968233502063</c:v>
                </c:pt>
                <c:pt idx="274">
                  <c:v>-1.2567407252148151</c:v>
                </c:pt>
                <c:pt idx="275">
                  <c:v>-5.2154625618368522</c:v>
                </c:pt>
                <c:pt idx="276">
                  <c:v>-8.9882975794361109</c:v>
                </c:pt>
                <c:pt idx="277">
                  <c:v>-12.545406756653117</c:v>
                </c:pt>
                <c:pt idx="278">
                  <c:v>-15.853437168902691</c:v>
                </c:pt>
                <c:pt idx="279">
                  <c:v>-18.875660092308358</c:v>
                </c:pt>
                <c:pt idx="280">
                  <c:v>-21.572536014661317</c:v>
                </c:pt>
                <c:pt idx="281">
                  <c:v>-23.902858956973883</c:v>
                </c:pt>
                <c:pt idx="282">
                  <c:v>-25.825595096650868</c:v>
                </c:pt>
                <c:pt idx="283">
                  <c:v>-27.302419321326937</c:v>
                </c:pt>
                <c:pt idx="284">
                  <c:v>-28.300759999162167</c:v>
                </c:pt>
                <c:pt idx="285">
                  <c:v>-28.796925508999387</c:v>
                </c:pt>
                <c:pt idx="286">
                  <c:v>-28.778703519601024</c:v>
                </c:pt>
                <c:pt idx="287">
                  <c:v>-28.246817576147176</c:v>
                </c:pt>
                <c:pt idx="288">
                  <c:v>-27.214857928871044</c:v>
                </c:pt>
                <c:pt idx="289">
                  <c:v>-25.707706091103336</c:v>
                </c:pt>
                <c:pt idx="290">
                  <c:v>-23.758866304363359</c:v>
                </c:pt>
                <c:pt idx="291">
                  <c:v>-21.407328867231673</c:v>
                </c:pt>
                <c:pt idx="292">
                  <c:v>-18.69456407299257</c:v>
                </c:pt>
                <c:pt idx="293">
                  <c:v>-15.662053008787597</c:v>
                </c:pt>
                <c:pt idx="294">
                  <c:v>-12.349525432593543</c:v>
                </c:pt>
                <c:pt idx="295">
                  <c:v>-8.7938883056148658</c:v>
                </c:pt>
                <c:pt idx="296">
                  <c:v>-5.0287248270372382</c:v>
                </c:pt>
                <c:pt idx="297">
                  <c:v>-1.0842121865458898</c:v>
                </c:pt>
                <c:pt idx="298">
                  <c:v>3.0126807177764365</c:v>
                </c:pt>
                <c:pt idx="299">
                  <c:v>7.237821677494833</c:v>
                </c:pt>
                <c:pt idx="300">
                  <c:v>11.569439234903053</c:v>
                </c:pt>
                <c:pt idx="301">
                  <c:v>15.987578609655142</c:v>
                </c:pt>
                <c:pt idx="302">
                  <c:v>20.473496698823919</c:v>
                </c:pt>
                <c:pt idx="303">
                  <c:v>25.008976419025807</c:v>
                </c:pt>
                <c:pt idx="304">
                  <c:v>29.575511235573899</c:v>
                </c:pt>
                <c:pt idx="305">
                  <c:v>34.153271969955988</c:v>
                </c:pt>
                <c:pt idx="306">
                  <c:v>38.719709515475181</c:v>
                </c:pt>
                <c:pt idx="307">
                  <c:v>43.247552772201857</c:v>
                </c:pt>
                <c:pt idx="308">
                  <c:v>47.701806875804024</c:v>
                </c:pt>
                <c:pt idx="309">
                  <c:v>52.035114668171794</c:v>
                </c:pt>
                <c:pt idx="310">
                  <c:v>56.180518353669335</c:v>
                </c:pt>
                <c:pt idx="311">
                  <c:v>60.040445187008203</c:v>
                </c:pt>
                <c:pt idx="312">
                  <c:v>63.471582920592006</c:v>
                </c:pt>
                <c:pt idx="313">
                  <c:v>66.270200655260709</c:v>
                </c:pt>
                <c:pt idx="314">
                  <c:v>68.176645242301433</c:v>
                </c:pt>
                <c:pt idx="315">
                  <c:v>68.935231283708291</c:v>
                </c:pt>
                <c:pt idx="316">
                  <c:v>68.416036554603451</c:v>
                </c:pt>
                <c:pt idx="317">
                  <c:v>66.699210426095689</c:v>
                </c:pt>
                <c:pt idx="318">
                  <c:v>64.018920028073836</c:v>
                </c:pt>
                <c:pt idx="319">
                  <c:v>60.638014144762337</c:v>
                </c:pt>
                <c:pt idx="320">
                  <c:v>56.771721867542489</c:v>
                </c:pt>
                <c:pt idx="321">
                  <c:v>52.573760941542687</c:v>
                </c:pt>
                <c:pt idx="322">
                  <c:v>48.148719352490517</c:v>
                </c:pt>
                <c:pt idx="323">
                  <c:v>43.567551282308699</c:v>
                </c:pt>
                <c:pt idx="324">
                  <c:v>38.879405721198985</c:v>
                </c:pt>
                <c:pt idx="325">
                  <c:v>34.119509475967192</c:v>
                </c:pt>
                <c:pt idx="326">
                  <c:v>29.314220036880346</c:v>
                </c:pt>
                <c:pt idx="327">
                  <c:v>24.484270202994374</c:v>
                </c:pt>
                <c:pt idx="328">
                  <c:v>19.646902826828097</c:v>
                </c:pt>
                <c:pt idx="329">
                  <c:v>14.817335065762695</c:v>
                </c:pt>
                <c:pt idx="330">
                  <c:v>10.009823986985387</c:v>
                </c:pt>
                <c:pt idx="331">
                  <c:v>5.2385043780292646</c:v>
                </c:pt>
                <c:pt idx="332">
                  <c:v>0.51811036369081465</c:v>
                </c:pt>
                <c:pt idx="333">
                  <c:v>-4.1353420191745638</c:v>
                </c:pt>
                <c:pt idx="334">
                  <c:v>-8.7038545180426201</c:v>
                </c:pt>
                <c:pt idx="335">
                  <c:v>-13.166685394410411</c:v>
                </c:pt>
                <c:pt idx="336">
                  <c:v>-17.499496624489328</c:v>
                </c:pt>
                <c:pt idx="337">
                  <c:v>-21.673397525453819</c:v>
                </c:pt>
                <c:pt idx="338">
                  <c:v>-25.653906311107686</c:v>
                </c:pt>
                <c:pt idx="339">
                  <c:v>-29.399912627323214</c:v>
                </c:pt>
                <c:pt idx="340">
                  <c:v>-32.862829476099982</c:v>
                </c:pt>
                <c:pt idx="341">
                  <c:v>-35.986283269524208</c:v>
                </c:pt>
                <c:pt idx="342">
                  <c:v>-38.706890902570308</c:v>
                </c:pt>
                <c:pt idx="343">
                  <c:v>-40.956830059232296</c:v>
                </c:pt>
                <c:pt idx="344">
                  <c:v>-42.668831434371739</c:v>
                </c:pt>
                <c:pt idx="345">
                  <c:v>-43.78364420568991</c:v>
                </c:pt>
                <c:pt idx="346">
                  <c:v>-44.258847823181192</c:v>
                </c:pt>
                <c:pt idx="347">
                  <c:v>-44.076557538172075</c:v>
                </c:pt>
                <c:pt idx="348">
                  <c:v>-43.247150757110731</c:v>
                </c:pt>
                <c:pt idx="349">
                  <c:v>-41.807420764574488</c:v>
                </c:pt>
                <c:pt idx="350">
                  <c:v>-39.813960764539502</c:v>
                </c:pt>
                <c:pt idx="351">
                  <c:v>-37.334407010998788</c:v>
                </c:pt>
                <c:pt idx="352">
                  <c:v>-34.439313270141859</c:v>
                </c:pt>
                <c:pt idx="353">
                  <c:v>-31.196284055918021</c:v>
                </c:pt>
                <c:pt idx="354">
                  <c:v>-27.666668686700408</c:v>
                </c:pt>
                <c:pt idx="355">
                  <c:v>-23.904317113673532</c:v>
                </c:pt>
                <c:pt idx="356">
                  <c:v>-19.955674739123026</c:v>
                </c:pt>
                <c:pt idx="357">
                  <c:v>-15.860598609350218</c:v>
                </c:pt>
                <c:pt idx="358">
                  <c:v>-11.653479871324491</c:v>
                </c:pt>
                <c:pt idx="359">
                  <c:v>-7.3644384117743282</c:v>
                </c:pt>
                <c:pt idx="360">
                  <c:v>-3.0204816582492606</c:v>
                </c:pt>
                <c:pt idx="361">
                  <c:v>1.3534039760593528</c:v>
                </c:pt>
                <c:pt idx="362">
                  <c:v>5.733218122047897</c:v>
                </c:pt>
                <c:pt idx="363">
                  <c:v>10.094935096084333</c:v>
                </c:pt>
                <c:pt idx="364">
                  <c:v>14.413472789759743</c:v>
                </c:pt>
                <c:pt idx="365">
                  <c:v>18.661595170252049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3-4E57-A84A-203DDA33D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489856"/>
        <c:axId val="953531456"/>
      </c:scatterChart>
      <c:scatterChart>
        <c:scatterStyle val="lineMarker"/>
        <c:varyColors val="0"/>
        <c:ser>
          <c:idx val="2"/>
          <c:order val="1"/>
          <c:tx>
            <c:strRef>
              <c:f>'Beta Angle Calculator'!$AE$2</c:f>
              <c:strCache>
                <c:ptCount val="1"/>
                <c:pt idx="0">
                  <c:v>Eclipse Fraction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'Beta Angle Calculator'!$M$7:$M$372</c:f>
              <c:numCache>
                <c:formatCode>#,##0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'Beta Angle Calculator'!$AE$7:$AE$372</c:f>
              <c:numCache>
                <c:formatCode>General</c:formatCode>
                <c:ptCount val="366"/>
                <c:pt idx="0">
                  <c:v>0.39009960862452558</c:v>
                </c:pt>
                <c:pt idx="1">
                  <c:v>0.38976595106937462</c:v>
                </c:pt>
                <c:pt idx="2">
                  <c:v>0.38875898777966844</c:v>
                </c:pt>
                <c:pt idx="3">
                  <c:v>0.38706985232161822</c:v>
                </c:pt>
                <c:pt idx="4">
                  <c:v>0.38468642883495202</c:v>
                </c:pt>
                <c:pt idx="5">
                  <c:v>0.38159790091955231</c:v>
                </c:pt>
                <c:pt idx="6">
                  <c:v>0.37780253178252204</c:v>
                </c:pt>
                <c:pt idx="7">
                  <c:v>0.37332010978316132</c:v>
                </c:pt>
                <c:pt idx="8">
                  <c:v>0.36821064632202205</c:v>
                </c:pt>
                <c:pt idx="9">
                  <c:v>0.3626001905405799</c:v>
                </c:pt>
                <c:pt idx="10">
                  <c:v>0.35671185251625237</c:v>
                </c:pt>
                <c:pt idx="11">
                  <c:v>0.35089380386983243</c:v>
                </c:pt>
                <c:pt idx="12">
                  <c:v>0.34562603615317866</c:v>
                </c:pt>
                <c:pt idx="13">
                  <c:v>0.34147938493212782</c:v>
                </c:pt>
                <c:pt idx="14">
                  <c:v>0.33900798630905987</c:v>
                </c:pt>
                <c:pt idx="15">
                  <c:v>0.3385936308154785</c:v>
                </c:pt>
                <c:pt idx="16">
                  <c:v>0.34031217169962902</c:v>
                </c:pt>
                <c:pt idx="17">
                  <c:v>0.3439038334076529</c:v>
                </c:pt>
                <c:pt idx="18">
                  <c:v>0.34886775142191351</c:v>
                </c:pt>
                <c:pt idx="19">
                  <c:v>0.35461900028835397</c:v>
                </c:pt>
                <c:pt idx="20">
                  <c:v>0.36062384754983556</c:v>
                </c:pt>
                <c:pt idx="21">
                  <c:v>0.36647011938664747</c:v>
                </c:pt>
                <c:pt idx="22">
                  <c:v>0.37187833968403727</c:v>
                </c:pt>
                <c:pt idx="23">
                  <c:v>0.37667986819072008</c:v>
                </c:pt>
                <c:pt idx="24">
                  <c:v>0.38078502369232486</c:v>
                </c:pt>
                <c:pt idx="25">
                  <c:v>0.3841536873500036</c:v>
                </c:pt>
                <c:pt idx="26">
                  <c:v>0.38677261009346003</c:v>
                </c:pt>
                <c:pt idx="27">
                  <c:v>0.38863937297002166</c:v>
                </c:pt>
                <c:pt idx="28">
                  <c:v>0.38975143201521684</c:v>
                </c:pt>
                <c:pt idx="29">
                  <c:v>0.39009848853413248</c:v>
                </c:pt>
                <c:pt idx="30">
                  <c:v>0.38965668660291519</c:v>
                </c:pt>
                <c:pt idx="31">
                  <c:v>0.38838344889710508</c:v>
                </c:pt>
                <c:pt idx="32">
                  <c:v>0.38621197279018921</c:v>
                </c:pt>
                <c:pt idx="33">
                  <c:v>0.38304448221423787</c:v>
                </c:pt>
                <c:pt idx="34">
                  <c:v>0.37874326269412806</c:v>
                </c:pt>
                <c:pt idx="35">
                  <c:v>0.37311830271872409</c:v>
                </c:pt>
                <c:pt idx="36">
                  <c:v>0.36591005268618493</c:v>
                </c:pt>
                <c:pt idx="37">
                  <c:v>0.35676551991679339</c:v>
                </c:pt>
                <c:pt idx="38">
                  <c:v>0.34520611011742952</c:v>
                </c:pt>
                <c:pt idx="39">
                  <c:v>0.33058782800485853</c:v>
                </c:pt>
                <c:pt idx="40">
                  <c:v>0.31206337124338157</c:v>
                </c:pt>
                <c:pt idx="41">
                  <c:v>0.2885852040596667</c:v>
                </c:pt>
                <c:pt idx="42">
                  <c:v>0.25907757198430659</c:v>
                </c:pt>
                <c:pt idx="43">
                  <c:v>0.2231477432492299</c:v>
                </c:pt>
                <c:pt idx="44">
                  <c:v>0.18324551646050438</c:v>
                </c:pt>
                <c:pt idx="45">
                  <c:v>0.14948202261856752</c:v>
                </c:pt>
                <c:pt idx="46">
                  <c:v>0.14149088244905747</c:v>
                </c:pt>
                <c:pt idx="47">
                  <c:v>0.16590162033982489</c:v>
                </c:pt>
                <c:pt idx="48">
                  <c:v>0.20467574589224494</c:v>
                </c:pt>
                <c:pt idx="49">
                  <c:v>0.24272659968381682</c:v>
                </c:pt>
                <c:pt idx="50">
                  <c:v>0.27493842060480556</c:v>
                </c:pt>
                <c:pt idx="51">
                  <c:v>0.30083713630299502</c:v>
                </c:pt>
                <c:pt idx="52">
                  <c:v>0.32132947149839258</c:v>
                </c:pt>
                <c:pt idx="53">
                  <c:v>0.33750744144269657</c:v>
                </c:pt>
                <c:pt idx="54">
                  <c:v>0.35030769465874356</c:v>
                </c:pt>
                <c:pt idx="55">
                  <c:v>0.36045851606687224</c:v>
                </c:pt>
                <c:pt idx="56">
                  <c:v>0.36850728266541899</c:v>
                </c:pt>
                <c:pt idx="57">
                  <c:v>0.37486144236864766</c:v>
                </c:pt>
                <c:pt idx="58">
                  <c:v>0.37982447712157602</c:v>
                </c:pt>
                <c:pt idx="59">
                  <c:v>0.38362362931992194</c:v>
                </c:pt>
                <c:pt idx="60">
                  <c:v>0.38643042243300835</c:v>
                </c:pt>
                <c:pt idx="61">
                  <c:v>0.38837579358994528</c:v>
                </c:pt>
                <c:pt idx="62">
                  <c:v>0.38956148443364885</c:v>
                </c:pt>
                <c:pt idx="63">
                  <c:v>0.39006898814143282</c:v>
                </c:pt>
                <c:pt idx="64">
                  <c:v>0.38996703694799301</c:v>
                </c:pt>
                <c:pt idx="65">
                  <c:v>0.38931836311587908</c:v>
                </c:pt>
                <c:pt idx="66">
                  <c:v>0.3881862429601875</c:v>
                </c:pt>
                <c:pt idx="67">
                  <c:v>0.38664107874949027</c:v>
                </c:pt>
                <c:pt idx="68">
                  <c:v>0.38476691521226453</c:v>
                </c:pt>
                <c:pt idx="69">
                  <c:v>0.38266726288644759</c:v>
                </c:pt>
                <c:pt idx="70">
                  <c:v>0.38046890829895824</c:v>
                </c:pt>
                <c:pt idx="71">
                  <c:v>0.37832168764927948</c:v>
                </c:pt>
                <c:pt idx="72">
                  <c:v>0.37639190385282945</c:v>
                </c:pt>
                <c:pt idx="73">
                  <c:v>0.37484782664230537</c:v>
                </c:pt>
                <c:pt idx="74">
                  <c:v>0.37383804352995698</c:v>
                </c:pt>
                <c:pt idx="75">
                  <c:v>0.37346696193026757</c:v>
                </c:pt>
                <c:pt idx="76">
                  <c:v>0.37377474106805597</c:v>
                </c:pt>
                <c:pt idx="77">
                  <c:v>0.37472893522411754</c:v>
                </c:pt>
                <c:pt idx="78">
                  <c:v>0.3762311662813842</c:v>
                </c:pt>
                <c:pt idx="79">
                  <c:v>0.37813616123978877</c:v>
                </c:pt>
                <c:pt idx="80">
                  <c:v>0.38027613467347748</c:v>
                </c:pt>
                <c:pt idx="81">
                  <c:v>0.38248303696080149</c:v>
                </c:pt>
                <c:pt idx="82">
                  <c:v>0.38460394091431066</c:v>
                </c:pt>
                <c:pt idx="83">
                  <c:v>0.38650842483695969</c:v>
                </c:pt>
                <c:pt idx="84">
                  <c:v>0.38808932108411398</c:v>
                </c:pt>
                <c:pt idx="85">
                  <c:v>0.38925912026410253</c:v>
                </c:pt>
                <c:pt idx="86">
                  <c:v>0.3899441032477643</c:v>
                </c:pt>
                <c:pt idx="87">
                  <c:v>0.39007757662626347</c:v>
                </c:pt>
                <c:pt idx="88">
                  <c:v>0.38959285995993848</c:v>
                </c:pt>
                <c:pt idx="89">
                  <c:v>0.38841609136476657</c:v>
                </c:pt>
                <c:pt idx="90">
                  <c:v>0.38645848065523875</c:v>
                </c:pt>
                <c:pt idx="91">
                  <c:v>0.38360726287737373</c:v>
                </c:pt>
                <c:pt idx="92">
                  <c:v>0.37971416904456973</c:v>
                </c:pt>
                <c:pt idx="93">
                  <c:v>0.37457957339045356</c:v>
                </c:pt>
                <c:pt idx="94">
                  <c:v>0.36792934211749406</c:v>
                </c:pt>
                <c:pt idx="95">
                  <c:v>0.35937932189395905</c:v>
                </c:pt>
                <c:pt idx="96">
                  <c:v>0.34837837309317488</c:v>
                </c:pt>
                <c:pt idx="97">
                  <c:v>0.33411258361316915</c:v>
                </c:pt>
                <c:pt idx="98">
                  <c:v>0.31533487564397999</c:v>
                </c:pt>
                <c:pt idx="99">
                  <c:v>0.29003752634182361</c:v>
                </c:pt>
                <c:pt idx="100">
                  <c:v>0.25473808469028381</c:v>
                </c:pt>
                <c:pt idx="101">
                  <c:v>0.20246729136879038</c:v>
                </c:pt>
                <c:pt idx="102">
                  <c:v>0.11147013309755069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3.1685651958520203E-2</c:v>
                </c:pt>
                <c:pt idx="108">
                  <c:v>0.17603178164271638</c:v>
                </c:pt>
                <c:pt idx="109">
                  <c:v>0.23839017174980751</c:v>
                </c:pt>
                <c:pt idx="110">
                  <c:v>0.27897099961578953</c:v>
                </c:pt>
                <c:pt idx="111">
                  <c:v>0.30752934383789188</c:v>
                </c:pt>
                <c:pt idx="112">
                  <c:v>0.32848061899638314</c:v>
                </c:pt>
                <c:pt idx="113">
                  <c:v>0.34426924639950468</c:v>
                </c:pt>
                <c:pt idx="114">
                  <c:v>0.35637739279286701</c:v>
                </c:pt>
                <c:pt idx="115">
                  <c:v>0.36575553760789575</c:v>
                </c:pt>
                <c:pt idx="116">
                  <c:v>0.37303801654921015</c:v>
                </c:pt>
                <c:pt idx="117">
                  <c:v>0.37866108884822985</c:v>
                </c:pt>
                <c:pt idx="118">
                  <c:v>0.38293170455980846</c:v>
                </c:pt>
                <c:pt idx="119">
                  <c:v>0.38606953204653388</c:v>
                </c:pt>
                <c:pt idx="120">
                  <c:v>0.38823376421042088</c:v>
                </c:pt>
                <c:pt idx="121">
                  <c:v>0.38954098540712512</c:v>
                </c:pt>
                <c:pt idx="122">
                  <c:v>0.39007773750690167</c:v>
                </c:pt>
                <c:pt idx="123">
                  <c:v>0.38991003542341907</c:v>
                </c:pt>
                <c:pt idx="124">
                  <c:v>0.38909133767195409</c:v>
                </c:pt>
                <c:pt idx="125">
                  <c:v>0.38767006782113278</c:v>
                </c:pt>
                <c:pt idx="126">
                  <c:v>0.38569752398468043</c:v>
                </c:pt>
                <c:pt idx="127">
                  <c:v>0.38323675585401779</c:v>
                </c:pt>
                <c:pt idx="128">
                  <c:v>0.38037256511879419</c:v>
                </c:pt>
                <c:pt idx="129">
                  <c:v>0.37722199652964883</c:v>
                </c:pt>
                <c:pt idx="130">
                  <c:v>0.37394336458276234</c:v>
                </c:pt>
                <c:pt idx="131">
                  <c:v>0.37074007810557719</c:v>
                </c:pt>
                <c:pt idx="132">
                  <c:v>0.36785398242484446</c:v>
                </c:pt>
                <c:pt idx="133">
                  <c:v>0.36554326586983582</c:v>
                </c:pt>
                <c:pt idx="134">
                  <c:v>0.36404418640983355</c:v>
                </c:pt>
                <c:pt idx="135">
                  <c:v>0.36352421502379945</c:v>
                </c:pt>
                <c:pt idx="136">
                  <c:v>0.36404257958146952</c:v>
                </c:pt>
                <c:pt idx="137">
                  <c:v>0.36553528677456149</c:v>
                </c:pt>
                <c:pt idx="138">
                  <c:v>0.36783177940194567</c:v>
                </c:pt>
                <c:pt idx="139">
                  <c:v>0.37069527465283197</c:v>
                </c:pt>
                <c:pt idx="140">
                  <c:v>0.37386949222734728</c:v>
                </c:pt>
                <c:pt idx="141">
                  <c:v>0.37711617394020025</c:v>
                </c:pt>
                <c:pt idx="142">
                  <c:v>0.38023635737441958</c:v>
                </c:pt>
                <c:pt idx="143">
                  <c:v>0.38307651522687514</c:v>
                </c:pt>
                <c:pt idx="144">
                  <c:v>0.38552461758868478</c:v>
                </c:pt>
                <c:pt idx="145">
                  <c:v>0.38750135106813527</c:v>
                </c:pt>
                <c:pt idx="146">
                  <c:v>0.38895016380300818</c:v>
                </c:pt>
                <c:pt idx="147">
                  <c:v>0.38982807423116572</c:v>
                </c:pt>
                <c:pt idx="148">
                  <c:v>0.3900979411782971</c:v>
                </c:pt>
                <c:pt idx="149">
                  <c:v>0.38972220585336831</c:v>
                </c:pt>
                <c:pt idx="150">
                  <c:v>0.38865783062065745</c:v>
                </c:pt>
                <c:pt idx="151">
                  <c:v>0.38685211621868354</c:v>
                </c:pt>
                <c:pt idx="152">
                  <c:v>0.38423918342632601</c:v>
                </c:pt>
                <c:pt idx="153">
                  <c:v>0.3807371372420903</c:v>
                </c:pt>
                <c:pt idx="154">
                  <c:v>0.37624635080518182</c:v>
                </c:pt>
                <c:pt idx="155">
                  <c:v>0.37065007185301818</c:v>
                </c:pt>
                <c:pt idx="156">
                  <c:v>0.36381997002861477</c:v>
                </c:pt>
                <c:pt idx="157">
                  <c:v>0.35563179912950704</c:v>
                </c:pt>
                <c:pt idx="158">
                  <c:v>0.34600062234120821</c:v>
                </c:pt>
                <c:pt idx="159">
                  <c:v>0.3349509576241439</c:v>
                </c:pt>
                <c:pt idx="160">
                  <c:v>0.32274120831473335</c:v>
                </c:pt>
                <c:pt idx="161">
                  <c:v>0.31004974511236555</c:v>
                </c:pt>
                <c:pt idx="162">
                  <c:v>0.29816870175697846</c:v>
                </c:pt>
                <c:pt idx="163">
                  <c:v>0.28901164954354663</c:v>
                </c:pt>
                <c:pt idx="164">
                  <c:v>0.28463076167317758</c:v>
                </c:pt>
                <c:pt idx="165">
                  <c:v>0.28622830696751578</c:v>
                </c:pt>
                <c:pt idx="166">
                  <c:v>0.2933913264150157</c:v>
                </c:pt>
                <c:pt idx="167">
                  <c:v>0.30436343281027184</c:v>
                </c:pt>
                <c:pt idx="168">
                  <c:v>0.31704899938919251</c:v>
                </c:pt>
                <c:pt idx="169">
                  <c:v>0.32980343372713994</c:v>
                </c:pt>
                <c:pt idx="170">
                  <c:v>0.34164647870019432</c:v>
                </c:pt>
                <c:pt idx="171">
                  <c:v>0.35212840145916069</c:v>
                </c:pt>
                <c:pt idx="172">
                  <c:v>0.36112408249739864</c:v>
                </c:pt>
                <c:pt idx="173">
                  <c:v>0.36867377041679611</c:v>
                </c:pt>
                <c:pt idx="174">
                  <c:v>0.374886108266266</c:v>
                </c:pt>
                <c:pt idx="175">
                  <c:v>0.37988643197801675</c:v>
                </c:pt>
                <c:pt idx="176">
                  <c:v>0.38379188418562854</c:v>
                </c:pt>
                <c:pt idx="177">
                  <c:v>0.38670075328980347</c:v>
                </c:pt>
                <c:pt idx="178">
                  <c:v>0.3886887379269921</c:v>
                </c:pt>
                <c:pt idx="179">
                  <c:v>0.38980823099182438</c:v>
                </c:pt>
                <c:pt idx="180">
                  <c:v>0.39008863333295896</c:v>
                </c:pt>
                <c:pt idx="181">
                  <c:v>0.38953672675682299</c:v>
                </c:pt>
                <c:pt idx="182">
                  <c:v>0.38813667291322235</c:v>
                </c:pt>
                <c:pt idx="183">
                  <c:v>0.38584951557650421</c:v>
                </c:pt>
                <c:pt idx="184">
                  <c:v>0.38261231729605633</c:v>
                </c:pt>
                <c:pt idx="185">
                  <c:v>0.37833740413208805</c:v>
                </c:pt>
                <c:pt idx="186">
                  <c:v>0.37291281360936052</c:v>
                </c:pt>
                <c:pt idx="187">
                  <c:v>0.36620624914916616</c:v>
                </c:pt>
                <c:pt idx="188">
                  <c:v>0.35807715274875573</c:v>
                </c:pt>
                <c:pt idx="189">
                  <c:v>0.34840565305637589</c:v>
                </c:pt>
                <c:pt idx="190">
                  <c:v>0.33715365695103022</c:v>
                </c:pt>
                <c:pt idx="191">
                  <c:v>0.32448043429564033</c:v>
                </c:pt>
                <c:pt idx="192">
                  <c:v>0.31093198241114373</c:v>
                </c:pt>
                <c:pt idx="193">
                  <c:v>0.29767817615552639</c:v>
                </c:pt>
                <c:pt idx="194">
                  <c:v>0.28663481216914766</c:v>
                </c:pt>
                <c:pt idx="195">
                  <c:v>0.28012350046784557</c:v>
                </c:pt>
                <c:pt idx="196">
                  <c:v>0.27986123358684017</c:v>
                </c:pt>
                <c:pt idx="197">
                  <c:v>0.28588724209787914</c:v>
                </c:pt>
                <c:pt idx="198">
                  <c:v>0.29654046440844289</c:v>
                </c:pt>
                <c:pt idx="199">
                  <c:v>0.3095123532503028</c:v>
                </c:pt>
                <c:pt idx="200">
                  <c:v>0.3228721139377021</c:v>
                </c:pt>
                <c:pt idx="201">
                  <c:v>0.33542787078786118</c:v>
                </c:pt>
                <c:pt idx="202">
                  <c:v>0.34661552631580439</c:v>
                </c:pt>
                <c:pt idx="203">
                  <c:v>0.35626417986306502</c:v>
                </c:pt>
                <c:pt idx="204">
                  <c:v>0.36440610117492928</c:v>
                </c:pt>
                <c:pt idx="205">
                  <c:v>0.37115998554320984</c:v>
                </c:pt>
                <c:pt idx="206">
                  <c:v>0.37666907825102081</c:v>
                </c:pt>
                <c:pt idx="207">
                  <c:v>0.38107196230254664</c:v>
                </c:pt>
                <c:pt idx="208">
                  <c:v>0.38449070763896009</c:v>
                </c:pt>
                <c:pt idx="209">
                  <c:v>0.38702759751959831</c:v>
                </c:pt>
                <c:pt idx="210">
                  <c:v>0.3887658443044657</c:v>
                </c:pt>
                <c:pt idx="211">
                  <c:v>0.38977207173635176</c:v>
                </c:pt>
                <c:pt idx="212">
                  <c:v>0.39009960109121322</c:v>
                </c:pt>
                <c:pt idx="213">
                  <c:v>0.38979224083643221</c:v>
                </c:pt>
                <c:pt idx="214">
                  <c:v>0.38888863278520275</c:v>
                </c:pt>
                <c:pt idx="215">
                  <c:v>0.3874273952201131</c:v>
                </c:pt>
                <c:pt idx="216">
                  <c:v>0.385453372505414</c:v>
                </c:pt>
                <c:pt idx="217">
                  <c:v>0.38302522499235186</c:v>
                </c:pt>
                <c:pt idx="218">
                  <c:v>0.38022427866265507</c:v>
                </c:pt>
                <c:pt idx="219">
                  <c:v>0.37716385636666744</c:v>
                </c:pt>
                <c:pt idx="220">
                  <c:v>0.37399711321289969</c:v>
                </c:pt>
                <c:pt idx="221">
                  <c:v>0.37091980930097196</c:v>
                </c:pt>
                <c:pt idx="222">
                  <c:v>0.36816315627440088</c:v>
                </c:pt>
                <c:pt idx="223">
                  <c:v>0.36597235463216954</c:v>
                </c:pt>
                <c:pt idx="224">
                  <c:v>0.3645704338990074</c:v>
                </c:pt>
                <c:pt idx="225">
                  <c:v>0.36411459434351062</c:v>
                </c:pt>
                <c:pt idx="226">
                  <c:v>0.3646596861540311</c:v>
                </c:pt>
                <c:pt idx="227">
                  <c:v>0.36614429122723102</c:v>
                </c:pt>
                <c:pt idx="228">
                  <c:v>0.36840591724950966</c:v>
                </c:pt>
                <c:pt idx="229">
                  <c:v>0.37121821938997407</c:v>
                </c:pt>
                <c:pt idx="230">
                  <c:v>0.37433459063789126</c:v>
                </c:pt>
                <c:pt idx="231">
                  <c:v>0.37752370137572577</c:v>
                </c:pt>
                <c:pt idx="232">
                  <c:v>0.38059015439331678</c:v>
                </c:pt>
                <c:pt idx="233">
                  <c:v>0.38338090592235041</c:v>
                </c:pt>
                <c:pt idx="234">
                  <c:v>0.38578191938216194</c:v>
                </c:pt>
                <c:pt idx="235">
                  <c:v>0.38770986867010071</c:v>
                </c:pt>
                <c:pt idx="236">
                  <c:v>0.38910235155798911</c:v>
                </c:pt>
                <c:pt idx="237">
                  <c:v>0.38990846381102912</c:v>
                </c:pt>
                <c:pt idx="238">
                  <c:v>0.39008036681783709</c:v>
                </c:pt>
                <c:pt idx="239">
                  <c:v>0.38956574034951358</c:v>
                </c:pt>
                <c:pt idx="240">
                  <c:v>0.38830060587642973</c:v>
                </c:pt>
                <c:pt idx="241">
                  <c:v>0.38620175806098578</c:v>
                </c:pt>
                <c:pt idx="242">
                  <c:v>0.38315780118598775</c:v>
                </c:pt>
                <c:pt idx="243">
                  <c:v>0.37901741755637008</c:v>
                </c:pt>
                <c:pt idx="244">
                  <c:v>0.37357283286987009</c:v>
                </c:pt>
                <c:pt idx="245">
                  <c:v>0.36653522153691614</c:v>
                </c:pt>
                <c:pt idx="246">
                  <c:v>0.35749649107666437</c:v>
                </c:pt>
                <c:pt idx="247">
                  <c:v>0.34586737720807897</c:v>
                </c:pt>
                <c:pt idx="248">
                  <c:v>0.33077243110606963</c:v>
                </c:pt>
                <c:pt idx="249">
                  <c:v>0.31086128173692718</c:v>
                </c:pt>
                <c:pt idx="250">
                  <c:v>0.28394015972689346</c:v>
                </c:pt>
                <c:pt idx="251">
                  <c:v>0.24614311036742917</c:v>
                </c:pt>
                <c:pt idx="252">
                  <c:v>0.18941290384208859</c:v>
                </c:pt>
                <c:pt idx="253">
                  <c:v>8.2738081029147037E-2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7.3493775387752883E-2</c:v>
                </c:pt>
                <c:pt idx="259">
                  <c:v>0.1856133396383394</c:v>
                </c:pt>
                <c:pt idx="260">
                  <c:v>0.24343467318074774</c:v>
                </c:pt>
                <c:pt idx="261">
                  <c:v>0.28178430562436207</c:v>
                </c:pt>
                <c:pt idx="262">
                  <c:v>0.30904547710600117</c:v>
                </c:pt>
                <c:pt idx="263">
                  <c:v>0.32918803607704283</c:v>
                </c:pt>
                <c:pt idx="264">
                  <c:v>0.34445329891038612</c:v>
                </c:pt>
                <c:pt idx="265">
                  <c:v>0.35621756505799357</c:v>
                </c:pt>
                <c:pt idx="266">
                  <c:v>0.36537226158919106</c:v>
                </c:pt>
                <c:pt idx="267">
                  <c:v>0.37251769019122971</c:v>
                </c:pt>
                <c:pt idx="268">
                  <c:v>0.3780705474315384</c:v>
                </c:pt>
                <c:pt idx="269">
                  <c:v>0.38232724999960488</c:v>
                </c:pt>
                <c:pt idx="270">
                  <c:v>0.38550305932762985</c:v>
                </c:pt>
                <c:pt idx="271">
                  <c:v>0.38775733435546234</c:v>
                </c:pt>
                <c:pt idx="272">
                  <c:v>0.38921059302125743</c:v>
                </c:pt>
                <c:pt idx="273">
                  <c:v>0.38995668105291148</c:v>
                </c:pt>
                <c:pt idx="274">
                  <c:v>0.39007206377623743</c:v>
                </c:pt>
                <c:pt idx="275">
                  <c:v>0.38962352775864573</c:v>
                </c:pt>
                <c:pt idx="276">
                  <c:v>0.38867512239136576</c:v>
                </c:pt>
                <c:pt idx="277">
                  <c:v>0.38729481914693631</c:v>
                </c:pt>
                <c:pt idx="278">
                  <c:v>0.38556099940329774</c:v>
                </c:pt>
                <c:pt idx="279">
                  <c:v>0.38356841147825044</c:v>
                </c:pt>
                <c:pt idx="280">
                  <c:v>0.38143262641106634</c:v>
                </c:pt>
                <c:pt idx="281">
                  <c:v>0.37929135005760112</c:v>
                </c:pt>
                <c:pt idx="282">
                  <c:v>0.37730050466716203</c:v>
                </c:pt>
                <c:pt idx="283">
                  <c:v>0.37562329949978146</c:v>
                </c:pt>
                <c:pt idx="284">
                  <c:v>0.37441211468429064</c:v>
                </c:pt>
                <c:pt idx="285">
                  <c:v>0.37378594095642187</c:v>
                </c:pt>
                <c:pt idx="286">
                  <c:v>0.37380922832781688</c:v>
                </c:pt>
                <c:pt idx="287">
                  <c:v>0.37447920852461969</c:v>
                </c:pt>
                <c:pt idx="288">
                  <c:v>0.3757264927199494</c:v>
                </c:pt>
                <c:pt idx="289">
                  <c:v>0.37742871102016756</c:v>
                </c:pt>
                <c:pt idx="290">
                  <c:v>0.37943206714494976</c:v>
                </c:pt>
                <c:pt idx="291">
                  <c:v>0.38157372547706009</c:v>
                </c:pt>
                <c:pt idx="292">
                  <c:v>0.38369940266599717</c:v>
                </c:pt>
                <c:pt idx="293">
                  <c:v>0.38567370365329517</c:v>
                </c:pt>
                <c:pt idx="294">
                  <c:v>0.3873835745596001</c:v>
                </c:pt>
                <c:pt idx="295">
                  <c:v>0.38873672869933218</c:v>
                </c:pt>
                <c:pt idx="296">
                  <c:v>0.38965712555658422</c:v>
                </c:pt>
                <c:pt idx="297">
                  <c:v>0.39007910899999665</c:v>
                </c:pt>
                <c:pt idx="298">
                  <c:v>0.38994114874492503</c:v>
                </c:pt>
                <c:pt idx="299">
                  <c:v>0.38917954929895732</c:v>
                </c:pt>
                <c:pt idx="300">
                  <c:v>0.38772206648818541</c:v>
                </c:pt>
                <c:pt idx="301">
                  <c:v>0.38548107218299466</c:v>
                </c:pt>
                <c:pt idx="302">
                  <c:v>0.38234566659382951</c:v>
                </c:pt>
                <c:pt idx="303">
                  <c:v>0.37817188444036659</c:v>
                </c:pt>
                <c:pt idx="304">
                  <c:v>0.37276981199098297</c:v>
                </c:pt>
                <c:pt idx="305">
                  <c:v>0.36588597333114331</c:v>
                </c:pt>
                <c:pt idx="306">
                  <c:v>0.35717874361978724</c:v>
                </c:pt>
                <c:pt idx="307">
                  <c:v>0.34618394959186566</c:v>
                </c:pt>
                <c:pt idx="308">
                  <c:v>0.33226792470162325</c:v>
                </c:pt>
                <c:pt idx="309">
                  <c:v>0.31456863286232672</c:v>
                </c:pt>
                <c:pt idx="310">
                  <c:v>0.29194038478252576</c:v>
                </c:pt>
                <c:pt idx="311">
                  <c:v>0.26297000876565624</c:v>
                </c:pt>
                <c:pt idx="312">
                  <c:v>0.22629779930234745</c:v>
                </c:pt>
                <c:pt idx="313">
                  <c:v>0.18196020028655277</c:v>
                </c:pt>
                <c:pt idx="314">
                  <c:v>0.13576223683540611</c:v>
                </c:pt>
                <c:pt idx="315">
                  <c:v>0.10929396232581903</c:v>
                </c:pt>
                <c:pt idx="316">
                  <c:v>0.12817008175555808</c:v>
                </c:pt>
                <c:pt idx="317">
                  <c:v>0.17318234814284861</c:v>
                </c:pt>
                <c:pt idx="318">
                  <c:v>0.21897046233217507</c:v>
                </c:pt>
                <c:pt idx="319">
                  <c:v>0.25750394507421925</c:v>
                </c:pt>
                <c:pt idx="320">
                  <c:v>0.28809518262429734</c:v>
                </c:pt>
                <c:pt idx="321">
                  <c:v>0.31199488333640979</c:v>
                </c:pt>
                <c:pt idx="322">
                  <c:v>0.33065843949247536</c:v>
                </c:pt>
                <c:pt idx="323">
                  <c:v>0.34529859583021005</c:v>
                </c:pt>
                <c:pt idx="324">
                  <c:v>0.35683485249627539</c:v>
                </c:pt>
                <c:pt idx="325">
                  <c:v>0.36594295257260484</c:v>
                </c:pt>
                <c:pt idx="326">
                  <c:v>0.3731154587393416</c:v>
                </c:pt>
                <c:pt idx="327">
                  <c:v>0.37871149707275881</c:v>
                </c:pt>
                <c:pt idx="328">
                  <c:v>0.38299338933352423</c:v>
                </c:pt>
                <c:pt idx="329">
                  <c:v>0.38615263708552716</c:v>
                </c:pt>
                <c:pt idx="330">
                  <c:v>0.38832817890055937</c:v>
                </c:pt>
                <c:pt idx="331">
                  <c:v>0.38961929593594902</c:v>
                </c:pt>
                <c:pt idx="332">
                  <c:v>0.39009492904756965</c:v>
                </c:pt>
                <c:pt idx="333">
                  <c:v>0.38980071589394377</c:v>
                </c:pt>
                <c:pt idx="334">
                  <c:v>0.38876478357371774</c:v>
                </c:pt>
                <c:pt idx="335">
                  <c:v>0.38700322247419289</c:v>
                </c:pt>
                <c:pt idx="336">
                  <c:v>0.38452619835273105</c:v>
                </c:pt>
                <c:pt idx="337">
                  <c:v>0.38134580432013276</c:v>
                </c:pt>
                <c:pt idx="338">
                  <c:v>0.37748694644072167</c:v>
                </c:pt>
                <c:pt idx="339">
                  <c:v>0.37300262197852024</c:v>
                </c:pt>
                <c:pt idx="340">
                  <c:v>0.36799448626996367</c:v>
                </c:pt>
                <c:pt idx="341">
                  <c:v>0.36263785497727186</c:v>
                </c:pt>
                <c:pt idx="342">
                  <c:v>0.35720622128987523</c:v>
                </c:pt>
                <c:pt idx="343">
                  <c:v>0.35208354533602071</c:v>
                </c:pt>
                <c:pt idx="344">
                  <c:v>0.34774549377002734</c:v>
                </c:pt>
                <c:pt idx="345">
                  <c:v>0.34469165918183875</c:v>
                </c:pt>
                <c:pt idx="346">
                  <c:v>0.3433306289454145</c:v>
                </c:pt>
                <c:pt idx="347">
                  <c:v>0.34385705959982582</c:v>
                </c:pt>
                <c:pt idx="348">
                  <c:v>0.34618505191584986</c:v>
                </c:pt>
                <c:pt idx="349">
                  <c:v>0.34997908268544614</c:v>
                </c:pt>
                <c:pt idx="350">
                  <c:v>0.35476273232121469</c:v>
                </c:pt>
                <c:pt idx="351">
                  <c:v>0.36004320795766109</c:v>
                </c:pt>
                <c:pt idx="352">
                  <c:v>0.36539921705576633</c:v>
                </c:pt>
                <c:pt idx="353">
                  <c:v>0.37051718763935465</c:v>
                </c:pt>
                <c:pt idx="354">
                  <c:v>0.37518881569200901</c:v>
                </c:pt>
                <c:pt idx="355">
                  <c:v>0.37928991924643857</c:v>
                </c:pt>
                <c:pt idx="356">
                  <c:v>0.38275528218080151</c:v>
                </c:pt>
                <c:pt idx="357">
                  <c:v>0.3855567517650883</c:v>
                </c:pt>
                <c:pt idx="358">
                  <c:v>0.38768674358668087</c:v>
                </c:pt>
                <c:pt idx="359">
                  <c:v>0.3891468343621729</c:v>
                </c:pt>
                <c:pt idx="360">
                  <c:v>0.38994032602644807</c:v>
                </c:pt>
                <c:pt idx="361">
                  <c:v>0.39006766222120071</c:v>
                </c:pt>
                <c:pt idx="362">
                  <c:v>0.38952386337301265</c:v>
                </c:pt>
                <c:pt idx="363">
                  <c:v>0.38829749895995153</c:v>
                </c:pt>
                <c:pt idx="364">
                  <c:v>0.38637107424933653</c:v>
                </c:pt>
                <c:pt idx="365">
                  <c:v>0.38372308658477844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D3-4E57-A84A-203DDA33D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47984"/>
        <c:axId val="944082480"/>
      </c:scatterChart>
      <c:valAx>
        <c:axId val="1159489856"/>
        <c:scaling>
          <c:orientation val="minMax"/>
          <c:max val="366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Day from</a:t>
                </a:r>
                <a:r>
                  <a:rPr lang="en-US" baseline="0"/>
                  <a:t> beginning</a:t>
                </a:r>
                <a:r>
                  <a:rPr lang="en-US"/>
                  <a:t> [---]</a:t>
                </a:r>
              </a:p>
            </c:rich>
          </c:tx>
          <c:layout>
            <c:manualLayout>
              <c:xMode val="edge"/>
              <c:yMode val="edge"/>
              <c:x val="0.35717864593848847"/>
              <c:y val="0.95762446512859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3531456"/>
        <c:crossesAt val="-90"/>
        <c:crossBetween val="midCat"/>
        <c:majorUnit val="30"/>
        <c:minorUnit val="10"/>
      </c:valAx>
      <c:valAx>
        <c:axId val="953531456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Beta</a:t>
                </a:r>
                <a:r>
                  <a:rPr lang="en-US" baseline="0"/>
                  <a:t> Angle [</a:t>
                </a:r>
                <a:r>
                  <a:rPr lang="en-US" baseline="0">
                    <a:sym typeface="UniversalMath1 BT" panose="05050102010205020602" pitchFamily="18" charset="2"/>
                  </a:rPr>
                  <a:t>deg]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136752136752137E-3"/>
              <c:y val="0.34191642554310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9489856"/>
        <c:crosses val="autoZero"/>
        <c:crossBetween val="midCat"/>
        <c:majorUnit val="15"/>
        <c:minorUnit val="5"/>
      </c:valAx>
      <c:valAx>
        <c:axId val="94408248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Eclipse Fraction [---]</a:t>
                </a:r>
              </a:p>
            </c:rich>
          </c:tx>
          <c:layout>
            <c:manualLayout>
              <c:xMode val="edge"/>
              <c:yMode val="edge"/>
              <c:x val="0.95833181909953569"/>
              <c:y val="0.32398429779781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30347984"/>
        <c:crosses val="max"/>
        <c:crossBetween val="midCat"/>
        <c:minorUnit val="5.000000000000001E-2"/>
      </c:valAx>
      <c:valAx>
        <c:axId val="230347984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944082480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34984369742243748"/>
          <c:y val="3.8617759864953576E-2"/>
          <c:w val="0.27608419139915202"/>
          <c:h val="0.11612350741816078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592164735258006E-2"/>
          <c:y val="2.5010767884783631E-2"/>
          <c:w val="0.88923230594743641"/>
          <c:h val="0.89388148596810013"/>
        </c:manualLayout>
      </c:layout>
      <c:scatterChart>
        <c:scatterStyle val="lineMarker"/>
        <c:varyColors val="0"/>
        <c:ser>
          <c:idx val="0"/>
          <c:order val="0"/>
          <c:tx>
            <c:v>Beta Angle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'Beta Angle Calculator'!$F$7:$F$372</c:f>
              <c:numCache>
                <c:formatCode>yyyy/mm/dd\ hh:mm:ss</c:formatCode>
                <c:ptCount val="366"/>
                <c:pt idx="0">
                  <c:v>45557.5</c:v>
                </c:pt>
                <c:pt idx="1">
                  <c:v>45558.5</c:v>
                </c:pt>
                <c:pt idx="2">
                  <c:v>45559.5</c:v>
                </c:pt>
                <c:pt idx="3">
                  <c:v>45560.5</c:v>
                </c:pt>
                <c:pt idx="4">
                  <c:v>45561.5</c:v>
                </c:pt>
                <c:pt idx="5">
                  <c:v>45562.5</c:v>
                </c:pt>
                <c:pt idx="6">
                  <c:v>45563.5</c:v>
                </c:pt>
                <c:pt idx="7">
                  <c:v>45564.5</c:v>
                </c:pt>
                <c:pt idx="8">
                  <c:v>45565.5</c:v>
                </c:pt>
                <c:pt idx="9">
                  <c:v>45566.5</c:v>
                </c:pt>
                <c:pt idx="10">
                  <c:v>45567.5</c:v>
                </c:pt>
                <c:pt idx="11">
                  <c:v>45568.5</c:v>
                </c:pt>
                <c:pt idx="12">
                  <c:v>45569.5</c:v>
                </c:pt>
                <c:pt idx="13">
                  <c:v>45570.5</c:v>
                </c:pt>
                <c:pt idx="14">
                  <c:v>45571.5</c:v>
                </c:pt>
                <c:pt idx="15">
                  <c:v>45572.5</c:v>
                </c:pt>
                <c:pt idx="16">
                  <c:v>45573.5</c:v>
                </c:pt>
                <c:pt idx="17">
                  <c:v>45574.5</c:v>
                </c:pt>
                <c:pt idx="18">
                  <c:v>45575.5</c:v>
                </c:pt>
                <c:pt idx="19">
                  <c:v>45576.5</c:v>
                </c:pt>
                <c:pt idx="20">
                  <c:v>45577.5</c:v>
                </c:pt>
                <c:pt idx="21">
                  <c:v>45578.5</c:v>
                </c:pt>
                <c:pt idx="22">
                  <c:v>45579.5</c:v>
                </c:pt>
                <c:pt idx="23">
                  <c:v>45580.5</c:v>
                </c:pt>
                <c:pt idx="24">
                  <c:v>45581.5</c:v>
                </c:pt>
                <c:pt idx="25">
                  <c:v>45582.5</c:v>
                </c:pt>
                <c:pt idx="26">
                  <c:v>45583.5</c:v>
                </c:pt>
                <c:pt idx="27">
                  <c:v>45584.5</c:v>
                </c:pt>
                <c:pt idx="28">
                  <c:v>45585.5</c:v>
                </c:pt>
                <c:pt idx="29">
                  <c:v>45586.5</c:v>
                </c:pt>
                <c:pt idx="30">
                  <c:v>45587.5</c:v>
                </c:pt>
                <c:pt idx="31">
                  <c:v>45588.5</c:v>
                </c:pt>
                <c:pt idx="32">
                  <c:v>45589.5</c:v>
                </c:pt>
                <c:pt idx="33">
                  <c:v>45590.5</c:v>
                </c:pt>
                <c:pt idx="34">
                  <c:v>45591.5</c:v>
                </c:pt>
                <c:pt idx="35">
                  <c:v>45592.5</c:v>
                </c:pt>
                <c:pt idx="36">
                  <c:v>45593.5</c:v>
                </c:pt>
                <c:pt idx="37">
                  <c:v>45594.5</c:v>
                </c:pt>
                <c:pt idx="38">
                  <c:v>45595.5</c:v>
                </c:pt>
                <c:pt idx="39">
                  <c:v>45596.5</c:v>
                </c:pt>
                <c:pt idx="40">
                  <c:v>45597.5</c:v>
                </c:pt>
                <c:pt idx="41">
                  <c:v>45598.5</c:v>
                </c:pt>
                <c:pt idx="42">
                  <c:v>45599.5</c:v>
                </c:pt>
                <c:pt idx="43">
                  <c:v>45600.5</c:v>
                </c:pt>
                <c:pt idx="44">
                  <c:v>45601.5</c:v>
                </c:pt>
                <c:pt idx="45">
                  <c:v>45602.5</c:v>
                </c:pt>
                <c:pt idx="46">
                  <c:v>45603.5</c:v>
                </c:pt>
                <c:pt idx="47">
                  <c:v>45604.5</c:v>
                </c:pt>
                <c:pt idx="48">
                  <c:v>45605.5</c:v>
                </c:pt>
                <c:pt idx="49">
                  <c:v>45606.5</c:v>
                </c:pt>
                <c:pt idx="50">
                  <c:v>45607.5</c:v>
                </c:pt>
                <c:pt idx="51">
                  <c:v>45608.5</c:v>
                </c:pt>
                <c:pt idx="52">
                  <c:v>45609.5</c:v>
                </c:pt>
                <c:pt idx="53">
                  <c:v>45610.5</c:v>
                </c:pt>
                <c:pt idx="54">
                  <c:v>45611.5</c:v>
                </c:pt>
                <c:pt idx="55">
                  <c:v>45612.5</c:v>
                </c:pt>
                <c:pt idx="56">
                  <c:v>45613.5</c:v>
                </c:pt>
                <c:pt idx="57">
                  <c:v>45614.5</c:v>
                </c:pt>
                <c:pt idx="58">
                  <c:v>45615.5</c:v>
                </c:pt>
                <c:pt idx="59">
                  <c:v>45616.5</c:v>
                </c:pt>
                <c:pt idx="60">
                  <c:v>45617.5</c:v>
                </c:pt>
                <c:pt idx="61">
                  <c:v>45618.5</c:v>
                </c:pt>
                <c:pt idx="62">
                  <c:v>45619.5</c:v>
                </c:pt>
                <c:pt idx="63">
                  <c:v>45620.5</c:v>
                </c:pt>
                <c:pt idx="64">
                  <c:v>45621.5</c:v>
                </c:pt>
                <c:pt idx="65">
                  <c:v>45622.5</c:v>
                </c:pt>
                <c:pt idx="66">
                  <c:v>45623.5</c:v>
                </c:pt>
                <c:pt idx="67">
                  <c:v>45624.5</c:v>
                </c:pt>
                <c:pt idx="68">
                  <c:v>45625.5</c:v>
                </c:pt>
                <c:pt idx="69">
                  <c:v>45626.5</c:v>
                </c:pt>
                <c:pt idx="70">
                  <c:v>45627.5</c:v>
                </c:pt>
                <c:pt idx="71">
                  <c:v>45628.5</c:v>
                </c:pt>
                <c:pt idx="72">
                  <c:v>45629.5</c:v>
                </c:pt>
                <c:pt idx="73">
                  <c:v>45630.5</c:v>
                </c:pt>
                <c:pt idx="74">
                  <c:v>45631.5</c:v>
                </c:pt>
                <c:pt idx="75">
                  <c:v>45632.5</c:v>
                </c:pt>
                <c:pt idx="76">
                  <c:v>45633.5</c:v>
                </c:pt>
                <c:pt idx="77">
                  <c:v>45634.5</c:v>
                </c:pt>
                <c:pt idx="78">
                  <c:v>45635.5</c:v>
                </c:pt>
                <c:pt idx="79">
                  <c:v>45636.5</c:v>
                </c:pt>
                <c:pt idx="80">
                  <c:v>45637.5</c:v>
                </c:pt>
                <c:pt idx="81">
                  <c:v>45638.5</c:v>
                </c:pt>
                <c:pt idx="82">
                  <c:v>45639.5</c:v>
                </c:pt>
                <c:pt idx="83">
                  <c:v>45640.5</c:v>
                </c:pt>
                <c:pt idx="84">
                  <c:v>45641.5</c:v>
                </c:pt>
                <c:pt idx="85">
                  <c:v>45642.5</c:v>
                </c:pt>
                <c:pt idx="86">
                  <c:v>45643.5</c:v>
                </c:pt>
                <c:pt idx="87">
                  <c:v>45644.5</c:v>
                </c:pt>
                <c:pt idx="88">
                  <c:v>45645.5</c:v>
                </c:pt>
                <c:pt idx="89">
                  <c:v>45646.5</c:v>
                </c:pt>
                <c:pt idx="90">
                  <c:v>45647.5</c:v>
                </c:pt>
                <c:pt idx="91">
                  <c:v>45648.5</c:v>
                </c:pt>
                <c:pt idx="92">
                  <c:v>45649.5</c:v>
                </c:pt>
                <c:pt idx="93">
                  <c:v>45650.5</c:v>
                </c:pt>
                <c:pt idx="94">
                  <c:v>45651.5</c:v>
                </c:pt>
                <c:pt idx="95">
                  <c:v>45652.5</c:v>
                </c:pt>
                <c:pt idx="96">
                  <c:v>45653.5</c:v>
                </c:pt>
                <c:pt idx="97">
                  <c:v>45654.5</c:v>
                </c:pt>
                <c:pt idx="98">
                  <c:v>45655.5</c:v>
                </c:pt>
                <c:pt idx="99">
                  <c:v>45656.5</c:v>
                </c:pt>
                <c:pt idx="100">
                  <c:v>45657.5</c:v>
                </c:pt>
                <c:pt idx="101">
                  <c:v>45658.5</c:v>
                </c:pt>
                <c:pt idx="102">
                  <c:v>45659.5</c:v>
                </c:pt>
                <c:pt idx="103">
                  <c:v>45660.5</c:v>
                </c:pt>
                <c:pt idx="104">
                  <c:v>45661.5</c:v>
                </c:pt>
                <c:pt idx="105">
                  <c:v>45662.5</c:v>
                </c:pt>
                <c:pt idx="106">
                  <c:v>45663.5</c:v>
                </c:pt>
                <c:pt idx="107">
                  <c:v>45664.5</c:v>
                </c:pt>
                <c:pt idx="108">
                  <c:v>45665.5</c:v>
                </c:pt>
                <c:pt idx="109">
                  <c:v>45666.5</c:v>
                </c:pt>
                <c:pt idx="110">
                  <c:v>45667.5</c:v>
                </c:pt>
                <c:pt idx="111">
                  <c:v>45668.5</c:v>
                </c:pt>
                <c:pt idx="112">
                  <c:v>45669.5</c:v>
                </c:pt>
                <c:pt idx="113">
                  <c:v>45670.5</c:v>
                </c:pt>
                <c:pt idx="114">
                  <c:v>45671.5</c:v>
                </c:pt>
                <c:pt idx="115">
                  <c:v>45672.5</c:v>
                </c:pt>
                <c:pt idx="116">
                  <c:v>45673.5</c:v>
                </c:pt>
                <c:pt idx="117">
                  <c:v>45674.5</c:v>
                </c:pt>
                <c:pt idx="118">
                  <c:v>45675.5</c:v>
                </c:pt>
                <c:pt idx="119">
                  <c:v>45676.5</c:v>
                </c:pt>
                <c:pt idx="120">
                  <c:v>45677.5</c:v>
                </c:pt>
                <c:pt idx="121">
                  <c:v>45678.5</c:v>
                </c:pt>
                <c:pt idx="122">
                  <c:v>45679.5</c:v>
                </c:pt>
                <c:pt idx="123">
                  <c:v>45680.5</c:v>
                </c:pt>
                <c:pt idx="124">
                  <c:v>45681.5</c:v>
                </c:pt>
                <c:pt idx="125">
                  <c:v>45682.5</c:v>
                </c:pt>
                <c:pt idx="126">
                  <c:v>45683.5</c:v>
                </c:pt>
                <c:pt idx="127">
                  <c:v>45684.5</c:v>
                </c:pt>
                <c:pt idx="128">
                  <c:v>45685.5</c:v>
                </c:pt>
                <c:pt idx="129">
                  <c:v>45686.5</c:v>
                </c:pt>
                <c:pt idx="130">
                  <c:v>45687.5</c:v>
                </c:pt>
                <c:pt idx="131">
                  <c:v>45688.5</c:v>
                </c:pt>
                <c:pt idx="132">
                  <c:v>45689.5</c:v>
                </c:pt>
                <c:pt idx="133">
                  <c:v>45690.5</c:v>
                </c:pt>
                <c:pt idx="134">
                  <c:v>45691.5</c:v>
                </c:pt>
                <c:pt idx="135">
                  <c:v>45692.5</c:v>
                </c:pt>
                <c:pt idx="136">
                  <c:v>45693.5</c:v>
                </c:pt>
                <c:pt idx="137">
                  <c:v>45694.5</c:v>
                </c:pt>
                <c:pt idx="138">
                  <c:v>45695.5</c:v>
                </c:pt>
                <c:pt idx="139">
                  <c:v>45696.5</c:v>
                </c:pt>
                <c:pt idx="140">
                  <c:v>45697.5</c:v>
                </c:pt>
                <c:pt idx="141">
                  <c:v>45698.5</c:v>
                </c:pt>
                <c:pt idx="142">
                  <c:v>45699.5</c:v>
                </c:pt>
                <c:pt idx="143">
                  <c:v>45700.5</c:v>
                </c:pt>
                <c:pt idx="144">
                  <c:v>45701.5</c:v>
                </c:pt>
                <c:pt idx="145">
                  <c:v>45702.5</c:v>
                </c:pt>
                <c:pt idx="146">
                  <c:v>45703.5</c:v>
                </c:pt>
                <c:pt idx="147">
                  <c:v>45704.5</c:v>
                </c:pt>
                <c:pt idx="148">
                  <c:v>45705.5</c:v>
                </c:pt>
                <c:pt idx="149">
                  <c:v>45706.5</c:v>
                </c:pt>
                <c:pt idx="150">
                  <c:v>45707.5</c:v>
                </c:pt>
                <c:pt idx="151">
                  <c:v>45708.5</c:v>
                </c:pt>
                <c:pt idx="152">
                  <c:v>45709.5</c:v>
                </c:pt>
                <c:pt idx="153">
                  <c:v>45710.5</c:v>
                </c:pt>
                <c:pt idx="154">
                  <c:v>45711.5</c:v>
                </c:pt>
                <c:pt idx="155">
                  <c:v>45712.5</c:v>
                </c:pt>
                <c:pt idx="156">
                  <c:v>45713.5</c:v>
                </c:pt>
                <c:pt idx="157">
                  <c:v>45714.5</c:v>
                </c:pt>
                <c:pt idx="158">
                  <c:v>45715.5</c:v>
                </c:pt>
                <c:pt idx="159">
                  <c:v>45716.5</c:v>
                </c:pt>
                <c:pt idx="160">
                  <c:v>45717.5</c:v>
                </c:pt>
                <c:pt idx="161">
                  <c:v>45718.5</c:v>
                </c:pt>
                <c:pt idx="162">
                  <c:v>45719.5</c:v>
                </c:pt>
                <c:pt idx="163">
                  <c:v>45720.5</c:v>
                </c:pt>
                <c:pt idx="164">
                  <c:v>45721.5</c:v>
                </c:pt>
                <c:pt idx="165">
                  <c:v>45722.5</c:v>
                </c:pt>
                <c:pt idx="166">
                  <c:v>45723.5</c:v>
                </c:pt>
                <c:pt idx="167">
                  <c:v>45724.5</c:v>
                </c:pt>
                <c:pt idx="168">
                  <c:v>45725.5</c:v>
                </c:pt>
                <c:pt idx="169">
                  <c:v>45726.5</c:v>
                </c:pt>
                <c:pt idx="170">
                  <c:v>45727.5</c:v>
                </c:pt>
                <c:pt idx="171">
                  <c:v>45728.5</c:v>
                </c:pt>
                <c:pt idx="172">
                  <c:v>45729.5</c:v>
                </c:pt>
                <c:pt idx="173">
                  <c:v>45730.5</c:v>
                </c:pt>
                <c:pt idx="174">
                  <c:v>45731.5</c:v>
                </c:pt>
                <c:pt idx="175">
                  <c:v>45732.5</c:v>
                </c:pt>
                <c:pt idx="176">
                  <c:v>45733.5</c:v>
                </c:pt>
                <c:pt idx="177">
                  <c:v>45734.5</c:v>
                </c:pt>
                <c:pt idx="178">
                  <c:v>45735.5</c:v>
                </c:pt>
                <c:pt idx="179">
                  <c:v>45736.5</c:v>
                </c:pt>
                <c:pt idx="180">
                  <c:v>45737.5</c:v>
                </c:pt>
                <c:pt idx="181">
                  <c:v>45738.5</c:v>
                </c:pt>
                <c:pt idx="182">
                  <c:v>45739.5</c:v>
                </c:pt>
                <c:pt idx="183">
                  <c:v>45740.5</c:v>
                </c:pt>
                <c:pt idx="184">
                  <c:v>45741.5</c:v>
                </c:pt>
                <c:pt idx="185">
                  <c:v>45742.5</c:v>
                </c:pt>
                <c:pt idx="186">
                  <c:v>45743.5</c:v>
                </c:pt>
                <c:pt idx="187">
                  <c:v>45744.5</c:v>
                </c:pt>
                <c:pt idx="188">
                  <c:v>45745.5</c:v>
                </c:pt>
                <c:pt idx="189">
                  <c:v>45746.5</c:v>
                </c:pt>
                <c:pt idx="190">
                  <c:v>45747.5</c:v>
                </c:pt>
                <c:pt idx="191">
                  <c:v>45748.5</c:v>
                </c:pt>
                <c:pt idx="192">
                  <c:v>45749.5</c:v>
                </c:pt>
                <c:pt idx="193">
                  <c:v>45750.5</c:v>
                </c:pt>
                <c:pt idx="194">
                  <c:v>45751.5</c:v>
                </c:pt>
                <c:pt idx="195">
                  <c:v>45752.5</c:v>
                </c:pt>
                <c:pt idx="196">
                  <c:v>45753.5</c:v>
                </c:pt>
                <c:pt idx="197">
                  <c:v>45754.5</c:v>
                </c:pt>
                <c:pt idx="198">
                  <c:v>45755.5</c:v>
                </c:pt>
                <c:pt idx="199">
                  <c:v>45756.5</c:v>
                </c:pt>
                <c:pt idx="200">
                  <c:v>45757.5</c:v>
                </c:pt>
                <c:pt idx="201">
                  <c:v>45758.5</c:v>
                </c:pt>
                <c:pt idx="202">
                  <c:v>45759.5</c:v>
                </c:pt>
                <c:pt idx="203">
                  <c:v>45760.5</c:v>
                </c:pt>
                <c:pt idx="204">
                  <c:v>45761.5</c:v>
                </c:pt>
                <c:pt idx="205">
                  <c:v>45762.5</c:v>
                </c:pt>
                <c:pt idx="206">
                  <c:v>45763.5</c:v>
                </c:pt>
                <c:pt idx="207">
                  <c:v>45764.5</c:v>
                </c:pt>
                <c:pt idx="208">
                  <c:v>45765.5</c:v>
                </c:pt>
                <c:pt idx="209">
                  <c:v>45766.5</c:v>
                </c:pt>
                <c:pt idx="210">
                  <c:v>45767.5</c:v>
                </c:pt>
                <c:pt idx="211">
                  <c:v>45768.5</c:v>
                </c:pt>
                <c:pt idx="212">
                  <c:v>45769.5</c:v>
                </c:pt>
                <c:pt idx="213">
                  <c:v>45770.5</c:v>
                </c:pt>
                <c:pt idx="214">
                  <c:v>45771.5</c:v>
                </c:pt>
                <c:pt idx="215">
                  <c:v>45772.5</c:v>
                </c:pt>
                <c:pt idx="216">
                  <c:v>45773.5</c:v>
                </c:pt>
                <c:pt idx="217">
                  <c:v>45774.5</c:v>
                </c:pt>
                <c:pt idx="218">
                  <c:v>45775.5</c:v>
                </c:pt>
                <c:pt idx="219">
                  <c:v>45776.5</c:v>
                </c:pt>
                <c:pt idx="220">
                  <c:v>45777.5</c:v>
                </c:pt>
                <c:pt idx="221">
                  <c:v>45778.5</c:v>
                </c:pt>
                <c:pt idx="222">
                  <c:v>45779.5</c:v>
                </c:pt>
                <c:pt idx="223">
                  <c:v>45780.5</c:v>
                </c:pt>
                <c:pt idx="224">
                  <c:v>45781.5</c:v>
                </c:pt>
                <c:pt idx="225">
                  <c:v>45782.5</c:v>
                </c:pt>
                <c:pt idx="226">
                  <c:v>45783.5</c:v>
                </c:pt>
                <c:pt idx="227">
                  <c:v>45784.5</c:v>
                </c:pt>
                <c:pt idx="228">
                  <c:v>45785.5</c:v>
                </c:pt>
                <c:pt idx="229">
                  <c:v>45786.5</c:v>
                </c:pt>
                <c:pt idx="230">
                  <c:v>45787.5</c:v>
                </c:pt>
                <c:pt idx="231">
                  <c:v>45788.5</c:v>
                </c:pt>
                <c:pt idx="232">
                  <c:v>45789.5</c:v>
                </c:pt>
                <c:pt idx="233">
                  <c:v>45790.5</c:v>
                </c:pt>
                <c:pt idx="234">
                  <c:v>45791.5</c:v>
                </c:pt>
                <c:pt idx="235">
                  <c:v>45792.5</c:v>
                </c:pt>
                <c:pt idx="236">
                  <c:v>45793.5</c:v>
                </c:pt>
                <c:pt idx="237">
                  <c:v>45794.5</c:v>
                </c:pt>
                <c:pt idx="238">
                  <c:v>45795.5</c:v>
                </c:pt>
                <c:pt idx="239">
                  <c:v>45796.5</c:v>
                </c:pt>
                <c:pt idx="240">
                  <c:v>45797.5</c:v>
                </c:pt>
                <c:pt idx="241">
                  <c:v>45798.5</c:v>
                </c:pt>
                <c:pt idx="242">
                  <c:v>45799.5</c:v>
                </c:pt>
                <c:pt idx="243">
                  <c:v>45800.5</c:v>
                </c:pt>
                <c:pt idx="244">
                  <c:v>45801.5</c:v>
                </c:pt>
                <c:pt idx="245">
                  <c:v>45802.5</c:v>
                </c:pt>
                <c:pt idx="246">
                  <c:v>45803.5</c:v>
                </c:pt>
                <c:pt idx="247">
                  <c:v>45804.5</c:v>
                </c:pt>
                <c:pt idx="248">
                  <c:v>45805.5</c:v>
                </c:pt>
                <c:pt idx="249">
                  <c:v>45806.5</c:v>
                </c:pt>
                <c:pt idx="250">
                  <c:v>45807.5</c:v>
                </c:pt>
                <c:pt idx="251">
                  <c:v>45808.5</c:v>
                </c:pt>
                <c:pt idx="252">
                  <c:v>45809.5</c:v>
                </c:pt>
                <c:pt idx="253">
                  <c:v>45810.5</c:v>
                </c:pt>
                <c:pt idx="254">
                  <c:v>45811.5</c:v>
                </c:pt>
                <c:pt idx="255">
                  <c:v>45812.5</c:v>
                </c:pt>
                <c:pt idx="256">
                  <c:v>45813.5</c:v>
                </c:pt>
                <c:pt idx="257">
                  <c:v>45814.5</c:v>
                </c:pt>
                <c:pt idx="258">
                  <c:v>45815.5</c:v>
                </c:pt>
                <c:pt idx="259">
                  <c:v>45816.5</c:v>
                </c:pt>
                <c:pt idx="260">
                  <c:v>45817.5</c:v>
                </c:pt>
                <c:pt idx="261">
                  <c:v>45818.5</c:v>
                </c:pt>
                <c:pt idx="262">
                  <c:v>45819.5</c:v>
                </c:pt>
                <c:pt idx="263">
                  <c:v>45820.5</c:v>
                </c:pt>
                <c:pt idx="264">
                  <c:v>45821.5</c:v>
                </c:pt>
                <c:pt idx="265">
                  <c:v>45822.5</c:v>
                </c:pt>
                <c:pt idx="266">
                  <c:v>45823.5</c:v>
                </c:pt>
                <c:pt idx="267">
                  <c:v>45824.5</c:v>
                </c:pt>
                <c:pt idx="268">
                  <c:v>45825.5</c:v>
                </c:pt>
                <c:pt idx="269">
                  <c:v>45826.5</c:v>
                </c:pt>
                <c:pt idx="270">
                  <c:v>45827.5</c:v>
                </c:pt>
                <c:pt idx="271">
                  <c:v>45828.5</c:v>
                </c:pt>
                <c:pt idx="272">
                  <c:v>45829.5</c:v>
                </c:pt>
                <c:pt idx="273">
                  <c:v>45830.5</c:v>
                </c:pt>
                <c:pt idx="274">
                  <c:v>45831.5</c:v>
                </c:pt>
                <c:pt idx="275">
                  <c:v>45832.5</c:v>
                </c:pt>
                <c:pt idx="276">
                  <c:v>45833.5</c:v>
                </c:pt>
                <c:pt idx="277">
                  <c:v>45834.5</c:v>
                </c:pt>
                <c:pt idx="278">
                  <c:v>45835.5</c:v>
                </c:pt>
                <c:pt idx="279">
                  <c:v>45836.5</c:v>
                </c:pt>
                <c:pt idx="280">
                  <c:v>45837.5</c:v>
                </c:pt>
                <c:pt idx="281">
                  <c:v>45838.5</c:v>
                </c:pt>
                <c:pt idx="282">
                  <c:v>45839.5</c:v>
                </c:pt>
                <c:pt idx="283">
                  <c:v>45840.5</c:v>
                </c:pt>
                <c:pt idx="284">
                  <c:v>45841.5</c:v>
                </c:pt>
                <c:pt idx="285">
                  <c:v>45842.5</c:v>
                </c:pt>
                <c:pt idx="286">
                  <c:v>45843.5</c:v>
                </c:pt>
                <c:pt idx="287">
                  <c:v>45844.5</c:v>
                </c:pt>
                <c:pt idx="288">
                  <c:v>45845.5</c:v>
                </c:pt>
                <c:pt idx="289">
                  <c:v>45846.5</c:v>
                </c:pt>
                <c:pt idx="290">
                  <c:v>45847.5</c:v>
                </c:pt>
                <c:pt idx="291">
                  <c:v>45848.5</c:v>
                </c:pt>
                <c:pt idx="292">
                  <c:v>45849.5</c:v>
                </c:pt>
                <c:pt idx="293">
                  <c:v>45850.5</c:v>
                </c:pt>
                <c:pt idx="294">
                  <c:v>45851.5</c:v>
                </c:pt>
                <c:pt idx="295">
                  <c:v>45852.5</c:v>
                </c:pt>
                <c:pt idx="296">
                  <c:v>45853.5</c:v>
                </c:pt>
                <c:pt idx="297">
                  <c:v>45854.5</c:v>
                </c:pt>
                <c:pt idx="298">
                  <c:v>45855.5</c:v>
                </c:pt>
                <c:pt idx="299">
                  <c:v>45856.5</c:v>
                </c:pt>
                <c:pt idx="300">
                  <c:v>45857.5</c:v>
                </c:pt>
                <c:pt idx="301">
                  <c:v>45858.5</c:v>
                </c:pt>
                <c:pt idx="302">
                  <c:v>45859.5</c:v>
                </c:pt>
                <c:pt idx="303">
                  <c:v>45860.5</c:v>
                </c:pt>
                <c:pt idx="304">
                  <c:v>45861.5</c:v>
                </c:pt>
                <c:pt idx="305">
                  <c:v>45862.5</c:v>
                </c:pt>
                <c:pt idx="306">
                  <c:v>45863.5</c:v>
                </c:pt>
                <c:pt idx="307">
                  <c:v>45864.5</c:v>
                </c:pt>
                <c:pt idx="308">
                  <c:v>45865.5</c:v>
                </c:pt>
                <c:pt idx="309">
                  <c:v>45866.5</c:v>
                </c:pt>
                <c:pt idx="310">
                  <c:v>45867.5</c:v>
                </c:pt>
                <c:pt idx="311">
                  <c:v>45868.5</c:v>
                </c:pt>
                <c:pt idx="312">
                  <c:v>45869.5</c:v>
                </c:pt>
                <c:pt idx="313">
                  <c:v>45870.5</c:v>
                </c:pt>
                <c:pt idx="314">
                  <c:v>45871.5</c:v>
                </c:pt>
                <c:pt idx="315">
                  <c:v>45872.5</c:v>
                </c:pt>
                <c:pt idx="316">
                  <c:v>45873.5</c:v>
                </c:pt>
                <c:pt idx="317">
                  <c:v>45874.5</c:v>
                </c:pt>
                <c:pt idx="318">
                  <c:v>45875.5</c:v>
                </c:pt>
                <c:pt idx="319">
                  <c:v>45876.5</c:v>
                </c:pt>
                <c:pt idx="320">
                  <c:v>45877.5</c:v>
                </c:pt>
                <c:pt idx="321">
                  <c:v>45878.5</c:v>
                </c:pt>
                <c:pt idx="322">
                  <c:v>45879.5</c:v>
                </c:pt>
                <c:pt idx="323">
                  <c:v>45880.5</c:v>
                </c:pt>
                <c:pt idx="324">
                  <c:v>45881.5</c:v>
                </c:pt>
                <c:pt idx="325">
                  <c:v>45882.5</c:v>
                </c:pt>
                <c:pt idx="326">
                  <c:v>45883.5</c:v>
                </c:pt>
                <c:pt idx="327">
                  <c:v>45884.5</c:v>
                </c:pt>
                <c:pt idx="328">
                  <c:v>45885.5</c:v>
                </c:pt>
                <c:pt idx="329">
                  <c:v>45886.5</c:v>
                </c:pt>
                <c:pt idx="330">
                  <c:v>45887.5</c:v>
                </c:pt>
                <c:pt idx="331">
                  <c:v>45888.5</c:v>
                </c:pt>
                <c:pt idx="332">
                  <c:v>45889.5</c:v>
                </c:pt>
                <c:pt idx="333">
                  <c:v>45890.5</c:v>
                </c:pt>
                <c:pt idx="334">
                  <c:v>45891.5</c:v>
                </c:pt>
                <c:pt idx="335">
                  <c:v>45892.5</c:v>
                </c:pt>
                <c:pt idx="336">
                  <c:v>45893.5</c:v>
                </c:pt>
                <c:pt idx="337">
                  <c:v>45894.5</c:v>
                </c:pt>
                <c:pt idx="338">
                  <c:v>45895.5</c:v>
                </c:pt>
                <c:pt idx="339">
                  <c:v>45896.5</c:v>
                </c:pt>
                <c:pt idx="340">
                  <c:v>45897.5</c:v>
                </c:pt>
                <c:pt idx="341">
                  <c:v>45898.5</c:v>
                </c:pt>
                <c:pt idx="342">
                  <c:v>45899.5</c:v>
                </c:pt>
                <c:pt idx="343">
                  <c:v>45900.5</c:v>
                </c:pt>
                <c:pt idx="344">
                  <c:v>45901.5</c:v>
                </c:pt>
                <c:pt idx="345">
                  <c:v>45902.5</c:v>
                </c:pt>
                <c:pt idx="346">
                  <c:v>45903.5</c:v>
                </c:pt>
                <c:pt idx="347">
                  <c:v>45904.5</c:v>
                </c:pt>
                <c:pt idx="348">
                  <c:v>45905.5</c:v>
                </c:pt>
                <c:pt idx="349">
                  <c:v>45906.5</c:v>
                </c:pt>
                <c:pt idx="350">
                  <c:v>45907.5</c:v>
                </c:pt>
                <c:pt idx="351">
                  <c:v>45908.5</c:v>
                </c:pt>
                <c:pt idx="352">
                  <c:v>45909.5</c:v>
                </c:pt>
                <c:pt idx="353">
                  <c:v>45910.5</c:v>
                </c:pt>
                <c:pt idx="354">
                  <c:v>45911.5</c:v>
                </c:pt>
                <c:pt idx="355">
                  <c:v>45912.5</c:v>
                </c:pt>
                <c:pt idx="356">
                  <c:v>45913.5</c:v>
                </c:pt>
                <c:pt idx="357">
                  <c:v>45914.5</c:v>
                </c:pt>
                <c:pt idx="358">
                  <c:v>45915.5</c:v>
                </c:pt>
                <c:pt idx="359">
                  <c:v>45916.5</c:v>
                </c:pt>
                <c:pt idx="360">
                  <c:v>45917.5</c:v>
                </c:pt>
                <c:pt idx="361">
                  <c:v>45918.5</c:v>
                </c:pt>
                <c:pt idx="362">
                  <c:v>45919.5</c:v>
                </c:pt>
                <c:pt idx="363">
                  <c:v>45920.5</c:v>
                </c:pt>
                <c:pt idx="364">
                  <c:v>45921.5</c:v>
                </c:pt>
                <c:pt idx="365">
                  <c:v>45922.5</c:v>
                </c:pt>
              </c:numCache>
            </c:numRef>
          </c:xVal>
          <c:yVal>
            <c:numRef>
              <c:f>'Beta Angle Calculator'!$AD$7:$AD$372</c:f>
              <c:numCache>
                <c:formatCode>0.000000</c:formatCode>
                <c:ptCount val="366"/>
                <c:pt idx="0">
                  <c:v>-9.0123087544157141E-3</c:v>
                </c:pt>
                <c:pt idx="1">
                  <c:v>4.3686279655359783</c:v>
                </c:pt>
                <c:pt idx="2">
                  <c:v>8.7225337853818754</c:v>
                </c:pt>
                <c:pt idx="3">
                  <c:v>13.027576768517637</c:v>
                </c:pt>
                <c:pt idx="4">
                  <c:v>17.256519190086053</c:v>
                </c:pt>
                <c:pt idx="5">
                  <c:v>21.378860041039836</c:v>
                </c:pt>
                <c:pt idx="6">
                  <c:v>25.359580162627296</c:v>
                </c:pt>
                <c:pt idx="7">
                  <c:v>29.15781089808657</c:v>
                </c:pt>
                <c:pt idx="8">
                  <c:v>32.725532085590885</c:v>
                </c:pt>
                <c:pt idx="9">
                  <c:v>36.006547049504476</c:v>
                </c:pt>
                <c:pt idx="10">
                  <c:v>38.936197527391677</c:v>
                </c:pt>
                <c:pt idx="11">
                  <c:v>41.442540033098176</c:v>
                </c:pt>
                <c:pt idx="12">
                  <c:v>43.449870507481073</c:v>
                </c:pt>
                <c:pt idx="13">
                  <c:v>44.885263167801746</c:v>
                </c:pt>
                <c:pt idx="14">
                  <c:v>45.687837588063793</c:v>
                </c:pt>
                <c:pt idx="15">
                  <c:v>45.818812650749742</c:v>
                </c:pt>
                <c:pt idx="16">
                  <c:v>45.268956211248451</c:v>
                </c:pt>
                <c:pt idx="17">
                  <c:v>44.060269387002847</c:v>
                </c:pt>
                <c:pt idx="18">
                  <c:v>42.241130176146541</c:v>
                </c:pt>
                <c:pt idx="19">
                  <c:v>39.877088738222206</c:v>
                </c:pt>
                <c:pt idx="20">
                  <c:v>37.040864657047926</c:v>
                </c:pt>
                <c:pt idx="21">
                  <c:v>33.804310653833191</c:v>
                </c:pt>
                <c:pt idx="22">
                  <c:v>30.233389103143544</c:v>
                </c:pt>
                <c:pt idx="23">
                  <c:v>26.385866044090516</c:v>
                </c:pt>
                <c:pt idx="24">
                  <c:v>22.310881303608561</c:v>
                </c:pt>
                <c:pt idx="25">
                  <c:v>18.049570774796099</c:v>
                </c:pt>
                <c:pt idx="26">
                  <c:v>13.636151692554138</c:v>
                </c:pt>
                <c:pt idx="27">
                  <c:v>9.0991234537344852</c:v>
                </c:pt>
                <c:pt idx="28">
                  <c:v>4.4624120724434153</c:v>
                </c:pt>
                <c:pt idx="29">
                  <c:v>-0.25360643354682061</c:v>
                </c:pt>
                <c:pt idx="30">
                  <c:v>-5.0312098755626371</c:v>
                </c:pt>
                <c:pt idx="31">
                  <c:v>-9.8545372401828875</c:v>
                </c:pt>
                <c:pt idx="32">
                  <c:v>-14.708860148396111</c:v>
                </c:pt>
                <c:pt idx="33">
                  <c:v>-19.579867876940522</c:v>
                </c:pt>
                <c:pt idx="34">
                  <c:v>-24.452902019865061</c:v>
                </c:pt>
                <c:pt idx="35">
                  <c:v>-29.312055228894017</c:v>
                </c:pt>
                <c:pt idx="36">
                  <c:v>-34.139011184136422</c:v>
                </c:pt>
                <c:pt idx="37">
                  <c:v>-38.911439155849365</c:v>
                </c:pt>
                <c:pt idx="38">
                  <c:v>-43.600649908539353</c:v>
                </c:pt>
                <c:pt idx="39">
                  <c:v>-48.168049388977281</c:v>
                </c:pt>
                <c:pt idx="40">
                  <c:v>-52.559683073935467</c:v>
                </c:pt>
                <c:pt idx="41">
                  <c:v>-56.697923937629298</c:v>
                </c:pt>
                <c:pt idx="42">
                  <c:v>-60.469553360688124</c:v>
                </c:pt>
                <c:pt idx="43">
                  <c:v>-63.711643977426732</c:v>
                </c:pt>
                <c:pt idx="44">
                  <c:v>-66.204383283335858</c:v>
                </c:pt>
                <c:pt idx="45">
                  <c:v>-67.69543916444978</c:v>
                </c:pt>
                <c:pt idx="46">
                  <c:v>-67.98356757001936</c:v>
                </c:pt>
                <c:pt idx="47">
                  <c:v>-67.029294079534608</c:v>
                </c:pt>
                <c:pt idx="48">
                  <c:v>-64.982318367627073</c:v>
                </c:pt>
                <c:pt idx="49">
                  <c:v>-62.091606207002449</c:v>
                </c:pt>
                <c:pt idx="50">
                  <c:v>-58.600191793544944</c:v>
                </c:pt>
                <c:pt idx="51">
                  <c:v>-54.697849196590063</c:v>
                </c:pt>
                <c:pt idx="52">
                  <c:v>-50.519276859999707</c:v>
                </c:pt>
                <c:pt idx="53">
                  <c:v>-46.157461212080335</c:v>
                </c:pt>
                <c:pt idx="54">
                  <c:v>-41.677174177300522</c:v>
                </c:pt>
                <c:pt idx="55">
                  <c:v>-37.124908766317006</c:v>
                </c:pt>
                <c:pt idx="56">
                  <c:v>-32.535516567982725</c:v>
                </c:pt>
                <c:pt idx="57">
                  <c:v>-27.936535668341513</c:v>
                </c:pt>
                <c:pt idx="58">
                  <c:v>-23.351040576357573</c:v>
                </c:pt>
                <c:pt idx="59">
                  <c:v>-18.799577058128055</c:v>
                </c:pt>
                <c:pt idx="60">
                  <c:v>-14.301537791221399</c:v>
                </c:pt>
                <c:pt idx="61">
                  <c:v>-9.8761992609832721</c:v>
                </c:pt>
                <c:pt idx="62">
                  <c:v>-5.5435553028474258</c:v>
                </c:pt>
                <c:pt idx="63">
                  <c:v>-1.3250283079418936</c:v>
                </c:pt>
                <c:pt idx="64">
                  <c:v>2.75589867405083</c:v>
                </c:pt>
                <c:pt idx="65">
                  <c:v>6.6731163345417137</c:v>
                </c:pt>
                <c:pt idx="66">
                  <c:v>10.397407373657641</c:v>
                </c:pt>
                <c:pt idx="67">
                  <c:v>13.896099528901038</c:v>
                </c:pt>
                <c:pt idx="68">
                  <c:v>17.132942806324021</c:v>
                </c:pt>
                <c:pt idx="69">
                  <c:v>20.068340646646224</c:v>
                </c:pt>
                <c:pt idx="70">
                  <c:v>22.66009557151531</c:v>
                </c:pt>
                <c:pt idx="71">
                  <c:v>24.864829190324297</c:v>
                </c:pt>
                <c:pt idx="72">
                  <c:v>26.640173318777496</c:v>
                </c:pt>
                <c:pt idx="73">
                  <c:v>27.947676389207643</c:v>
                </c:pt>
                <c:pt idx="74">
                  <c:v>28.756131876155184</c:v>
                </c:pt>
                <c:pt idx="75">
                  <c:v>29.044779475986811</c:v>
                </c:pt>
                <c:pt idx="76">
                  <c:v>28.805683020947271</c:v>
                </c:pt>
                <c:pt idx="77">
                  <c:v>28.044677797563491</c:v>
                </c:pt>
                <c:pt idx="78">
                  <c:v>26.780625531700611</c:v>
                </c:pt>
                <c:pt idx="79">
                  <c:v>25.043182602443164</c:v>
                </c:pt>
                <c:pt idx="80">
                  <c:v>22.869657895834962</c:v>
                </c:pt>
                <c:pt idx="81">
                  <c:v>20.301659140633141</c:v>
                </c:pt>
                <c:pt idx="82">
                  <c:v>17.382103324479068</c:v>
                </c:pt>
                <c:pt idx="83">
                  <c:v>14.15291668327213</c:v>
                </c:pt>
                <c:pt idx="84">
                  <c:v>10.653504989197407</c:v>
                </c:pt>
                <c:pt idx="85">
                  <c:v>6.9199103746145996</c:v>
                </c:pt>
                <c:pt idx="86">
                  <c:v>2.9844974700640683</c:v>
                </c:pt>
                <c:pt idx="87">
                  <c:v>-1.1239956293176643</c:v>
                </c:pt>
                <c:pt idx="88">
                  <c:v>-5.3801786452409646</c:v>
                </c:pt>
                <c:pt idx="89">
                  <c:v>-9.7616010977758538</c:v>
                </c:pt>
                <c:pt idx="90">
                  <c:v>-14.248276214717627</c:v>
                </c:pt>
                <c:pt idx="91">
                  <c:v>-18.822166522789253</c:v>
                </c:pt>
                <c:pt idx="92">
                  <c:v>-23.466634549614614</c:v>
                </c:pt>
                <c:pt idx="93">
                  <c:v>-28.165837486651903</c:v>
                </c:pt>
                <c:pt idx="94">
                  <c:v>-32.904016204539879</c:v>
                </c:pt>
                <c:pt idx="95">
                  <c:v>-37.664587714046398</c:v>
                </c:pt>
                <c:pt idx="96">
                  <c:v>-42.428880304799783</c:v>
                </c:pt>
                <c:pt idx="97">
                  <c:v>-47.174222056827951</c:v>
                </c:pt>
                <c:pt idx="98">
                  <c:v>-51.870845716412134</c:v>
                </c:pt>
                <c:pt idx="99">
                  <c:v>-56.476584196129977</c:v>
                </c:pt>
                <c:pt idx="100">
                  <c:v>-60.92737435996672</c:v>
                </c:pt>
                <c:pt idx="101">
                  <c:v>-65.11987929928533</c:v>
                </c:pt>
                <c:pt idx="102">
                  <c:v>-68.880631727647028</c:v>
                </c:pt>
                <c:pt idx="103">
                  <c:v>-71.920653439773574</c:v>
                </c:pt>
                <c:pt idx="104">
                  <c:v>-73.814035649640232</c:v>
                </c:pt>
                <c:pt idx="105">
                  <c:v>-74.134896604680335</c:v>
                </c:pt>
                <c:pt idx="106">
                  <c:v>-72.790452973812847</c:v>
                </c:pt>
                <c:pt idx="107">
                  <c:v>-70.115374775102225</c:v>
                </c:pt>
                <c:pt idx="108">
                  <c:v>-66.563779055989698</c:v>
                </c:pt>
                <c:pt idx="109">
                  <c:v>-62.478043646016815</c:v>
                </c:pt>
                <c:pt idx="110">
                  <c:v>-58.069440978986485</c:v>
                </c:pt>
                <c:pt idx="111">
                  <c:v>-53.462999896676614</c:v>
                </c:pt>
                <c:pt idx="112">
                  <c:v>-48.734550808737382</c:v>
                </c:pt>
                <c:pt idx="113">
                  <c:v>-43.932501268334228</c:v>
                </c:pt>
                <c:pt idx="114">
                  <c:v>-39.089764313463895</c:v>
                </c:pt>
                <c:pt idx="115">
                  <c:v>-34.230338862668155</c:v>
                </c:pt>
                <c:pt idx="116">
                  <c:v>-29.373074024119621</c:v>
                </c:pt>
                <c:pt idx="117">
                  <c:v>-24.533935939415731</c:v>
                </c:pt>
                <c:pt idx="118">
                  <c:v>-19.727463510042785</c:v>
                </c:pt>
                <c:pt idx="119">
                  <c:v>-14.967780016494791</c:v>
                </c:pt>
                <c:pt idx="120">
                  <c:v>-10.269364680110112</c:v>
                </c:pt>
                <c:pt idx="121">
                  <c:v>-5.6477027017227517</c:v>
                </c:pt>
                <c:pt idx="122">
                  <c:v>-1.1198852972527022</c:v>
                </c:pt>
                <c:pt idx="123">
                  <c:v>3.2947971098235738</c:v>
                </c:pt>
                <c:pt idx="124">
                  <c:v>7.5742461529463183</c:v>
                </c:pt>
                <c:pt idx="125">
                  <c:v>11.692929369308407</c:v>
                </c:pt>
                <c:pt idx="126">
                  <c:v>15.621261033892242</c:v>
                </c:pt>
                <c:pt idx="127">
                  <c:v>19.32505203801021</c:v>
                </c:pt>
                <c:pt idx="128">
                  <c:v>22.765144287517533</c:v>
                </c:pt>
                <c:pt idx="129">
                  <c:v>25.897414137350712</c:v>
                </c:pt>
                <c:pt idx="130">
                  <c:v>28.673402417274076</c:v>
                </c:pt>
                <c:pt idx="131">
                  <c:v>31.041872563948733</c:v>
                </c:pt>
                <c:pt idx="132">
                  <c:v>32.951552344762554</c:v>
                </c:pt>
                <c:pt idx="133">
                  <c:v>34.355103935367914</c:v>
                </c:pt>
                <c:pt idx="134">
                  <c:v>35.2139583835515</c:v>
                </c:pt>
                <c:pt idx="135">
                  <c:v>35.503139894214414</c:v>
                </c:pt>
                <c:pt idx="136">
                  <c:v>35.214858742495899</c:v>
                </c:pt>
                <c:pt idx="137">
                  <c:v>34.359778049260044</c:v>
                </c:pt>
                <c:pt idx="138">
                  <c:v>32.965535516259884</c:v>
                </c:pt>
                <c:pt idx="139">
                  <c:v>31.073010587244426</c:v>
                </c:pt>
                <c:pt idx="140">
                  <c:v>28.731466707232258</c:v>
                </c:pt>
                <c:pt idx="141">
                  <c:v>25.993779398004381</c:v>
                </c:pt>
                <c:pt idx="142">
                  <c:v>22.912587878100904</c:v>
                </c:pt>
                <c:pt idx="143">
                  <c:v>19.537696445079472</c:v>
                </c:pt>
                <c:pt idx="144">
                  <c:v>15.914656945651707</c:v>
                </c:pt>
                <c:pt idx="145">
                  <c:v>12.08426871427034</c:v>
                </c:pt>
                <c:pt idx="146">
                  <c:v>8.0826975346364094</c:v>
                </c:pt>
                <c:pt idx="147">
                  <c:v>3.9419651638081143</c:v>
                </c:pt>
                <c:pt idx="148">
                  <c:v>-0.30936322206054251</c:v>
                </c:pt>
                <c:pt idx="149">
                  <c:v>-4.6453956387873694</c:v>
                </c:pt>
                <c:pt idx="150">
                  <c:v>-9.0420806536445451</c:v>
                </c:pt>
                <c:pt idx="151">
                  <c:v>-13.476331690422308</c:v>
                </c:pt>
                <c:pt idx="152">
                  <c:v>-17.925084223121488</c:v>
                </c:pt>
                <c:pt idx="153">
                  <c:v>-22.364236741880656</c:v>
                </c:pt>
                <c:pt idx="154">
                  <c:v>-26.767402546631867</c:v>
                </c:pt>
                <c:pt idx="155">
                  <c:v>-31.10437519720649</c:v>
                </c:pt>
                <c:pt idx="156">
                  <c:v>-35.339189114390166</c:v>
                </c:pt>
                <c:pt idx="157">
                  <c:v>-39.427652927133323</c:v>
                </c:pt>
                <c:pt idx="158">
                  <c:v>-43.314286369848297</c:v>
                </c:pt>
                <c:pt idx="159">
                  <c:v>-46.928791846504545</c:v>
                </c:pt>
                <c:pt idx="160">
                  <c:v>-50.182708116752877</c:v>
                </c:pt>
                <c:pt idx="161">
                  <c:v>-52.967944029343627</c:v>
                </c:pt>
                <c:pt idx="162">
                  <c:v>-55.160455914542084</c:v>
                </c:pt>
                <c:pt idx="163">
                  <c:v>-56.633340140250276</c:v>
                </c:pt>
                <c:pt idx="164">
                  <c:v>-57.281150607816485</c:v>
                </c:pt>
                <c:pt idx="165">
                  <c:v>-57.048883110555046</c:v>
                </c:pt>
                <c:pt idx="166">
                  <c:v>-55.950009762969074</c:v>
                </c:pt>
                <c:pt idx="167">
                  <c:v>-54.061038021596488</c:v>
                </c:pt>
                <c:pt idx="168">
                  <c:v>-51.496628181537268</c:v>
                </c:pt>
                <c:pt idx="169">
                  <c:v>-48.381248132847709</c:v>
                </c:pt>
                <c:pt idx="170">
                  <c:v>-44.82963536187485</c:v>
                </c:pt>
                <c:pt idx="171">
                  <c:v>-40.938264576215452</c:v>
                </c:pt>
                <c:pt idx="172">
                  <c:v>-36.784301701351104</c:v>
                </c:pt>
                <c:pt idx="173">
                  <c:v>-32.428045363145856</c:v>
                </c:pt>
                <c:pt idx="174">
                  <c:v>-27.916336653610642</c:v>
                </c:pt>
                <c:pt idx="175">
                  <c:v>-23.285783292731153</c:v>
                </c:pt>
                <c:pt idx="176">
                  <c:v>-18.565427559751129</c:v>
                </c:pt>
                <c:pt idx="177">
                  <c:v>-13.778836149531593</c:v>
                </c:pt>
                <c:pt idx="178">
                  <c:v>-8.9457110241784044</c:v>
                </c:pt>
                <c:pt idx="179">
                  <c:v>-4.0831436686119371</c:v>
                </c:pt>
                <c:pt idx="180">
                  <c:v>0.79337516680392783</c:v>
                </c:pt>
                <c:pt idx="181">
                  <c:v>5.6690950536849236</c:v>
                </c:pt>
                <c:pt idx="182">
                  <c:v>10.529212954804114</c:v>
                </c:pt>
                <c:pt idx="183">
                  <c:v>15.358072392810195</c:v>
                </c:pt>
                <c:pt idx="184">
                  <c:v>20.138278007381075</c:v>
                </c:pt>
                <c:pt idx="185">
                  <c:v>24.84963952058828</c:v>
                </c:pt>
                <c:pt idx="186">
                  <c:v>29.467842660373265</c:v>
                </c:pt>
                <c:pt idx="187">
                  <c:v>33.962724502266461</c:v>
                </c:pt>
                <c:pt idx="188">
                  <c:v>38.296018782942433</c:v>
                </c:pt>
                <c:pt idx="189">
                  <c:v>42.418465390557145</c:v>
                </c:pt>
                <c:pt idx="190">
                  <c:v>46.266324821097996</c:v>
                </c:pt>
                <c:pt idx="191">
                  <c:v>49.757760959325154</c:v>
                </c:pt>
                <c:pt idx="192">
                  <c:v>52.790498752159245</c:v>
                </c:pt>
                <c:pt idx="193">
                  <c:v>55.243764457203199</c:v>
                </c:pt>
                <c:pt idx="194">
                  <c:v>56.989064885349102</c:v>
                </c:pt>
                <c:pt idx="195">
                  <c:v>57.913146243669679</c:v>
                </c:pt>
                <c:pt idx="196">
                  <c:v>57.948898087199474</c:v>
                </c:pt>
                <c:pt idx="197">
                  <c:v>57.098845806713292</c:v>
                </c:pt>
                <c:pt idx="198">
                  <c:v>55.434975814013967</c:v>
                </c:pt>
                <c:pt idx="199">
                  <c:v>53.074958941880425</c:v>
                </c:pt>
                <c:pt idx="200">
                  <c:v>50.151124614316089</c:v>
                </c:pt>
                <c:pt idx="201">
                  <c:v>46.787553917718412</c:v>
                </c:pt>
                <c:pt idx="202">
                  <c:v>43.089463433383564</c:v>
                </c:pt>
                <c:pt idx="203">
                  <c:v>39.141463216491147</c:v>
                </c:pt>
                <c:pt idx="204">
                  <c:v>35.010085943256577</c:v>
                </c:pt>
                <c:pt idx="205">
                  <c:v>30.747564987841578</c:v>
                </c:pt>
                <c:pt idx="206">
                  <c:v>26.395457965656878</c:v>
                </c:pt>
                <c:pt idx="207">
                  <c:v>21.987661112679127</c:v>
                </c:pt>
                <c:pt idx="208">
                  <c:v>17.552782127229637</c:v>
                </c:pt>
                <c:pt idx="209">
                  <c:v>13.115983208623211</c:v>
                </c:pt>
                <c:pt idx="210">
                  <c:v>8.7004313647082068</c:v>
                </c:pt>
                <c:pt idx="211">
                  <c:v>4.3284769116196733</c:v>
                </c:pt>
                <c:pt idx="212">
                  <c:v>2.2654938975508673E-2</c:v>
                </c:pt>
                <c:pt idx="213">
                  <c:v>-4.1934213659665938</c:v>
                </c:pt>
                <c:pt idx="214">
                  <c:v>-8.2942309465004644</c:v>
                </c:pt>
                <c:pt idx="215">
                  <c:v>-12.251559230692379</c:v>
                </c:pt>
                <c:pt idx="216">
                  <c:v>-16.033767329264482</c:v>
                </c:pt>
                <c:pt idx="217">
                  <c:v>-19.605166671338566</c:v>
                </c:pt>
                <c:pt idx="218">
                  <c:v>-22.92560308652185</c:v>
                </c:pt>
                <c:pt idx="219">
                  <c:v>-25.950420686609174</c:v>
                </c:pt>
                <c:pt idx="220">
                  <c:v>-28.631043659711292</c:v>
                </c:pt>
                <c:pt idx="221">
                  <c:v>-30.916452040923549</c:v>
                </c:pt>
                <c:pt idx="222">
                  <c:v>-32.755779857679244</c:v>
                </c:pt>
                <c:pt idx="223">
                  <c:v>-34.102064456309236</c:v>
                </c:pt>
                <c:pt idx="224">
                  <c:v>-34.916797842577374</c:v>
                </c:pt>
                <c:pt idx="225">
                  <c:v>-35.174465114612858</c:v>
                </c:pt>
                <c:pt idx="226">
                  <c:v>-34.865941473098779</c:v>
                </c:pt>
                <c:pt idx="227">
                  <c:v>-33.999733204511372</c:v>
                </c:pt>
                <c:pt idx="228">
                  <c:v>-32.600658349808604</c:v>
                </c:pt>
                <c:pt idx="229">
                  <c:v>-30.70639174475555</c:v>
                </c:pt>
                <c:pt idx="230">
                  <c:v>-28.362897295029246</c:v>
                </c:pt>
                <c:pt idx="231">
                  <c:v>-25.619869562472743</c:v>
                </c:pt>
                <c:pt idx="232">
                  <c:v>-22.526985182637457</c:v>
                </c:pt>
                <c:pt idx="233">
                  <c:v>-19.131299381998506</c:v>
                </c:pt>
                <c:pt idx="234">
                  <c:v>-15.47574974286672</c:v>
                </c:pt>
                <c:pt idx="235">
                  <c:v>-11.598534428135416</c:v>
                </c:pt>
                <c:pt idx="236">
                  <c:v>-7.5330867431821424</c:v>
                </c:pt>
                <c:pt idx="237">
                  <c:v>-3.3084058298766919</c:v>
                </c:pt>
                <c:pt idx="238">
                  <c:v>1.0504306309540987</c:v>
                </c:pt>
                <c:pt idx="239">
                  <c:v>5.5216822010744107</c:v>
                </c:pt>
                <c:pt idx="240">
                  <c:v>10.086350523437812</c:v>
                </c:pt>
                <c:pt idx="241">
                  <c:v>14.727598204625572</c:v>
                </c:pt>
                <c:pt idx="242">
                  <c:v>19.430181731756193</c:v>
                </c:pt>
                <c:pt idx="243">
                  <c:v>24.179879008054229</c:v>
                </c:pt>
                <c:pt idx="244">
                  <c:v>28.962872844720209</c:v>
                </c:pt>
                <c:pt idx="245">
                  <c:v>33.765026131540338</c:v>
                </c:pt>
                <c:pt idx="246">
                  <c:v>38.570942744768118</c:v>
                </c:pt>
                <c:pt idx="247">
                  <c:v>43.362633484617184</c:v>
                </c:pt>
                <c:pt idx="248">
                  <c:v>48.11746546520969</c:v>
                </c:pt>
                <c:pt idx="249">
                  <c:v>52.804800199137503</c:v>
                </c:pt>
                <c:pt idx="250">
                  <c:v>57.380189288925493</c:v>
                </c:pt>
                <c:pt idx="251">
                  <c:v>61.774968476124634</c:v>
                </c:pt>
                <c:pt idx="252">
                  <c:v>65.877370955135163</c:v>
                </c:pt>
                <c:pt idx="253">
                  <c:v>69.499986942205865</c:v>
                </c:pt>
                <c:pt idx="254">
                  <c:v>72.336518488807968</c:v>
                </c:pt>
                <c:pt idx="255">
                  <c:v>73.959495796161235</c:v>
                </c:pt>
                <c:pt idx="256">
                  <c:v>73.995025024821274</c:v>
                </c:pt>
                <c:pt idx="257">
                  <c:v>72.437138465584795</c:v>
                </c:pt>
                <c:pt idx="258">
                  <c:v>69.655172706245068</c:v>
                </c:pt>
                <c:pt idx="259">
                  <c:v>66.081051436711746</c:v>
                </c:pt>
                <c:pt idx="260">
                  <c:v>62.026883891019949</c:v>
                </c:pt>
                <c:pt idx="261">
                  <c:v>57.684178612714604</c:v>
                </c:pt>
                <c:pt idx="262">
                  <c:v>53.167281952632045</c:v>
                </c:pt>
                <c:pt idx="263">
                  <c:v>48.546573228694328</c:v>
                </c:pt>
                <c:pt idx="264">
                  <c:v>43.867795394875479</c:v>
                </c:pt>
                <c:pt idx="265">
                  <c:v>39.162708707117659</c:v>
                </c:pt>
                <c:pt idx="266">
                  <c:v>34.455030410217447</c:v>
                </c:pt>
                <c:pt idx="267">
                  <c:v>29.763873454588083</c:v>
                </c:pt>
                <c:pt idx="268">
                  <c:v>25.105842966491622</c:v>
                </c:pt>
                <c:pt idx="269">
                  <c:v>20.496398170376562</c:v>
                </c:pt>
                <c:pt idx="270">
                  <c:v>15.950806356521616</c:v>
                </c:pt>
                <c:pt idx="271">
                  <c:v>11.484869866814879</c:v>
                </c:pt>
                <c:pt idx="272">
                  <c:v>7.1155287624993502</c:v>
                </c:pt>
                <c:pt idx="273">
                  <c:v>2.8613968233502063</c:v>
                </c:pt>
                <c:pt idx="274">
                  <c:v>-1.2567407252148151</c:v>
                </c:pt>
                <c:pt idx="275">
                  <c:v>-5.2154625618368522</c:v>
                </c:pt>
                <c:pt idx="276">
                  <c:v>-8.9882975794361109</c:v>
                </c:pt>
                <c:pt idx="277">
                  <c:v>-12.545406756653117</c:v>
                </c:pt>
                <c:pt idx="278">
                  <c:v>-15.853437168902691</c:v>
                </c:pt>
                <c:pt idx="279">
                  <c:v>-18.875660092308358</c:v>
                </c:pt>
                <c:pt idx="280">
                  <c:v>-21.572536014661317</c:v>
                </c:pt>
                <c:pt idx="281">
                  <c:v>-23.902858956973883</c:v>
                </c:pt>
                <c:pt idx="282">
                  <c:v>-25.825595096650868</c:v>
                </c:pt>
                <c:pt idx="283">
                  <c:v>-27.302419321326937</c:v>
                </c:pt>
                <c:pt idx="284">
                  <c:v>-28.300759999162167</c:v>
                </c:pt>
                <c:pt idx="285">
                  <c:v>-28.796925508999387</c:v>
                </c:pt>
                <c:pt idx="286">
                  <c:v>-28.778703519601024</c:v>
                </c:pt>
                <c:pt idx="287">
                  <c:v>-28.246817576147176</c:v>
                </c:pt>
                <c:pt idx="288">
                  <c:v>-27.214857928871044</c:v>
                </c:pt>
                <c:pt idx="289">
                  <c:v>-25.707706091103336</c:v>
                </c:pt>
                <c:pt idx="290">
                  <c:v>-23.758866304363359</c:v>
                </c:pt>
                <c:pt idx="291">
                  <c:v>-21.407328867231673</c:v>
                </c:pt>
                <c:pt idx="292">
                  <c:v>-18.69456407299257</c:v>
                </c:pt>
                <c:pt idx="293">
                  <c:v>-15.662053008787597</c:v>
                </c:pt>
                <c:pt idx="294">
                  <c:v>-12.349525432593543</c:v>
                </c:pt>
                <c:pt idx="295">
                  <c:v>-8.7938883056148658</c:v>
                </c:pt>
                <c:pt idx="296">
                  <c:v>-5.0287248270372382</c:v>
                </c:pt>
                <c:pt idx="297">
                  <c:v>-1.0842121865458898</c:v>
                </c:pt>
                <c:pt idx="298">
                  <c:v>3.0126807177764365</c:v>
                </c:pt>
                <c:pt idx="299">
                  <c:v>7.237821677494833</c:v>
                </c:pt>
                <c:pt idx="300">
                  <c:v>11.569439234903053</c:v>
                </c:pt>
                <c:pt idx="301">
                  <c:v>15.987578609655142</c:v>
                </c:pt>
                <c:pt idx="302">
                  <c:v>20.473496698823919</c:v>
                </c:pt>
                <c:pt idx="303">
                  <c:v>25.008976419025807</c:v>
                </c:pt>
                <c:pt idx="304">
                  <c:v>29.575511235573899</c:v>
                </c:pt>
                <c:pt idx="305">
                  <c:v>34.153271969955988</c:v>
                </c:pt>
                <c:pt idx="306">
                  <c:v>38.719709515475181</c:v>
                </c:pt>
                <c:pt idx="307">
                  <c:v>43.247552772201857</c:v>
                </c:pt>
                <c:pt idx="308">
                  <c:v>47.701806875804024</c:v>
                </c:pt>
                <c:pt idx="309">
                  <c:v>52.035114668171794</c:v>
                </c:pt>
                <c:pt idx="310">
                  <c:v>56.180518353669335</c:v>
                </c:pt>
                <c:pt idx="311">
                  <c:v>60.040445187008203</c:v>
                </c:pt>
                <c:pt idx="312">
                  <c:v>63.471582920592006</c:v>
                </c:pt>
                <c:pt idx="313">
                  <c:v>66.270200655260709</c:v>
                </c:pt>
                <c:pt idx="314">
                  <c:v>68.176645242301433</c:v>
                </c:pt>
                <c:pt idx="315">
                  <c:v>68.935231283708291</c:v>
                </c:pt>
                <c:pt idx="316">
                  <c:v>68.416036554603451</c:v>
                </c:pt>
                <c:pt idx="317">
                  <c:v>66.699210426095689</c:v>
                </c:pt>
                <c:pt idx="318">
                  <c:v>64.018920028073836</c:v>
                </c:pt>
                <c:pt idx="319">
                  <c:v>60.638014144762337</c:v>
                </c:pt>
                <c:pt idx="320">
                  <c:v>56.771721867542489</c:v>
                </c:pt>
                <c:pt idx="321">
                  <c:v>52.573760941542687</c:v>
                </c:pt>
                <c:pt idx="322">
                  <c:v>48.148719352490517</c:v>
                </c:pt>
                <c:pt idx="323">
                  <c:v>43.567551282308699</c:v>
                </c:pt>
                <c:pt idx="324">
                  <c:v>38.879405721198985</c:v>
                </c:pt>
                <c:pt idx="325">
                  <c:v>34.119509475967192</c:v>
                </c:pt>
                <c:pt idx="326">
                  <c:v>29.314220036880346</c:v>
                </c:pt>
                <c:pt idx="327">
                  <c:v>24.484270202994374</c:v>
                </c:pt>
                <c:pt idx="328">
                  <c:v>19.646902826828097</c:v>
                </c:pt>
                <c:pt idx="329">
                  <c:v>14.817335065762695</c:v>
                </c:pt>
                <c:pt idx="330">
                  <c:v>10.009823986985387</c:v>
                </c:pt>
                <c:pt idx="331">
                  <c:v>5.2385043780292646</c:v>
                </c:pt>
                <c:pt idx="332">
                  <c:v>0.51811036369081465</c:v>
                </c:pt>
                <c:pt idx="333">
                  <c:v>-4.1353420191745638</c:v>
                </c:pt>
                <c:pt idx="334">
                  <c:v>-8.7038545180426201</c:v>
                </c:pt>
                <c:pt idx="335">
                  <c:v>-13.166685394410411</c:v>
                </c:pt>
                <c:pt idx="336">
                  <c:v>-17.499496624489328</c:v>
                </c:pt>
                <c:pt idx="337">
                  <c:v>-21.673397525453819</c:v>
                </c:pt>
                <c:pt idx="338">
                  <c:v>-25.653906311107686</c:v>
                </c:pt>
                <c:pt idx="339">
                  <c:v>-29.399912627323214</c:v>
                </c:pt>
                <c:pt idx="340">
                  <c:v>-32.862829476099982</c:v>
                </c:pt>
                <c:pt idx="341">
                  <c:v>-35.986283269524208</c:v>
                </c:pt>
                <c:pt idx="342">
                  <c:v>-38.706890902570308</c:v>
                </c:pt>
                <c:pt idx="343">
                  <c:v>-40.956830059232296</c:v>
                </c:pt>
                <c:pt idx="344">
                  <c:v>-42.668831434371739</c:v>
                </c:pt>
                <c:pt idx="345">
                  <c:v>-43.78364420568991</c:v>
                </c:pt>
                <c:pt idx="346">
                  <c:v>-44.258847823181192</c:v>
                </c:pt>
                <c:pt idx="347">
                  <c:v>-44.076557538172075</c:v>
                </c:pt>
                <c:pt idx="348">
                  <c:v>-43.247150757110731</c:v>
                </c:pt>
                <c:pt idx="349">
                  <c:v>-41.807420764574488</c:v>
                </c:pt>
                <c:pt idx="350">
                  <c:v>-39.813960764539502</c:v>
                </c:pt>
                <c:pt idx="351">
                  <c:v>-37.334407010998788</c:v>
                </c:pt>
                <c:pt idx="352">
                  <c:v>-34.439313270141859</c:v>
                </c:pt>
                <c:pt idx="353">
                  <c:v>-31.196284055918021</c:v>
                </c:pt>
                <c:pt idx="354">
                  <c:v>-27.666668686700408</c:v>
                </c:pt>
                <c:pt idx="355">
                  <c:v>-23.904317113673532</c:v>
                </c:pt>
                <c:pt idx="356">
                  <c:v>-19.955674739123026</c:v>
                </c:pt>
                <c:pt idx="357">
                  <c:v>-15.860598609350218</c:v>
                </c:pt>
                <c:pt idx="358">
                  <c:v>-11.653479871324491</c:v>
                </c:pt>
                <c:pt idx="359">
                  <c:v>-7.3644384117743282</c:v>
                </c:pt>
                <c:pt idx="360">
                  <c:v>-3.0204816582492606</c:v>
                </c:pt>
                <c:pt idx="361">
                  <c:v>1.3534039760593528</c:v>
                </c:pt>
                <c:pt idx="362">
                  <c:v>5.733218122047897</c:v>
                </c:pt>
                <c:pt idx="363">
                  <c:v>10.094935096084333</c:v>
                </c:pt>
                <c:pt idx="364">
                  <c:v>14.413472789759743</c:v>
                </c:pt>
                <c:pt idx="365">
                  <c:v>18.661595170252049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D-4008-B4A8-28028841A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489856"/>
        <c:axId val="953531456"/>
      </c:scatterChart>
      <c:scatterChart>
        <c:scatterStyle val="lineMarker"/>
        <c:varyColors val="0"/>
        <c:ser>
          <c:idx val="2"/>
          <c:order val="1"/>
          <c:tx>
            <c:strRef>
              <c:f>'Beta Angle Calculator'!$AE$2</c:f>
              <c:strCache>
                <c:ptCount val="1"/>
                <c:pt idx="0">
                  <c:v>Eclipse Fraction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'Beta Angle Calculator'!$F$7:$F$372</c:f>
              <c:numCache>
                <c:formatCode>yyyy/mm/dd\ hh:mm:ss</c:formatCode>
                <c:ptCount val="366"/>
                <c:pt idx="0">
                  <c:v>45557.5</c:v>
                </c:pt>
                <c:pt idx="1">
                  <c:v>45558.5</c:v>
                </c:pt>
                <c:pt idx="2">
                  <c:v>45559.5</c:v>
                </c:pt>
                <c:pt idx="3">
                  <c:v>45560.5</c:v>
                </c:pt>
                <c:pt idx="4">
                  <c:v>45561.5</c:v>
                </c:pt>
                <c:pt idx="5">
                  <c:v>45562.5</c:v>
                </c:pt>
                <c:pt idx="6">
                  <c:v>45563.5</c:v>
                </c:pt>
                <c:pt idx="7">
                  <c:v>45564.5</c:v>
                </c:pt>
                <c:pt idx="8">
                  <c:v>45565.5</c:v>
                </c:pt>
                <c:pt idx="9">
                  <c:v>45566.5</c:v>
                </c:pt>
                <c:pt idx="10">
                  <c:v>45567.5</c:v>
                </c:pt>
                <c:pt idx="11">
                  <c:v>45568.5</c:v>
                </c:pt>
                <c:pt idx="12">
                  <c:v>45569.5</c:v>
                </c:pt>
                <c:pt idx="13">
                  <c:v>45570.5</c:v>
                </c:pt>
                <c:pt idx="14">
                  <c:v>45571.5</c:v>
                </c:pt>
                <c:pt idx="15">
                  <c:v>45572.5</c:v>
                </c:pt>
                <c:pt idx="16">
                  <c:v>45573.5</c:v>
                </c:pt>
                <c:pt idx="17">
                  <c:v>45574.5</c:v>
                </c:pt>
                <c:pt idx="18">
                  <c:v>45575.5</c:v>
                </c:pt>
                <c:pt idx="19">
                  <c:v>45576.5</c:v>
                </c:pt>
                <c:pt idx="20">
                  <c:v>45577.5</c:v>
                </c:pt>
                <c:pt idx="21">
                  <c:v>45578.5</c:v>
                </c:pt>
                <c:pt idx="22">
                  <c:v>45579.5</c:v>
                </c:pt>
                <c:pt idx="23">
                  <c:v>45580.5</c:v>
                </c:pt>
                <c:pt idx="24">
                  <c:v>45581.5</c:v>
                </c:pt>
                <c:pt idx="25">
                  <c:v>45582.5</c:v>
                </c:pt>
                <c:pt idx="26">
                  <c:v>45583.5</c:v>
                </c:pt>
                <c:pt idx="27">
                  <c:v>45584.5</c:v>
                </c:pt>
                <c:pt idx="28">
                  <c:v>45585.5</c:v>
                </c:pt>
                <c:pt idx="29">
                  <c:v>45586.5</c:v>
                </c:pt>
                <c:pt idx="30">
                  <c:v>45587.5</c:v>
                </c:pt>
                <c:pt idx="31">
                  <c:v>45588.5</c:v>
                </c:pt>
                <c:pt idx="32">
                  <c:v>45589.5</c:v>
                </c:pt>
                <c:pt idx="33">
                  <c:v>45590.5</c:v>
                </c:pt>
                <c:pt idx="34">
                  <c:v>45591.5</c:v>
                </c:pt>
                <c:pt idx="35">
                  <c:v>45592.5</c:v>
                </c:pt>
                <c:pt idx="36">
                  <c:v>45593.5</c:v>
                </c:pt>
                <c:pt idx="37">
                  <c:v>45594.5</c:v>
                </c:pt>
                <c:pt idx="38">
                  <c:v>45595.5</c:v>
                </c:pt>
                <c:pt idx="39">
                  <c:v>45596.5</c:v>
                </c:pt>
                <c:pt idx="40">
                  <c:v>45597.5</c:v>
                </c:pt>
                <c:pt idx="41">
                  <c:v>45598.5</c:v>
                </c:pt>
                <c:pt idx="42">
                  <c:v>45599.5</c:v>
                </c:pt>
                <c:pt idx="43">
                  <c:v>45600.5</c:v>
                </c:pt>
                <c:pt idx="44">
                  <c:v>45601.5</c:v>
                </c:pt>
                <c:pt idx="45">
                  <c:v>45602.5</c:v>
                </c:pt>
                <c:pt idx="46">
                  <c:v>45603.5</c:v>
                </c:pt>
                <c:pt idx="47">
                  <c:v>45604.5</c:v>
                </c:pt>
                <c:pt idx="48">
                  <c:v>45605.5</c:v>
                </c:pt>
                <c:pt idx="49">
                  <c:v>45606.5</c:v>
                </c:pt>
                <c:pt idx="50">
                  <c:v>45607.5</c:v>
                </c:pt>
                <c:pt idx="51">
                  <c:v>45608.5</c:v>
                </c:pt>
                <c:pt idx="52">
                  <c:v>45609.5</c:v>
                </c:pt>
                <c:pt idx="53">
                  <c:v>45610.5</c:v>
                </c:pt>
                <c:pt idx="54">
                  <c:v>45611.5</c:v>
                </c:pt>
                <c:pt idx="55">
                  <c:v>45612.5</c:v>
                </c:pt>
                <c:pt idx="56">
                  <c:v>45613.5</c:v>
                </c:pt>
                <c:pt idx="57">
                  <c:v>45614.5</c:v>
                </c:pt>
                <c:pt idx="58">
                  <c:v>45615.5</c:v>
                </c:pt>
                <c:pt idx="59">
                  <c:v>45616.5</c:v>
                </c:pt>
                <c:pt idx="60">
                  <c:v>45617.5</c:v>
                </c:pt>
                <c:pt idx="61">
                  <c:v>45618.5</c:v>
                </c:pt>
                <c:pt idx="62">
                  <c:v>45619.5</c:v>
                </c:pt>
                <c:pt idx="63">
                  <c:v>45620.5</c:v>
                </c:pt>
                <c:pt idx="64">
                  <c:v>45621.5</c:v>
                </c:pt>
                <c:pt idx="65">
                  <c:v>45622.5</c:v>
                </c:pt>
                <c:pt idx="66">
                  <c:v>45623.5</c:v>
                </c:pt>
                <c:pt idx="67">
                  <c:v>45624.5</c:v>
                </c:pt>
                <c:pt idx="68">
                  <c:v>45625.5</c:v>
                </c:pt>
                <c:pt idx="69">
                  <c:v>45626.5</c:v>
                </c:pt>
                <c:pt idx="70">
                  <c:v>45627.5</c:v>
                </c:pt>
                <c:pt idx="71">
                  <c:v>45628.5</c:v>
                </c:pt>
                <c:pt idx="72">
                  <c:v>45629.5</c:v>
                </c:pt>
                <c:pt idx="73">
                  <c:v>45630.5</c:v>
                </c:pt>
                <c:pt idx="74">
                  <c:v>45631.5</c:v>
                </c:pt>
                <c:pt idx="75">
                  <c:v>45632.5</c:v>
                </c:pt>
                <c:pt idx="76">
                  <c:v>45633.5</c:v>
                </c:pt>
                <c:pt idx="77">
                  <c:v>45634.5</c:v>
                </c:pt>
                <c:pt idx="78">
                  <c:v>45635.5</c:v>
                </c:pt>
                <c:pt idx="79">
                  <c:v>45636.5</c:v>
                </c:pt>
                <c:pt idx="80">
                  <c:v>45637.5</c:v>
                </c:pt>
                <c:pt idx="81">
                  <c:v>45638.5</c:v>
                </c:pt>
                <c:pt idx="82">
                  <c:v>45639.5</c:v>
                </c:pt>
                <c:pt idx="83">
                  <c:v>45640.5</c:v>
                </c:pt>
                <c:pt idx="84">
                  <c:v>45641.5</c:v>
                </c:pt>
                <c:pt idx="85">
                  <c:v>45642.5</c:v>
                </c:pt>
                <c:pt idx="86">
                  <c:v>45643.5</c:v>
                </c:pt>
                <c:pt idx="87">
                  <c:v>45644.5</c:v>
                </c:pt>
                <c:pt idx="88">
                  <c:v>45645.5</c:v>
                </c:pt>
                <c:pt idx="89">
                  <c:v>45646.5</c:v>
                </c:pt>
                <c:pt idx="90">
                  <c:v>45647.5</c:v>
                </c:pt>
                <c:pt idx="91">
                  <c:v>45648.5</c:v>
                </c:pt>
                <c:pt idx="92">
                  <c:v>45649.5</c:v>
                </c:pt>
                <c:pt idx="93">
                  <c:v>45650.5</c:v>
                </c:pt>
                <c:pt idx="94">
                  <c:v>45651.5</c:v>
                </c:pt>
                <c:pt idx="95">
                  <c:v>45652.5</c:v>
                </c:pt>
                <c:pt idx="96">
                  <c:v>45653.5</c:v>
                </c:pt>
                <c:pt idx="97">
                  <c:v>45654.5</c:v>
                </c:pt>
                <c:pt idx="98">
                  <c:v>45655.5</c:v>
                </c:pt>
                <c:pt idx="99">
                  <c:v>45656.5</c:v>
                </c:pt>
                <c:pt idx="100">
                  <c:v>45657.5</c:v>
                </c:pt>
                <c:pt idx="101">
                  <c:v>45658.5</c:v>
                </c:pt>
                <c:pt idx="102">
                  <c:v>45659.5</c:v>
                </c:pt>
                <c:pt idx="103">
                  <c:v>45660.5</c:v>
                </c:pt>
                <c:pt idx="104">
                  <c:v>45661.5</c:v>
                </c:pt>
                <c:pt idx="105">
                  <c:v>45662.5</c:v>
                </c:pt>
                <c:pt idx="106">
                  <c:v>45663.5</c:v>
                </c:pt>
                <c:pt idx="107">
                  <c:v>45664.5</c:v>
                </c:pt>
                <c:pt idx="108">
                  <c:v>45665.5</c:v>
                </c:pt>
                <c:pt idx="109">
                  <c:v>45666.5</c:v>
                </c:pt>
                <c:pt idx="110">
                  <c:v>45667.5</c:v>
                </c:pt>
                <c:pt idx="111">
                  <c:v>45668.5</c:v>
                </c:pt>
                <c:pt idx="112">
                  <c:v>45669.5</c:v>
                </c:pt>
                <c:pt idx="113">
                  <c:v>45670.5</c:v>
                </c:pt>
                <c:pt idx="114">
                  <c:v>45671.5</c:v>
                </c:pt>
                <c:pt idx="115">
                  <c:v>45672.5</c:v>
                </c:pt>
                <c:pt idx="116">
                  <c:v>45673.5</c:v>
                </c:pt>
                <c:pt idx="117">
                  <c:v>45674.5</c:v>
                </c:pt>
                <c:pt idx="118">
                  <c:v>45675.5</c:v>
                </c:pt>
                <c:pt idx="119">
                  <c:v>45676.5</c:v>
                </c:pt>
                <c:pt idx="120">
                  <c:v>45677.5</c:v>
                </c:pt>
                <c:pt idx="121">
                  <c:v>45678.5</c:v>
                </c:pt>
                <c:pt idx="122">
                  <c:v>45679.5</c:v>
                </c:pt>
                <c:pt idx="123">
                  <c:v>45680.5</c:v>
                </c:pt>
                <c:pt idx="124">
                  <c:v>45681.5</c:v>
                </c:pt>
                <c:pt idx="125">
                  <c:v>45682.5</c:v>
                </c:pt>
                <c:pt idx="126">
                  <c:v>45683.5</c:v>
                </c:pt>
                <c:pt idx="127">
                  <c:v>45684.5</c:v>
                </c:pt>
                <c:pt idx="128">
                  <c:v>45685.5</c:v>
                </c:pt>
                <c:pt idx="129">
                  <c:v>45686.5</c:v>
                </c:pt>
                <c:pt idx="130">
                  <c:v>45687.5</c:v>
                </c:pt>
                <c:pt idx="131">
                  <c:v>45688.5</c:v>
                </c:pt>
                <c:pt idx="132">
                  <c:v>45689.5</c:v>
                </c:pt>
                <c:pt idx="133">
                  <c:v>45690.5</c:v>
                </c:pt>
                <c:pt idx="134">
                  <c:v>45691.5</c:v>
                </c:pt>
                <c:pt idx="135">
                  <c:v>45692.5</c:v>
                </c:pt>
                <c:pt idx="136">
                  <c:v>45693.5</c:v>
                </c:pt>
                <c:pt idx="137">
                  <c:v>45694.5</c:v>
                </c:pt>
                <c:pt idx="138">
                  <c:v>45695.5</c:v>
                </c:pt>
                <c:pt idx="139">
                  <c:v>45696.5</c:v>
                </c:pt>
                <c:pt idx="140">
                  <c:v>45697.5</c:v>
                </c:pt>
                <c:pt idx="141">
                  <c:v>45698.5</c:v>
                </c:pt>
                <c:pt idx="142">
                  <c:v>45699.5</c:v>
                </c:pt>
                <c:pt idx="143">
                  <c:v>45700.5</c:v>
                </c:pt>
                <c:pt idx="144">
                  <c:v>45701.5</c:v>
                </c:pt>
                <c:pt idx="145">
                  <c:v>45702.5</c:v>
                </c:pt>
                <c:pt idx="146">
                  <c:v>45703.5</c:v>
                </c:pt>
                <c:pt idx="147">
                  <c:v>45704.5</c:v>
                </c:pt>
                <c:pt idx="148">
                  <c:v>45705.5</c:v>
                </c:pt>
                <c:pt idx="149">
                  <c:v>45706.5</c:v>
                </c:pt>
                <c:pt idx="150">
                  <c:v>45707.5</c:v>
                </c:pt>
                <c:pt idx="151">
                  <c:v>45708.5</c:v>
                </c:pt>
                <c:pt idx="152">
                  <c:v>45709.5</c:v>
                </c:pt>
                <c:pt idx="153">
                  <c:v>45710.5</c:v>
                </c:pt>
                <c:pt idx="154">
                  <c:v>45711.5</c:v>
                </c:pt>
                <c:pt idx="155">
                  <c:v>45712.5</c:v>
                </c:pt>
                <c:pt idx="156">
                  <c:v>45713.5</c:v>
                </c:pt>
                <c:pt idx="157">
                  <c:v>45714.5</c:v>
                </c:pt>
                <c:pt idx="158">
                  <c:v>45715.5</c:v>
                </c:pt>
                <c:pt idx="159">
                  <c:v>45716.5</c:v>
                </c:pt>
                <c:pt idx="160">
                  <c:v>45717.5</c:v>
                </c:pt>
                <c:pt idx="161">
                  <c:v>45718.5</c:v>
                </c:pt>
                <c:pt idx="162">
                  <c:v>45719.5</c:v>
                </c:pt>
                <c:pt idx="163">
                  <c:v>45720.5</c:v>
                </c:pt>
                <c:pt idx="164">
                  <c:v>45721.5</c:v>
                </c:pt>
                <c:pt idx="165">
                  <c:v>45722.5</c:v>
                </c:pt>
                <c:pt idx="166">
                  <c:v>45723.5</c:v>
                </c:pt>
                <c:pt idx="167">
                  <c:v>45724.5</c:v>
                </c:pt>
                <c:pt idx="168">
                  <c:v>45725.5</c:v>
                </c:pt>
                <c:pt idx="169">
                  <c:v>45726.5</c:v>
                </c:pt>
                <c:pt idx="170">
                  <c:v>45727.5</c:v>
                </c:pt>
                <c:pt idx="171">
                  <c:v>45728.5</c:v>
                </c:pt>
                <c:pt idx="172">
                  <c:v>45729.5</c:v>
                </c:pt>
                <c:pt idx="173">
                  <c:v>45730.5</c:v>
                </c:pt>
                <c:pt idx="174">
                  <c:v>45731.5</c:v>
                </c:pt>
                <c:pt idx="175">
                  <c:v>45732.5</c:v>
                </c:pt>
                <c:pt idx="176">
                  <c:v>45733.5</c:v>
                </c:pt>
                <c:pt idx="177">
                  <c:v>45734.5</c:v>
                </c:pt>
                <c:pt idx="178">
                  <c:v>45735.5</c:v>
                </c:pt>
                <c:pt idx="179">
                  <c:v>45736.5</c:v>
                </c:pt>
                <c:pt idx="180">
                  <c:v>45737.5</c:v>
                </c:pt>
                <c:pt idx="181">
                  <c:v>45738.5</c:v>
                </c:pt>
                <c:pt idx="182">
                  <c:v>45739.5</c:v>
                </c:pt>
                <c:pt idx="183">
                  <c:v>45740.5</c:v>
                </c:pt>
                <c:pt idx="184">
                  <c:v>45741.5</c:v>
                </c:pt>
                <c:pt idx="185">
                  <c:v>45742.5</c:v>
                </c:pt>
                <c:pt idx="186">
                  <c:v>45743.5</c:v>
                </c:pt>
                <c:pt idx="187">
                  <c:v>45744.5</c:v>
                </c:pt>
                <c:pt idx="188">
                  <c:v>45745.5</c:v>
                </c:pt>
                <c:pt idx="189">
                  <c:v>45746.5</c:v>
                </c:pt>
                <c:pt idx="190">
                  <c:v>45747.5</c:v>
                </c:pt>
                <c:pt idx="191">
                  <c:v>45748.5</c:v>
                </c:pt>
                <c:pt idx="192">
                  <c:v>45749.5</c:v>
                </c:pt>
                <c:pt idx="193">
                  <c:v>45750.5</c:v>
                </c:pt>
                <c:pt idx="194">
                  <c:v>45751.5</c:v>
                </c:pt>
                <c:pt idx="195">
                  <c:v>45752.5</c:v>
                </c:pt>
                <c:pt idx="196">
                  <c:v>45753.5</c:v>
                </c:pt>
                <c:pt idx="197">
                  <c:v>45754.5</c:v>
                </c:pt>
                <c:pt idx="198">
                  <c:v>45755.5</c:v>
                </c:pt>
                <c:pt idx="199">
                  <c:v>45756.5</c:v>
                </c:pt>
                <c:pt idx="200">
                  <c:v>45757.5</c:v>
                </c:pt>
                <c:pt idx="201">
                  <c:v>45758.5</c:v>
                </c:pt>
                <c:pt idx="202">
                  <c:v>45759.5</c:v>
                </c:pt>
                <c:pt idx="203">
                  <c:v>45760.5</c:v>
                </c:pt>
                <c:pt idx="204">
                  <c:v>45761.5</c:v>
                </c:pt>
                <c:pt idx="205">
                  <c:v>45762.5</c:v>
                </c:pt>
                <c:pt idx="206">
                  <c:v>45763.5</c:v>
                </c:pt>
                <c:pt idx="207">
                  <c:v>45764.5</c:v>
                </c:pt>
                <c:pt idx="208">
                  <c:v>45765.5</c:v>
                </c:pt>
                <c:pt idx="209">
                  <c:v>45766.5</c:v>
                </c:pt>
                <c:pt idx="210">
                  <c:v>45767.5</c:v>
                </c:pt>
                <c:pt idx="211">
                  <c:v>45768.5</c:v>
                </c:pt>
                <c:pt idx="212">
                  <c:v>45769.5</c:v>
                </c:pt>
                <c:pt idx="213">
                  <c:v>45770.5</c:v>
                </c:pt>
                <c:pt idx="214">
                  <c:v>45771.5</c:v>
                </c:pt>
                <c:pt idx="215">
                  <c:v>45772.5</c:v>
                </c:pt>
                <c:pt idx="216">
                  <c:v>45773.5</c:v>
                </c:pt>
                <c:pt idx="217">
                  <c:v>45774.5</c:v>
                </c:pt>
                <c:pt idx="218">
                  <c:v>45775.5</c:v>
                </c:pt>
                <c:pt idx="219">
                  <c:v>45776.5</c:v>
                </c:pt>
                <c:pt idx="220">
                  <c:v>45777.5</c:v>
                </c:pt>
                <c:pt idx="221">
                  <c:v>45778.5</c:v>
                </c:pt>
                <c:pt idx="222">
                  <c:v>45779.5</c:v>
                </c:pt>
                <c:pt idx="223">
                  <c:v>45780.5</c:v>
                </c:pt>
                <c:pt idx="224">
                  <c:v>45781.5</c:v>
                </c:pt>
                <c:pt idx="225">
                  <c:v>45782.5</c:v>
                </c:pt>
                <c:pt idx="226">
                  <c:v>45783.5</c:v>
                </c:pt>
                <c:pt idx="227">
                  <c:v>45784.5</c:v>
                </c:pt>
                <c:pt idx="228">
                  <c:v>45785.5</c:v>
                </c:pt>
                <c:pt idx="229">
                  <c:v>45786.5</c:v>
                </c:pt>
                <c:pt idx="230">
                  <c:v>45787.5</c:v>
                </c:pt>
                <c:pt idx="231">
                  <c:v>45788.5</c:v>
                </c:pt>
                <c:pt idx="232">
                  <c:v>45789.5</c:v>
                </c:pt>
                <c:pt idx="233">
                  <c:v>45790.5</c:v>
                </c:pt>
                <c:pt idx="234">
                  <c:v>45791.5</c:v>
                </c:pt>
                <c:pt idx="235">
                  <c:v>45792.5</c:v>
                </c:pt>
                <c:pt idx="236">
                  <c:v>45793.5</c:v>
                </c:pt>
                <c:pt idx="237">
                  <c:v>45794.5</c:v>
                </c:pt>
                <c:pt idx="238">
                  <c:v>45795.5</c:v>
                </c:pt>
                <c:pt idx="239">
                  <c:v>45796.5</c:v>
                </c:pt>
                <c:pt idx="240">
                  <c:v>45797.5</c:v>
                </c:pt>
                <c:pt idx="241">
                  <c:v>45798.5</c:v>
                </c:pt>
                <c:pt idx="242">
                  <c:v>45799.5</c:v>
                </c:pt>
                <c:pt idx="243">
                  <c:v>45800.5</c:v>
                </c:pt>
                <c:pt idx="244">
                  <c:v>45801.5</c:v>
                </c:pt>
                <c:pt idx="245">
                  <c:v>45802.5</c:v>
                </c:pt>
                <c:pt idx="246">
                  <c:v>45803.5</c:v>
                </c:pt>
                <c:pt idx="247">
                  <c:v>45804.5</c:v>
                </c:pt>
                <c:pt idx="248">
                  <c:v>45805.5</c:v>
                </c:pt>
                <c:pt idx="249">
                  <c:v>45806.5</c:v>
                </c:pt>
                <c:pt idx="250">
                  <c:v>45807.5</c:v>
                </c:pt>
                <c:pt idx="251">
                  <c:v>45808.5</c:v>
                </c:pt>
                <c:pt idx="252">
                  <c:v>45809.5</c:v>
                </c:pt>
                <c:pt idx="253">
                  <c:v>45810.5</c:v>
                </c:pt>
                <c:pt idx="254">
                  <c:v>45811.5</c:v>
                </c:pt>
                <c:pt idx="255">
                  <c:v>45812.5</c:v>
                </c:pt>
                <c:pt idx="256">
                  <c:v>45813.5</c:v>
                </c:pt>
                <c:pt idx="257">
                  <c:v>45814.5</c:v>
                </c:pt>
                <c:pt idx="258">
                  <c:v>45815.5</c:v>
                </c:pt>
                <c:pt idx="259">
                  <c:v>45816.5</c:v>
                </c:pt>
                <c:pt idx="260">
                  <c:v>45817.5</c:v>
                </c:pt>
                <c:pt idx="261">
                  <c:v>45818.5</c:v>
                </c:pt>
                <c:pt idx="262">
                  <c:v>45819.5</c:v>
                </c:pt>
                <c:pt idx="263">
                  <c:v>45820.5</c:v>
                </c:pt>
                <c:pt idx="264">
                  <c:v>45821.5</c:v>
                </c:pt>
                <c:pt idx="265">
                  <c:v>45822.5</c:v>
                </c:pt>
                <c:pt idx="266">
                  <c:v>45823.5</c:v>
                </c:pt>
                <c:pt idx="267">
                  <c:v>45824.5</c:v>
                </c:pt>
                <c:pt idx="268">
                  <c:v>45825.5</c:v>
                </c:pt>
                <c:pt idx="269">
                  <c:v>45826.5</c:v>
                </c:pt>
                <c:pt idx="270">
                  <c:v>45827.5</c:v>
                </c:pt>
                <c:pt idx="271">
                  <c:v>45828.5</c:v>
                </c:pt>
                <c:pt idx="272">
                  <c:v>45829.5</c:v>
                </c:pt>
                <c:pt idx="273">
                  <c:v>45830.5</c:v>
                </c:pt>
                <c:pt idx="274">
                  <c:v>45831.5</c:v>
                </c:pt>
                <c:pt idx="275">
                  <c:v>45832.5</c:v>
                </c:pt>
                <c:pt idx="276">
                  <c:v>45833.5</c:v>
                </c:pt>
                <c:pt idx="277">
                  <c:v>45834.5</c:v>
                </c:pt>
                <c:pt idx="278">
                  <c:v>45835.5</c:v>
                </c:pt>
                <c:pt idx="279">
                  <c:v>45836.5</c:v>
                </c:pt>
                <c:pt idx="280">
                  <c:v>45837.5</c:v>
                </c:pt>
                <c:pt idx="281">
                  <c:v>45838.5</c:v>
                </c:pt>
                <c:pt idx="282">
                  <c:v>45839.5</c:v>
                </c:pt>
                <c:pt idx="283">
                  <c:v>45840.5</c:v>
                </c:pt>
                <c:pt idx="284">
                  <c:v>45841.5</c:v>
                </c:pt>
                <c:pt idx="285">
                  <c:v>45842.5</c:v>
                </c:pt>
                <c:pt idx="286">
                  <c:v>45843.5</c:v>
                </c:pt>
                <c:pt idx="287">
                  <c:v>45844.5</c:v>
                </c:pt>
                <c:pt idx="288">
                  <c:v>45845.5</c:v>
                </c:pt>
                <c:pt idx="289">
                  <c:v>45846.5</c:v>
                </c:pt>
                <c:pt idx="290">
                  <c:v>45847.5</c:v>
                </c:pt>
                <c:pt idx="291">
                  <c:v>45848.5</c:v>
                </c:pt>
                <c:pt idx="292">
                  <c:v>45849.5</c:v>
                </c:pt>
                <c:pt idx="293">
                  <c:v>45850.5</c:v>
                </c:pt>
                <c:pt idx="294">
                  <c:v>45851.5</c:v>
                </c:pt>
                <c:pt idx="295">
                  <c:v>45852.5</c:v>
                </c:pt>
                <c:pt idx="296">
                  <c:v>45853.5</c:v>
                </c:pt>
                <c:pt idx="297">
                  <c:v>45854.5</c:v>
                </c:pt>
                <c:pt idx="298">
                  <c:v>45855.5</c:v>
                </c:pt>
                <c:pt idx="299">
                  <c:v>45856.5</c:v>
                </c:pt>
                <c:pt idx="300">
                  <c:v>45857.5</c:v>
                </c:pt>
                <c:pt idx="301">
                  <c:v>45858.5</c:v>
                </c:pt>
                <c:pt idx="302">
                  <c:v>45859.5</c:v>
                </c:pt>
                <c:pt idx="303">
                  <c:v>45860.5</c:v>
                </c:pt>
                <c:pt idx="304">
                  <c:v>45861.5</c:v>
                </c:pt>
                <c:pt idx="305">
                  <c:v>45862.5</c:v>
                </c:pt>
                <c:pt idx="306">
                  <c:v>45863.5</c:v>
                </c:pt>
                <c:pt idx="307">
                  <c:v>45864.5</c:v>
                </c:pt>
                <c:pt idx="308">
                  <c:v>45865.5</c:v>
                </c:pt>
                <c:pt idx="309">
                  <c:v>45866.5</c:v>
                </c:pt>
                <c:pt idx="310">
                  <c:v>45867.5</c:v>
                </c:pt>
                <c:pt idx="311">
                  <c:v>45868.5</c:v>
                </c:pt>
                <c:pt idx="312">
                  <c:v>45869.5</c:v>
                </c:pt>
                <c:pt idx="313">
                  <c:v>45870.5</c:v>
                </c:pt>
                <c:pt idx="314">
                  <c:v>45871.5</c:v>
                </c:pt>
                <c:pt idx="315">
                  <c:v>45872.5</c:v>
                </c:pt>
                <c:pt idx="316">
                  <c:v>45873.5</c:v>
                </c:pt>
                <c:pt idx="317">
                  <c:v>45874.5</c:v>
                </c:pt>
                <c:pt idx="318">
                  <c:v>45875.5</c:v>
                </c:pt>
                <c:pt idx="319">
                  <c:v>45876.5</c:v>
                </c:pt>
                <c:pt idx="320">
                  <c:v>45877.5</c:v>
                </c:pt>
                <c:pt idx="321">
                  <c:v>45878.5</c:v>
                </c:pt>
                <c:pt idx="322">
                  <c:v>45879.5</c:v>
                </c:pt>
                <c:pt idx="323">
                  <c:v>45880.5</c:v>
                </c:pt>
                <c:pt idx="324">
                  <c:v>45881.5</c:v>
                </c:pt>
                <c:pt idx="325">
                  <c:v>45882.5</c:v>
                </c:pt>
                <c:pt idx="326">
                  <c:v>45883.5</c:v>
                </c:pt>
                <c:pt idx="327">
                  <c:v>45884.5</c:v>
                </c:pt>
                <c:pt idx="328">
                  <c:v>45885.5</c:v>
                </c:pt>
                <c:pt idx="329">
                  <c:v>45886.5</c:v>
                </c:pt>
                <c:pt idx="330">
                  <c:v>45887.5</c:v>
                </c:pt>
                <c:pt idx="331">
                  <c:v>45888.5</c:v>
                </c:pt>
                <c:pt idx="332">
                  <c:v>45889.5</c:v>
                </c:pt>
                <c:pt idx="333">
                  <c:v>45890.5</c:v>
                </c:pt>
                <c:pt idx="334">
                  <c:v>45891.5</c:v>
                </c:pt>
                <c:pt idx="335">
                  <c:v>45892.5</c:v>
                </c:pt>
                <c:pt idx="336">
                  <c:v>45893.5</c:v>
                </c:pt>
                <c:pt idx="337">
                  <c:v>45894.5</c:v>
                </c:pt>
                <c:pt idx="338">
                  <c:v>45895.5</c:v>
                </c:pt>
                <c:pt idx="339">
                  <c:v>45896.5</c:v>
                </c:pt>
                <c:pt idx="340">
                  <c:v>45897.5</c:v>
                </c:pt>
                <c:pt idx="341">
                  <c:v>45898.5</c:v>
                </c:pt>
                <c:pt idx="342">
                  <c:v>45899.5</c:v>
                </c:pt>
                <c:pt idx="343">
                  <c:v>45900.5</c:v>
                </c:pt>
                <c:pt idx="344">
                  <c:v>45901.5</c:v>
                </c:pt>
                <c:pt idx="345">
                  <c:v>45902.5</c:v>
                </c:pt>
                <c:pt idx="346">
                  <c:v>45903.5</c:v>
                </c:pt>
                <c:pt idx="347">
                  <c:v>45904.5</c:v>
                </c:pt>
                <c:pt idx="348">
                  <c:v>45905.5</c:v>
                </c:pt>
                <c:pt idx="349">
                  <c:v>45906.5</c:v>
                </c:pt>
                <c:pt idx="350">
                  <c:v>45907.5</c:v>
                </c:pt>
                <c:pt idx="351">
                  <c:v>45908.5</c:v>
                </c:pt>
                <c:pt idx="352">
                  <c:v>45909.5</c:v>
                </c:pt>
                <c:pt idx="353">
                  <c:v>45910.5</c:v>
                </c:pt>
                <c:pt idx="354">
                  <c:v>45911.5</c:v>
                </c:pt>
                <c:pt idx="355">
                  <c:v>45912.5</c:v>
                </c:pt>
                <c:pt idx="356">
                  <c:v>45913.5</c:v>
                </c:pt>
                <c:pt idx="357">
                  <c:v>45914.5</c:v>
                </c:pt>
                <c:pt idx="358">
                  <c:v>45915.5</c:v>
                </c:pt>
                <c:pt idx="359">
                  <c:v>45916.5</c:v>
                </c:pt>
                <c:pt idx="360">
                  <c:v>45917.5</c:v>
                </c:pt>
                <c:pt idx="361">
                  <c:v>45918.5</c:v>
                </c:pt>
                <c:pt idx="362">
                  <c:v>45919.5</c:v>
                </c:pt>
                <c:pt idx="363">
                  <c:v>45920.5</c:v>
                </c:pt>
                <c:pt idx="364">
                  <c:v>45921.5</c:v>
                </c:pt>
                <c:pt idx="365">
                  <c:v>45922.5</c:v>
                </c:pt>
              </c:numCache>
            </c:numRef>
          </c:xVal>
          <c:yVal>
            <c:numRef>
              <c:f>'Beta Angle Calculator'!$AE$7:$AE$372</c:f>
              <c:numCache>
                <c:formatCode>General</c:formatCode>
                <c:ptCount val="366"/>
                <c:pt idx="0">
                  <c:v>0.39009960862452558</c:v>
                </c:pt>
                <c:pt idx="1">
                  <c:v>0.38976595106937462</c:v>
                </c:pt>
                <c:pt idx="2">
                  <c:v>0.38875898777966844</c:v>
                </c:pt>
                <c:pt idx="3">
                  <c:v>0.38706985232161822</c:v>
                </c:pt>
                <c:pt idx="4">
                  <c:v>0.38468642883495202</c:v>
                </c:pt>
                <c:pt idx="5">
                  <c:v>0.38159790091955231</c:v>
                </c:pt>
                <c:pt idx="6">
                  <c:v>0.37780253178252204</c:v>
                </c:pt>
                <c:pt idx="7">
                  <c:v>0.37332010978316132</c:v>
                </c:pt>
                <c:pt idx="8">
                  <c:v>0.36821064632202205</c:v>
                </c:pt>
                <c:pt idx="9">
                  <c:v>0.3626001905405799</c:v>
                </c:pt>
                <c:pt idx="10">
                  <c:v>0.35671185251625237</c:v>
                </c:pt>
                <c:pt idx="11">
                  <c:v>0.35089380386983243</c:v>
                </c:pt>
                <c:pt idx="12">
                  <c:v>0.34562603615317866</c:v>
                </c:pt>
                <c:pt idx="13">
                  <c:v>0.34147938493212782</c:v>
                </c:pt>
                <c:pt idx="14">
                  <c:v>0.33900798630905987</c:v>
                </c:pt>
                <c:pt idx="15">
                  <c:v>0.3385936308154785</c:v>
                </c:pt>
                <c:pt idx="16">
                  <c:v>0.34031217169962902</c:v>
                </c:pt>
                <c:pt idx="17">
                  <c:v>0.3439038334076529</c:v>
                </c:pt>
                <c:pt idx="18">
                  <c:v>0.34886775142191351</c:v>
                </c:pt>
                <c:pt idx="19">
                  <c:v>0.35461900028835397</c:v>
                </c:pt>
                <c:pt idx="20">
                  <c:v>0.36062384754983556</c:v>
                </c:pt>
                <c:pt idx="21">
                  <c:v>0.36647011938664747</c:v>
                </c:pt>
                <c:pt idx="22">
                  <c:v>0.37187833968403727</c:v>
                </c:pt>
                <c:pt idx="23">
                  <c:v>0.37667986819072008</c:v>
                </c:pt>
                <c:pt idx="24">
                  <c:v>0.38078502369232486</c:v>
                </c:pt>
                <c:pt idx="25">
                  <c:v>0.3841536873500036</c:v>
                </c:pt>
                <c:pt idx="26">
                  <c:v>0.38677261009346003</c:v>
                </c:pt>
                <c:pt idx="27">
                  <c:v>0.38863937297002166</c:v>
                </c:pt>
                <c:pt idx="28">
                  <c:v>0.38975143201521684</c:v>
                </c:pt>
                <c:pt idx="29">
                  <c:v>0.39009848853413248</c:v>
                </c:pt>
                <c:pt idx="30">
                  <c:v>0.38965668660291519</c:v>
                </c:pt>
                <c:pt idx="31">
                  <c:v>0.38838344889710508</c:v>
                </c:pt>
                <c:pt idx="32">
                  <c:v>0.38621197279018921</c:v>
                </c:pt>
                <c:pt idx="33">
                  <c:v>0.38304448221423787</c:v>
                </c:pt>
                <c:pt idx="34">
                  <c:v>0.37874326269412806</c:v>
                </c:pt>
                <c:pt idx="35">
                  <c:v>0.37311830271872409</c:v>
                </c:pt>
                <c:pt idx="36">
                  <c:v>0.36591005268618493</c:v>
                </c:pt>
                <c:pt idx="37">
                  <c:v>0.35676551991679339</c:v>
                </c:pt>
                <c:pt idx="38">
                  <c:v>0.34520611011742952</c:v>
                </c:pt>
                <c:pt idx="39">
                  <c:v>0.33058782800485853</c:v>
                </c:pt>
                <c:pt idx="40">
                  <c:v>0.31206337124338157</c:v>
                </c:pt>
                <c:pt idx="41">
                  <c:v>0.2885852040596667</c:v>
                </c:pt>
                <c:pt idx="42">
                  <c:v>0.25907757198430659</c:v>
                </c:pt>
                <c:pt idx="43">
                  <c:v>0.2231477432492299</c:v>
                </c:pt>
                <c:pt idx="44">
                  <c:v>0.18324551646050438</c:v>
                </c:pt>
                <c:pt idx="45">
                  <c:v>0.14948202261856752</c:v>
                </c:pt>
                <c:pt idx="46">
                  <c:v>0.14149088244905747</c:v>
                </c:pt>
                <c:pt idx="47">
                  <c:v>0.16590162033982489</c:v>
                </c:pt>
                <c:pt idx="48">
                  <c:v>0.20467574589224494</c:v>
                </c:pt>
                <c:pt idx="49">
                  <c:v>0.24272659968381682</c:v>
                </c:pt>
                <c:pt idx="50">
                  <c:v>0.27493842060480556</c:v>
                </c:pt>
                <c:pt idx="51">
                  <c:v>0.30083713630299502</c:v>
                </c:pt>
                <c:pt idx="52">
                  <c:v>0.32132947149839258</c:v>
                </c:pt>
                <c:pt idx="53">
                  <c:v>0.33750744144269657</c:v>
                </c:pt>
                <c:pt idx="54">
                  <c:v>0.35030769465874356</c:v>
                </c:pt>
                <c:pt idx="55">
                  <c:v>0.36045851606687224</c:v>
                </c:pt>
                <c:pt idx="56">
                  <c:v>0.36850728266541899</c:v>
                </c:pt>
                <c:pt idx="57">
                  <c:v>0.37486144236864766</c:v>
                </c:pt>
                <c:pt idx="58">
                  <c:v>0.37982447712157602</c:v>
                </c:pt>
                <c:pt idx="59">
                  <c:v>0.38362362931992194</c:v>
                </c:pt>
                <c:pt idx="60">
                  <c:v>0.38643042243300835</c:v>
                </c:pt>
                <c:pt idx="61">
                  <c:v>0.38837579358994528</c:v>
                </c:pt>
                <c:pt idx="62">
                  <c:v>0.38956148443364885</c:v>
                </c:pt>
                <c:pt idx="63">
                  <c:v>0.39006898814143282</c:v>
                </c:pt>
                <c:pt idx="64">
                  <c:v>0.38996703694799301</c:v>
                </c:pt>
                <c:pt idx="65">
                  <c:v>0.38931836311587908</c:v>
                </c:pt>
                <c:pt idx="66">
                  <c:v>0.3881862429601875</c:v>
                </c:pt>
                <c:pt idx="67">
                  <c:v>0.38664107874949027</c:v>
                </c:pt>
                <c:pt idx="68">
                  <c:v>0.38476691521226453</c:v>
                </c:pt>
                <c:pt idx="69">
                  <c:v>0.38266726288644759</c:v>
                </c:pt>
                <c:pt idx="70">
                  <c:v>0.38046890829895824</c:v>
                </c:pt>
                <c:pt idx="71">
                  <c:v>0.37832168764927948</c:v>
                </c:pt>
                <c:pt idx="72">
                  <c:v>0.37639190385282945</c:v>
                </c:pt>
                <c:pt idx="73">
                  <c:v>0.37484782664230537</c:v>
                </c:pt>
                <c:pt idx="74">
                  <c:v>0.37383804352995698</c:v>
                </c:pt>
                <c:pt idx="75">
                  <c:v>0.37346696193026757</c:v>
                </c:pt>
                <c:pt idx="76">
                  <c:v>0.37377474106805597</c:v>
                </c:pt>
                <c:pt idx="77">
                  <c:v>0.37472893522411754</c:v>
                </c:pt>
                <c:pt idx="78">
                  <c:v>0.3762311662813842</c:v>
                </c:pt>
                <c:pt idx="79">
                  <c:v>0.37813616123978877</c:v>
                </c:pt>
                <c:pt idx="80">
                  <c:v>0.38027613467347748</c:v>
                </c:pt>
                <c:pt idx="81">
                  <c:v>0.38248303696080149</c:v>
                </c:pt>
                <c:pt idx="82">
                  <c:v>0.38460394091431066</c:v>
                </c:pt>
                <c:pt idx="83">
                  <c:v>0.38650842483695969</c:v>
                </c:pt>
                <c:pt idx="84">
                  <c:v>0.38808932108411398</c:v>
                </c:pt>
                <c:pt idx="85">
                  <c:v>0.38925912026410253</c:v>
                </c:pt>
                <c:pt idx="86">
                  <c:v>0.3899441032477643</c:v>
                </c:pt>
                <c:pt idx="87">
                  <c:v>0.39007757662626347</c:v>
                </c:pt>
                <c:pt idx="88">
                  <c:v>0.38959285995993848</c:v>
                </c:pt>
                <c:pt idx="89">
                  <c:v>0.38841609136476657</c:v>
                </c:pt>
                <c:pt idx="90">
                  <c:v>0.38645848065523875</c:v>
                </c:pt>
                <c:pt idx="91">
                  <c:v>0.38360726287737373</c:v>
                </c:pt>
                <c:pt idx="92">
                  <c:v>0.37971416904456973</c:v>
                </c:pt>
                <c:pt idx="93">
                  <c:v>0.37457957339045356</c:v>
                </c:pt>
                <c:pt idx="94">
                  <c:v>0.36792934211749406</c:v>
                </c:pt>
                <c:pt idx="95">
                  <c:v>0.35937932189395905</c:v>
                </c:pt>
                <c:pt idx="96">
                  <c:v>0.34837837309317488</c:v>
                </c:pt>
                <c:pt idx="97">
                  <c:v>0.33411258361316915</c:v>
                </c:pt>
                <c:pt idx="98">
                  <c:v>0.31533487564397999</c:v>
                </c:pt>
                <c:pt idx="99">
                  <c:v>0.29003752634182361</c:v>
                </c:pt>
                <c:pt idx="100">
                  <c:v>0.25473808469028381</c:v>
                </c:pt>
                <c:pt idx="101">
                  <c:v>0.20246729136879038</c:v>
                </c:pt>
                <c:pt idx="102">
                  <c:v>0.11147013309755069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3.1685651958520203E-2</c:v>
                </c:pt>
                <c:pt idx="108">
                  <c:v>0.17603178164271638</c:v>
                </c:pt>
                <c:pt idx="109">
                  <c:v>0.23839017174980751</c:v>
                </c:pt>
                <c:pt idx="110">
                  <c:v>0.27897099961578953</c:v>
                </c:pt>
                <c:pt idx="111">
                  <c:v>0.30752934383789188</c:v>
                </c:pt>
                <c:pt idx="112">
                  <c:v>0.32848061899638314</c:v>
                </c:pt>
                <c:pt idx="113">
                  <c:v>0.34426924639950468</c:v>
                </c:pt>
                <c:pt idx="114">
                  <c:v>0.35637739279286701</c:v>
                </c:pt>
                <c:pt idx="115">
                  <c:v>0.36575553760789575</c:v>
                </c:pt>
                <c:pt idx="116">
                  <c:v>0.37303801654921015</c:v>
                </c:pt>
                <c:pt idx="117">
                  <c:v>0.37866108884822985</c:v>
                </c:pt>
                <c:pt idx="118">
                  <c:v>0.38293170455980846</c:v>
                </c:pt>
                <c:pt idx="119">
                  <c:v>0.38606953204653388</c:v>
                </c:pt>
                <c:pt idx="120">
                  <c:v>0.38823376421042088</c:v>
                </c:pt>
                <c:pt idx="121">
                  <c:v>0.38954098540712512</c:v>
                </c:pt>
                <c:pt idx="122">
                  <c:v>0.39007773750690167</c:v>
                </c:pt>
                <c:pt idx="123">
                  <c:v>0.38991003542341907</c:v>
                </c:pt>
                <c:pt idx="124">
                  <c:v>0.38909133767195409</c:v>
                </c:pt>
                <c:pt idx="125">
                  <c:v>0.38767006782113278</c:v>
                </c:pt>
                <c:pt idx="126">
                  <c:v>0.38569752398468043</c:v>
                </c:pt>
                <c:pt idx="127">
                  <c:v>0.38323675585401779</c:v>
                </c:pt>
                <c:pt idx="128">
                  <c:v>0.38037256511879419</c:v>
                </c:pt>
                <c:pt idx="129">
                  <c:v>0.37722199652964883</c:v>
                </c:pt>
                <c:pt idx="130">
                  <c:v>0.37394336458276234</c:v>
                </c:pt>
                <c:pt idx="131">
                  <c:v>0.37074007810557719</c:v>
                </c:pt>
                <c:pt idx="132">
                  <c:v>0.36785398242484446</c:v>
                </c:pt>
                <c:pt idx="133">
                  <c:v>0.36554326586983582</c:v>
                </c:pt>
                <c:pt idx="134">
                  <c:v>0.36404418640983355</c:v>
                </c:pt>
                <c:pt idx="135">
                  <c:v>0.36352421502379945</c:v>
                </c:pt>
                <c:pt idx="136">
                  <c:v>0.36404257958146952</c:v>
                </c:pt>
                <c:pt idx="137">
                  <c:v>0.36553528677456149</c:v>
                </c:pt>
                <c:pt idx="138">
                  <c:v>0.36783177940194567</c:v>
                </c:pt>
                <c:pt idx="139">
                  <c:v>0.37069527465283197</c:v>
                </c:pt>
                <c:pt idx="140">
                  <c:v>0.37386949222734728</c:v>
                </c:pt>
                <c:pt idx="141">
                  <c:v>0.37711617394020025</c:v>
                </c:pt>
                <c:pt idx="142">
                  <c:v>0.38023635737441958</c:v>
                </c:pt>
                <c:pt idx="143">
                  <c:v>0.38307651522687514</c:v>
                </c:pt>
                <c:pt idx="144">
                  <c:v>0.38552461758868478</c:v>
                </c:pt>
                <c:pt idx="145">
                  <c:v>0.38750135106813527</c:v>
                </c:pt>
                <c:pt idx="146">
                  <c:v>0.38895016380300818</c:v>
                </c:pt>
                <c:pt idx="147">
                  <c:v>0.38982807423116572</c:v>
                </c:pt>
                <c:pt idx="148">
                  <c:v>0.3900979411782971</c:v>
                </c:pt>
                <c:pt idx="149">
                  <c:v>0.38972220585336831</c:v>
                </c:pt>
                <c:pt idx="150">
                  <c:v>0.38865783062065745</c:v>
                </c:pt>
                <c:pt idx="151">
                  <c:v>0.38685211621868354</c:v>
                </c:pt>
                <c:pt idx="152">
                  <c:v>0.38423918342632601</c:v>
                </c:pt>
                <c:pt idx="153">
                  <c:v>0.3807371372420903</c:v>
                </c:pt>
                <c:pt idx="154">
                  <c:v>0.37624635080518182</c:v>
                </c:pt>
                <c:pt idx="155">
                  <c:v>0.37065007185301818</c:v>
                </c:pt>
                <c:pt idx="156">
                  <c:v>0.36381997002861477</c:v>
                </c:pt>
                <c:pt idx="157">
                  <c:v>0.35563179912950704</c:v>
                </c:pt>
                <c:pt idx="158">
                  <c:v>0.34600062234120821</c:v>
                </c:pt>
                <c:pt idx="159">
                  <c:v>0.3349509576241439</c:v>
                </c:pt>
                <c:pt idx="160">
                  <c:v>0.32274120831473335</c:v>
                </c:pt>
                <c:pt idx="161">
                  <c:v>0.31004974511236555</c:v>
                </c:pt>
                <c:pt idx="162">
                  <c:v>0.29816870175697846</c:v>
                </c:pt>
                <c:pt idx="163">
                  <c:v>0.28901164954354663</c:v>
                </c:pt>
                <c:pt idx="164">
                  <c:v>0.28463076167317758</c:v>
                </c:pt>
                <c:pt idx="165">
                  <c:v>0.28622830696751578</c:v>
                </c:pt>
                <c:pt idx="166">
                  <c:v>0.2933913264150157</c:v>
                </c:pt>
                <c:pt idx="167">
                  <c:v>0.30436343281027184</c:v>
                </c:pt>
                <c:pt idx="168">
                  <c:v>0.31704899938919251</c:v>
                </c:pt>
                <c:pt idx="169">
                  <c:v>0.32980343372713994</c:v>
                </c:pt>
                <c:pt idx="170">
                  <c:v>0.34164647870019432</c:v>
                </c:pt>
                <c:pt idx="171">
                  <c:v>0.35212840145916069</c:v>
                </c:pt>
                <c:pt idx="172">
                  <c:v>0.36112408249739864</c:v>
                </c:pt>
                <c:pt idx="173">
                  <c:v>0.36867377041679611</c:v>
                </c:pt>
                <c:pt idx="174">
                  <c:v>0.374886108266266</c:v>
                </c:pt>
                <c:pt idx="175">
                  <c:v>0.37988643197801675</c:v>
                </c:pt>
                <c:pt idx="176">
                  <c:v>0.38379188418562854</c:v>
                </c:pt>
                <c:pt idx="177">
                  <c:v>0.38670075328980347</c:v>
                </c:pt>
                <c:pt idx="178">
                  <c:v>0.3886887379269921</c:v>
                </c:pt>
                <c:pt idx="179">
                  <c:v>0.38980823099182438</c:v>
                </c:pt>
                <c:pt idx="180">
                  <c:v>0.39008863333295896</c:v>
                </c:pt>
                <c:pt idx="181">
                  <c:v>0.38953672675682299</c:v>
                </c:pt>
                <c:pt idx="182">
                  <c:v>0.38813667291322235</c:v>
                </c:pt>
                <c:pt idx="183">
                  <c:v>0.38584951557650421</c:v>
                </c:pt>
                <c:pt idx="184">
                  <c:v>0.38261231729605633</c:v>
                </c:pt>
                <c:pt idx="185">
                  <c:v>0.37833740413208805</c:v>
                </c:pt>
                <c:pt idx="186">
                  <c:v>0.37291281360936052</c:v>
                </c:pt>
                <c:pt idx="187">
                  <c:v>0.36620624914916616</c:v>
                </c:pt>
                <c:pt idx="188">
                  <c:v>0.35807715274875573</c:v>
                </c:pt>
                <c:pt idx="189">
                  <c:v>0.34840565305637589</c:v>
                </c:pt>
                <c:pt idx="190">
                  <c:v>0.33715365695103022</c:v>
                </c:pt>
                <c:pt idx="191">
                  <c:v>0.32448043429564033</c:v>
                </c:pt>
                <c:pt idx="192">
                  <c:v>0.31093198241114373</c:v>
                </c:pt>
                <c:pt idx="193">
                  <c:v>0.29767817615552639</c:v>
                </c:pt>
                <c:pt idx="194">
                  <c:v>0.28663481216914766</c:v>
                </c:pt>
                <c:pt idx="195">
                  <c:v>0.28012350046784557</c:v>
                </c:pt>
                <c:pt idx="196">
                  <c:v>0.27986123358684017</c:v>
                </c:pt>
                <c:pt idx="197">
                  <c:v>0.28588724209787914</c:v>
                </c:pt>
                <c:pt idx="198">
                  <c:v>0.29654046440844289</c:v>
                </c:pt>
                <c:pt idx="199">
                  <c:v>0.3095123532503028</c:v>
                </c:pt>
                <c:pt idx="200">
                  <c:v>0.3228721139377021</c:v>
                </c:pt>
                <c:pt idx="201">
                  <c:v>0.33542787078786118</c:v>
                </c:pt>
                <c:pt idx="202">
                  <c:v>0.34661552631580439</c:v>
                </c:pt>
                <c:pt idx="203">
                  <c:v>0.35626417986306502</c:v>
                </c:pt>
                <c:pt idx="204">
                  <c:v>0.36440610117492928</c:v>
                </c:pt>
                <c:pt idx="205">
                  <c:v>0.37115998554320984</c:v>
                </c:pt>
                <c:pt idx="206">
                  <c:v>0.37666907825102081</c:v>
                </c:pt>
                <c:pt idx="207">
                  <c:v>0.38107196230254664</c:v>
                </c:pt>
                <c:pt idx="208">
                  <c:v>0.38449070763896009</c:v>
                </c:pt>
                <c:pt idx="209">
                  <c:v>0.38702759751959831</c:v>
                </c:pt>
                <c:pt idx="210">
                  <c:v>0.3887658443044657</c:v>
                </c:pt>
                <c:pt idx="211">
                  <c:v>0.38977207173635176</c:v>
                </c:pt>
                <c:pt idx="212">
                  <c:v>0.39009960109121322</c:v>
                </c:pt>
                <c:pt idx="213">
                  <c:v>0.38979224083643221</c:v>
                </c:pt>
                <c:pt idx="214">
                  <c:v>0.38888863278520275</c:v>
                </c:pt>
                <c:pt idx="215">
                  <c:v>0.3874273952201131</c:v>
                </c:pt>
                <c:pt idx="216">
                  <c:v>0.385453372505414</c:v>
                </c:pt>
                <c:pt idx="217">
                  <c:v>0.38302522499235186</c:v>
                </c:pt>
                <c:pt idx="218">
                  <c:v>0.38022427866265507</c:v>
                </c:pt>
                <c:pt idx="219">
                  <c:v>0.37716385636666744</c:v>
                </c:pt>
                <c:pt idx="220">
                  <c:v>0.37399711321289969</c:v>
                </c:pt>
                <c:pt idx="221">
                  <c:v>0.37091980930097196</c:v>
                </c:pt>
                <c:pt idx="222">
                  <c:v>0.36816315627440088</c:v>
                </c:pt>
                <c:pt idx="223">
                  <c:v>0.36597235463216954</c:v>
                </c:pt>
                <c:pt idx="224">
                  <c:v>0.3645704338990074</c:v>
                </c:pt>
                <c:pt idx="225">
                  <c:v>0.36411459434351062</c:v>
                </c:pt>
                <c:pt idx="226">
                  <c:v>0.3646596861540311</c:v>
                </c:pt>
                <c:pt idx="227">
                  <c:v>0.36614429122723102</c:v>
                </c:pt>
                <c:pt idx="228">
                  <c:v>0.36840591724950966</c:v>
                </c:pt>
                <c:pt idx="229">
                  <c:v>0.37121821938997407</c:v>
                </c:pt>
                <c:pt idx="230">
                  <c:v>0.37433459063789126</c:v>
                </c:pt>
                <c:pt idx="231">
                  <c:v>0.37752370137572577</c:v>
                </c:pt>
                <c:pt idx="232">
                  <c:v>0.38059015439331678</c:v>
                </c:pt>
                <c:pt idx="233">
                  <c:v>0.38338090592235041</c:v>
                </c:pt>
                <c:pt idx="234">
                  <c:v>0.38578191938216194</c:v>
                </c:pt>
                <c:pt idx="235">
                  <c:v>0.38770986867010071</c:v>
                </c:pt>
                <c:pt idx="236">
                  <c:v>0.38910235155798911</c:v>
                </c:pt>
                <c:pt idx="237">
                  <c:v>0.38990846381102912</c:v>
                </c:pt>
                <c:pt idx="238">
                  <c:v>0.39008036681783709</c:v>
                </c:pt>
                <c:pt idx="239">
                  <c:v>0.38956574034951358</c:v>
                </c:pt>
                <c:pt idx="240">
                  <c:v>0.38830060587642973</c:v>
                </c:pt>
                <c:pt idx="241">
                  <c:v>0.38620175806098578</c:v>
                </c:pt>
                <c:pt idx="242">
                  <c:v>0.38315780118598775</c:v>
                </c:pt>
                <c:pt idx="243">
                  <c:v>0.37901741755637008</c:v>
                </c:pt>
                <c:pt idx="244">
                  <c:v>0.37357283286987009</c:v>
                </c:pt>
                <c:pt idx="245">
                  <c:v>0.36653522153691614</c:v>
                </c:pt>
                <c:pt idx="246">
                  <c:v>0.35749649107666437</c:v>
                </c:pt>
                <c:pt idx="247">
                  <c:v>0.34586737720807897</c:v>
                </c:pt>
                <c:pt idx="248">
                  <c:v>0.33077243110606963</c:v>
                </c:pt>
                <c:pt idx="249">
                  <c:v>0.31086128173692718</c:v>
                </c:pt>
                <c:pt idx="250">
                  <c:v>0.28394015972689346</c:v>
                </c:pt>
                <c:pt idx="251">
                  <c:v>0.24614311036742917</c:v>
                </c:pt>
                <c:pt idx="252">
                  <c:v>0.18941290384208859</c:v>
                </c:pt>
                <c:pt idx="253">
                  <c:v>8.2738081029147037E-2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7.3493775387752883E-2</c:v>
                </c:pt>
                <c:pt idx="259">
                  <c:v>0.1856133396383394</c:v>
                </c:pt>
                <c:pt idx="260">
                  <c:v>0.24343467318074774</c:v>
                </c:pt>
                <c:pt idx="261">
                  <c:v>0.28178430562436207</c:v>
                </c:pt>
                <c:pt idx="262">
                  <c:v>0.30904547710600117</c:v>
                </c:pt>
                <c:pt idx="263">
                  <c:v>0.32918803607704283</c:v>
                </c:pt>
                <c:pt idx="264">
                  <c:v>0.34445329891038612</c:v>
                </c:pt>
                <c:pt idx="265">
                  <c:v>0.35621756505799357</c:v>
                </c:pt>
                <c:pt idx="266">
                  <c:v>0.36537226158919106</c:v>
                </c:pt>
                <c:pt idx="267">
                  <c:v>0.37251769019122971</c:v>
                </c:pt>
                <c:pt idx="268">
                  <c:v>0.3780705474315384</c:v>
                </c:pt>
                <c:pt idx="269">
                  <c:v>0.38232724999960488</c:v>
                </c:pt>
                <c:pt idx="270">
                  <c:v>0.38550305932762985</c:v>
                </c:pt>
                <c:pt idx="271">
                  <c:v>0.38775733435546234</c:v>
                </c:pt>
                <c:pt idx="272">
                  <c:v>0.38921059302125743</c:v>
                </c:pt>
                <c:pt idx="273">
                  <c:v>0.38995668105291148</c:v>
                </c:pt>
                <c:pt idx="274">
                  <c:v>0.39007206377623743</c:v>
                </c:pt>
                <c:pt idx="275">
                  <c:v>0.38962352775864573</c:v>
                </c:pt>
                <c:pt idx="276">
                  <c:v>0.38867512239136576</c:v>
                </c:pt>
                <c:pt idx="277">
                  <c:v>0.38729481914693631</c:v>
                </c:pt>
                <c:pt idx="278">
                  <c:v>0.38556099940329774</c:v>
                </c:pt>
                <c:pt idx="279">
                  <c:v>0.38356841147825044</c:v>
                </c:pt>
                <c:pt idx="280">
                  <c:v>0.38143262641106634</c:v>
                </c:pt>
                <c:pt idx="281">
                  <c:v>0.37929135005760112</c:v>
                </c:pt>
                <c:pt idx="282">
                  <c:v>0.37730050466716203</c:v>
                </c:pt>
                <c:pt idx="283">
                  <c:v>0.37562329949978146</c:v>
                </c:pt>
                <c:pt idx="284">
                  <c:v>0.37441211468429064</c:v>
                </c:pt>
                <c:pt idx="285">
                  <c:v>0.37378594095642187</c:v>
                </c:pt>
                <c:pt idx="286">
                  <c:v>0.37380922832781688</c:v>
                </c:pt>
                <c:pt idx="287">
                  <c:v>0.37447920852461969</c:v>
                </c:pt>
                <c:pt idx="288">
                  <c:v>0.3757264927199494</c:v>
                </c:pt>
                <c:pt idx="289">
                  <c:v>0.37742871102016756</c:v>
                </c:pt>
                <c:pt idx="290">
                  <c:v>0.37943206714494976</c:v>
                </c:pt>
                <c:pt idx="291">
                  <c:v>0.38157372547706009</c:v>
                </c:pt>
                <c:pt idx="292">
                  <c:v>0.38369940266599717</c:v>
                </c:pt>
                <c:pt idx="293">
                  <c:v>0.38567370365329517</c:v>
                </c:pt>
                <c:pt idx="294">
                  <c:v>0.3873835745596001</c:v>
                </c:pt>
                <c:pt idx="295">
                  <c:v>0.38873672869933218</c:v>
                </c:pt>
                <c:pt idx="296">
                  <c:v>0.38965712555658422</c:v>
                </c:pt>
                <c:pt idx="297">
                  <c:v>0.39007910899999665</c:v>
                </c:pt>
                <c:pt idx="298">
                  <c:v>0.38994114874492503</c:v>
                </c:pt>
                <c:pt idx="299">
                  <c:v>0.38917954929895732</c:v>
                </c:pt>
                <c:pt idx="300">
                  <c:v>0.38772206648818541</c:v>
                </c:pt>
                <c:pt idx="301">
                  <c:v>0.38548107218299466</c:v>
                </c:pt>
                <c:pt idx="302">
                  <c:v>0.38234566659382951</c:v>
                </c:pt>
                <c:pt idx="303">
                  <c:v>0.37817188444036659</c:v>
                </c:pt>
                <c:pt idx="304">
                  <c:v>0.37276981199098297</c:v>
                </c:pt>
                <c:pt idx="305">
                  <c:v>0.36588597333114331</c:v>
                </c:pt>
                <c:pt idx="306">
                  <c:v>0.35717874361978724</c:v>
                </c:pt>
                <c:pt idx="307">
                  <c:v>0.34618394959186566</c:v>
                </c:pt>
                <c:pt idx="308">
                  <c:v>0.33226792470162325</c:v>
                </c:pt>
                <c:pt idx="309">
                  <c:v>0.31456863286232672</c:v>
                </c:pt>
                <c:pt idx="310">
                  <c:v>0.29194038478252576</c:v>
                </c:pt>
                <c:pt idx="311">
                  <c:v>0.26297000876565624</c:v>
                </c:pt>
                <c:pt idx="312">
                  <c:v>0.22629779930234745</c:v>
                </c:pt>
                <c:pt idx="313">
                  <c:v>0.18196020028655277</c:v>
                </c:pt>
                <c:pt idx="314">
                  <c:v>0.13576223683540611</c:v>
                </c:pt>
                <c:pt idx="315">
                  <c:v>0.10929396232581903</c:v>
                </c:pt>
                <c:pt idx="316">
                  <c:v>0.12817008175555808</c:v>
                </c:pt>
                <c:pt idx="317">
                  <c:v>0.17318234814284861</c:v>
                </c:pt>
                <c:pt idx="318">
                  <c:v>0.21897046233217507</c:v>
                </c:pt>
                <c:pt idx="319">
                  <c:v>0.25750394507421925</c:v>
                </c:pt>
                <c:pt idx="320">
                  <c:v>0.28809518262429734</c:v>
                </c:pt>
                <c:pt idx="321">
                  <c:v>0.31199488333640979</c:v>
                </c:pt>
                <c:pt idx="322">
                  <c:v>0.33065843949247536</c:v>
                </c:pt>
                <c:pt idx="323">
                  <c:v>0.34529859583021005</c:v>
                </c:pt>
                <c:pt idx="324">
                  <c:v>0.35683485249627539</c:v>
                </c:pt>
                <c:pt idx="325">
                  <c:v>0.36594295257260484</c:v>
                </c:pt>
                <c:pt idx="326">
                  <c:v>0.3731154587393416</c:v>
                </c:pt>
                <c:pt idx="327">
                  <c:v>0.37871149707275881</c:v>
                </c:pt>
                <c:pt idx="328">
                  <c:v>0.38299338933352423</c:v>
                </c:pt>
                <c:pt idx="329">
                  <c:v>0.38615263708552716</c:v>
                </c:pt>
                <c:pt idx="330">
                  <c:v>0.38832817890055937</c:v>
                </c:pt>
                <c:pt idx="331">
                  <c:v>0.38961929593594902</c:v>
                </c:pt>
                <c:pt idx="332">
                  <c:v>0.39009492904756965</c:v>
                </c:pt>
                <c:pt idx="333">
                  <c:v>0.38980071589394377</c:v>
                </c:pt>
                <c:pt idx="334">
                  <c:v>0.38876478357371774</c:v>
                </c:pt>
                <c:pt idx="335">
                  <c:v>0.38700322247419289</c:v>
                </c:pt>
                <c:pt idx="336">
                  <c:v>0.38452619835273105</c:v>
                </c:pt>
                <c:pt idx="337">
                  <c:v>0.38134580432013276</c:v>
                </c:pt>
                <c:pt idx="338">
                  <c:v>0.37748694644072167</c:v>
                </c:pt>
                <c:pt idx="339">
                  <c:v>0.37300262197852024</c:v>
                </c:pt>
                <c:pt idx="340">
                  <c:v>0.36799448626996367</c:v>
                </c:pt>
                <c:pt idx="341">
                  <c:v>0.36263785497727186</c:v>
                </c:pt>
                <c:pt idx="342">
                  <c:v>0.35720622128987523</c:v>
                </c:pt>
                <c:pt idx="343">
                  <c:v>0.35208354533602071</c:v>
                </c:pt>
                <c:pt idx="344">
                  <c:v>0.34774549377002734</c:v>
                </c:pt>
                <c:pt idx="345">
                  <c:v>0.34469165918183875</c:v>
                </c:pt>
                <c:pt idx="346">
                  <c:v>0.3433306289454145</c:v>
                </c:pt>
                <c:pt idx="347">
                  <c:v>0.34385705959982582</c:v>
                </c:pt>
                <c:pt idx="348">
                  <c:v>0.34618505191584986</c:v>
                </c:pt>
                <c:pt idx="349">
                  <c:v>0.34997908268544614</c:v>
                </c:pt>
                <c:pt idx="350">
                  <c:v>0.35476273232121469</c:v>
                </c:pt>
                <c:pt idx="351">
                  <c:v>0.36004320795766109</c:v>
                </c:pt>
                <c:pt idx="352">
                  <c:v>0.36539921705576633</c:v>
                </c:pt>
                <c:pt idx="353">
                  <c:v>0.37051718763935465</c:v>
                </c:pt>
                <c:pt idx="354">
                  <c:v>0.37518881569200901</c:v>
                </c:pt>
                <c:pt idx="355">
                  <c:v>0.37928991924643857</c:v>
                </c:pt>
                <c:pt idx="356">
                  <c:v>0.38275528218080151</c:v>
                </c:pt>
                <c:pt idx="357">
                  <c:v>0.3855567517650883</c:v>
                </c:pt>
                <c:pt idx="358">
                  <c:v>0.38768674358668087</c:v>
                </c:pt>
                <c:pt idx="359">
                  <c:v>0.3891468343621729</c:v>
                </c:pt>
                <c:pt idx="360">
                  <c:v>0.38994032602644807</c:v>
                </c:pt>
                <c:pt idx="361">
                  <c:v>0.39006766222120071</c:v>
                </c:pt>
                <c:pt idx="362">
                  <c:v>0.38952386337301265</c:v>
                </c:pt>
                <c:pt idx="363">
                  <c:v>0.38829749895995153</c:v>
                </c:pt>
                <c:pt idx="364">
                  <c:v>0.38637107424933653</c:v>
                </c:pt>
                <c:pt idx="365">
                  <c:v>0.38372308658477844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D-4008-B4A8-28028841A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47984"/>
        <c:axId val="944082480"/>
      </c:scatterChart>
      <c:valAx>
        <c:axId val="115948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</c:minorGridlines>
        <c:numFmt formatCode="yyyy/mm/dd" sourceLinked="0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21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3531456"/>
        <c:crossesAt val="-90"/>
        <c:crossBetween val="midCat"/>
        <c:majorUnit val="15"/>
        <c:minorUnit val="10"/>
      </c:valAx>
      <c:valAx>
        <c:axId val="953531456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Beta</a:t>
                </a:r>
                <a:r>
                  <a:rPr lang="en-US" baseline="0"/>
                  <a:t> Angle [</a:t>
                </a:r>
                <a:r>
                  <a:rPr lang="en-US" baseline="0">
                    <a:sym typeface="UniversalMath1 BT" panose="05050102010205020602" pitchFamily="18" charset="2"/>
                  </a:rPr>
                  <a:t>deg]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136752136752137E-3"/>
              <c:y val="0.34191642554310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9489856"/>
        <c:crosses val="autoZero"/>
        <c:crossBetween val="midCat"/>
        <c:majorUnit val="15"/>
        <c:minorUnit val="5"/>
      </c:valAx>
      <c:valAx>
        <c:axId val="94408248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Eclipse Fraction [---]</a:t>
                </a:r>
              </a:p>
            </c:rich>
          </c:tx>
          <c:layout>
            <c:manualLayout>
              <c:xMode val="edge"/>
              <c:yMode val="edge"/>
              <c:x val="0.95833181909953569"/>
              <c:y val="0.32398429779781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30347984"/>
        <c:crosses val="max"/>
        <c:crossBetween val="midCat"/>
        <c:minorUnit val="5.000000000000001E-2"/>
      </c:valAx>
      <c:valAx>
        <c:axId val="230347984"/>
        <c:scaling>
          <c:orientation val="minMax"/>
        </c:scaling>
        <c:delete val="1"/>
        <c:axPos val="b"/>
        <c:numFmt formatCode="yyyy/mm/dd\ hh:mm:ss" sourceLinked="1"/>
        <c:majorTickMark val="out"/>
        <c:minorTickMark val="none"/>
        <c:tickLblPos val="nextTo"/>
        <c:crossAx val="944082480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34984369742243748"/>
          <c:y val="3.8617759864953576E-2"/>
          <c:w val="0.27608419139915202"/>
          <c:h val="0.11612350741816078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544315</xdr:colOff>
      <xdr:row>1</xdr:row>
      <xdr:rowOff>119432</xdr:rowOff>
    </xdr:from>
    <xdr:to>
      <xdr:col>10</xdr:col>
      <xdr:colOff>331879</xdr:colOff>
      <xdr:row>29</xdr:row>
      <xdr:rowOff>112868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1B42A-5245-46C5-B1EA-ABC09388720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526473</xdr:colOff>
      <xdr:row>1</xdr:row>
      <xdr:rowOff>128673</xdr:rowOff>
    </xdr:from>
    <xdr:to>
      <xdr:col>29</xdr:col>
      <xdr:colOff>611909</xdr:colOff>
      <xdr:row>29</xdr:row>
      <xdr:rowOff>122109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2D21C4-48C5-48E6-BC2D-E8E6AB45C1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C6BB9-412B-4E3D-921D-EF20845AFC26}">
  <dimension ref="B1:AE372"/>
  <sheetViews>
    <sheetView tabSelected="1" workbookViewId="0">
      <selection activeCell="F34" sqref="F34"/>
    </sheetView>
  </sheetViews>
  <sheetFormatPr baseColWidth="10" defaultColWidth="8.83203125" defaultRowHeight="15" x14ac:dyDescent="0.2"/>
  <cols>
    <col min="1" max="1" width="2.6640625" style="1" customWidth="1"/>
    <col min="2" max="2" width="42.5" style="1" bestFit="1" customWidth="1"/>
    <col min="3" max="3" width="14.6640625" style="1" bestFit="1" customWidth="1"/>
    <col min="4" max="4" width="5.1640625" style="1" bestFit="1" customWidth="1"/>
    <col min="5" max="5" width="2.6640625" style="1" customWidth="1"/>
    <col min="6" max="6" width="18.33203125" style="11" bestFit="1" customWidth="1"/>
    <col min="7" max="7" width="6" style="1" bestFit="1" customWidth="1"/>
    <col min="8" max="8" width="8" style="1" bestFit="1" customWidth="1"/>
    <col min="9" max="9" width="5.5" style="1" bestFit="1" customWidth="1"/>
    <col min="10" max="10" width="5.1640625" style="1" bestFit="1" customWidth="1"/>
    <col min="11" max="12" width="7.1640625" style="1" bestFit="1" customWidth="1"/>
    <col min="13" max="13" width="9.33203125" style="4" bestFit="1" customWidth="1"/>
    <col min="14" max="15" width="14.6640625" style="16" bestFit="1" customWidth="1"/>
    <col min="16" max="16" width="8.5" style="16" bestFit="1" customWidth="1"/>
    <col min="17" max="17" width="12" style="16" bestFit="1" customWidth="1"/>
    <col min="18" max="19" width="10.5" style="16" bestFit="1" customWidth="1"/>
    <col min="20" max="20" width="10.5" style="1" bestFit="1" customWidth="1"/>
    <col min="21" max="21" width="8.1640625" style="1" bestFit="1" customWidth="1"/>
    <col min="22" max="23" width="7.1640625" style="1" bestFit="1" customWidth="1"/>
    <col min="24" max="24" width="7.5" style="1" bestFit="1" customWidth="1"/>
    <col min="25" max="25" width="10.1640625" style="16" bestFit="1" customWidth="1"/>
    <col min="26" max="26" width="7.5" style="1" bestFit="1" customWidth="1"/>
    <col min="27" max="27" width="12.6640625" style="1" bestFit="1" customWidth="1"/>
    <col min="28" max="28" width="11" style="1" bestFit="1" customWidth="1"/>
    <col min="29" max="29" width="10.5" style="1" bestFit="1" customWidth="1"/>
    <col min="30" max="30" width="10.1640625" style="1" bestFit="1" customWidth="1"/>
    <col min="31" max="31" width="14" style="1" bestFit="1" customWidth="1"/>
    <col min="32" max="16384" width="8.83203125" style="1"/>
  </cols>
  <sheetData>
    <row r="1" spans="2:31" x14ac:dyDescent="0.2">
      <c r="D1" s="2"/>
      <c r="AC1" s="1" t="s">
        <v>43</v>
      </c>
    </row>
    <row r="2" spans="2:31" x14ac:dyDescent="0.2">
      <c r="B2" s="26" t="s">
        <v>1</v>
      </c>
      <c r="C2" s="8">
        <v>51.640500000000003</v>
      </c>
      <c r="D2" s="1" t="s">
        <v>8</v>
      </c>
      <c r="F2" s="12" t="s">
        <v>3</v>
      </c>
      <c r="G2" s="18" t="s">
        <v>20</v>
      </c>
      <c r="H2" s="18" t="s">
        <v>21</v>
      </c>
      <c r="I2" s="18" t="s">
        <v>22</v>
      </c>
      <c r="J2" s="18" t="s">
        <v>24</v>
      </c>
      <c r="K2" s="18" t="s">
        <v>25</v>
      </c>
      <c r="L2" s="18" t="s">
        <v>26</v>
      </c>
      <c r="M2" s="5" t="s">
        <v>22</v>
      </c>
      <c r="N2" s="13" t="s">
        <v>23</v>
      </c>
      <c r="O2" s="13" t="s">
        <v>23</v>
      </c>
      <c r="P2" s="17" t="s">
        <v>32</v>
      </c>
      <c r="Q2" s="17" t="s">
        <v>34</v>
      </c>
      <c r="R2" s="17" t="s">
        <v>35</v>
      </c>
      <c r="S2" s="17" t="s">
        <v>36</v>
      </c>
      <c r="T2" s="6" t="s">
        <v>4</v>
      </c>
      <c r="U2" s="6" t="s">
        <v>37</v>
      </c>
      <c r="V2" s="6" t="s">
        <v>38</v>
      </c>
      <c r="W2" s="6" t="s">
        <v>39</v>
      </c>
      <c r="X2" s="6" t="s">
        <v>19</v>
      </c>
      <c r="Y2" s="13" t="s">
        <v>40</v>
      </c>
      <c r="Z2" s="6" t="s">
        <v>41</v>
      </c>
      <c r="AA2" s="6" t="s">
        <v>6</v>
      </c>
      <c r="AB2" s="6" t="s">
        <v>5</v>
      </c>
      <c r="AC2" s="6" t="s">
        <v>7</v>
      </c>
      <c r="AD2" s="6" t="s">
        <v>7</v>
      </c>
      <c r="AE2" s="18" t="s">
        <v>12</v>
      </c>
    </row>
    <row r="3" spans="2:31" ht="17" x14ac:dyDescent="0.2">
      <c r="B3" s="26" t="s">
        <v>50</v>
      </c>
      <c r="C3" s="8">
        <v>0</v>
      </c>
      <c r="D3" s="1" t="s">
        <v>8</v>
      </c>
      <c r="F3" s="12" t="s">
        <v>33</v>
      </c>
      <c r="G3" s="18"/>
      <c r="H3" s="18"/>
      <c r="I3" s="18"/>
      <c r="J3" s="18"/>
      <c r="K3" s="18"/>
      <c r="L3" s="18"/>
      <c r="M3" s="5" t="s">
        <v>13</v>
      </c>
      <c r="N3" s="13" t="s">
        <v>3</v>
      </c>
      <c r="O3" s="13" t="s">
        <v>3</v>
      </c>
      <c r="P3" s="17"/>
      <c r="Q3" s="17"/>
      <c r="R3" s="17"/>
      <c r="S3" s="17"/>
      <c r="T3" s="18"/>
      <c r="U3" s="18"/>
      <c r="V3" s="18"/>
      <c r="W3" s="18"/>
      <c r="X3" s="18"/>
      <c r="Y3" s="17"/>
      <c r="Z3" s="18" t="s">
        <v>16</v>
      </c>
      <c r="AA3" s="18"/>
      <c r="AB3" s="18"/>
      <c r="AC3" s="18"/>
      <c r="AD3" s="18"/>
      <c r="AE3" s="18"/>
    </row>
    <row r="4" spans="2:31" x14ac:dyDescent="0.2">
      <c r="B4" s="26" t="s">
        <v>2</v>
      </c>
      <c r="C4" s="9">
        <v>400</v>
      </c>
      <c r="D4" s="1" t="s">
        <v>9</v>
      </c>
      <c r="F4" s="12"/>
      <c r="G4" s="18"/>
      <c r="H4" s="18"/>
      <c r="I4" s="18"/>
      <c r="J4" s="18"/>
      <c r="K4" s="18"/>
      <c r="L4" s="18"/>
      <c r="M4" s="5" t="s">
        <v>14</v>
      </c>
      <c r="N4" s="17"/>
      <c r="O4" s="17" t="s">
        <v>49</v>
      </c>
      <c r="P4" s="17"/>
      <c r="Q4" s="17"/>
      <c r="R4" s="17"/>
      <c r="S4" s="17"/>
      <c r="T4" s="18"/>
      <c r="U4" s="18"/>
      <c r="V4" s="18"/>
      <c r="W4" s="18"/>
      <c r="X4" s="18"/>
      <c r="Y4" s="17"/>
      <c r="Z4" s="18" t="s">
        <v>42</v>
      </c>
      <c r="AA4" s="18"/>
      <c r="AB4" s="18"/>
      <c r="AC4" s="18"/>
      <c r="AD4" s="18"/>
      <c r="AE4" s="18"/>
    </row>
    <row r="5" spans="2:31" x14ac:dyDescent="0.2">
      <c r="B5" s="27" t="s">
        <v>11</v>
      </c>
      <c r="C5" s="1">
        <f>6378.136</f>
        <v>6378.1360000000004</v>
      </c>
      <c r="D5" s="1" t="s">
        <v>9</v>
      </c>
      <c r="F5" s="12"/>
      <c r="G5" s="18"/>
      <c r="H5" s="18"/>
      <c r="I5" s="18"/>
      <c r="J5" s="18"/>
      <c r="K5" s="18"/>
      <c r="L5" s="18"/>
      <c r="M5" s="5" t="s">
        <v>44</v>
      </c>
      <c r="N5" s="17"/>
      <c r="O5" s="17"/>
      <c r="P5" s="17"/>
      <c r="Q5" s="17"/>
      <c r="R5" s="17"/>
      <c r="S5" s="17"/>
      <c r="T5" s="18"/>
      <c r="U5" s="18"/>
      <c r="V5" s="18"/>
      <c r="W5" s="18"/>
      <c r="X5" s="18"/>
      <c r="Y5" s="17"/>
      <c r="Z5" s="18"/>
      <c r="AA5" s="18"/>
      <c r="AB5" s="18"/>
      <c r="AC5" s="18"/>
      <c r="AD5" s="18"/>
      <c r="AE5" s="18"/>
    </row>
    <row r="6" spans="2:31" x14ac:dyDescent="0.2">
      <c r="B6" s="27"/>
      <c r="C6" s="7">
        <f>$C$5+C4</f>
        <v>6778.1360000000004</v>
      </c>
      <c r="D6" s="1" t="s">
        <v>9</v>
      </c>
      <c r="F6" s="12"/>
      <c r="G6" s="18" t="s">
        <v>27</v>
      </c>
      <c r="H6" s="18" t="s">
        <v>28</v>
      </c>
      <c r="I6" s="18" t="s">
        <v>29</v>
      </c>
      <c r="J6" s="18" t="s">
        <v>30</v>
      </c>
      <c r="K6" s="18" t="s">
        <v>31</v>
      </c>
      <c r="L6" s="18" t="s">
        <v>15</v>
      </c>
      <c r="M6" s="24" t="s">
        <v>29</v>
      </c>
      <c r="N6" s="25" t="s">
        <v>0</v>
      </c>
      <c r="O6" s="25" t="s">
        <v>0</v>
      </c>
      <c r="P6" s="17"/>
      <c r="Q6" s="17"/>
      <c r="R6" s="17"/>
      <c r="S6" s="17"/>
      <c r="T6" s="6" t="s">
        <v>10</v>
      </c>
      <c r="U6" s="6"/>
      <c r="V6" s="6"/>
      <c r="W6" s="6"/>
      <c r="X6" s="6"/>
      <c r="Y6" s="13"/>
      <c r="Z6" s="6"/>
      <c r="AA6" s="6" t="s">
        <v>10</v>
      </c>
      <c r="AB6" s="6" t="s">
        <v>10</v>
      </c>
      <c r="AC6" s="6" t="s">
        <v>10</v>
      </c>
      <c r="AD6" s="6" t="s">
        <v>10</v>
      </c>
      <c r="AE6" s="18" t="s">
        <v>0</v>
      </c>
    </row>
    <row r="7" spans="2:31" x14ac:dyDescent="0.2">
      <c r="B7" s="27" t="s">
        <v>18</v>
      </c>
      <c r="C7" s="16">
        <f>MAX($AD$7:$AD$372)</f>
        <v>73.995025024821274</v>
      </c>
      <c r="F7" s="21">
        <v>45557.5</v>
      </c>
      <c r="G7" s="1" t="str">
        <f>TEXT(F7,"yyyy")</f>
        <v>2024</v>
      </c>
      <c r="H7" s="1" t="str">
        <f>TEXT(F7,"mm")</f>
        <v>09</v>
      </c>
      <c r="I7" s="1" t="str">
        <f>TEXT(F7,"dd")</f>
        <v>22</v>
      </c>
      <c r="J7" s="1">
        <f>HOUR(F7)</f>
        <v>12</v>
      </c>
      <c r="K7" s="1">
        <f>MINUTE(F7)</f>
        <v>0</v>
      </c>
      <c r="L7" s="1">
        <f>SECOND(F7)</f>
        <v>0</v>
      </c>
      <c r="M7" s="4">
        <v>0</v>
      </c>
      <c r="N7" s="16">
        <f>QUOTIENT((1461*($G7+4800+QUOTIENT(($H7-14),12))),4)+QUOTIENT((367 * ($H7-2-12*(QUOTIENT(($H7-14),12)))),12)-QUOTIENT((3*QUOTIENT(($G7+4900+QUOTIENT(($H7-14),12)),100)),4)+$I7-32075+($J7-12)/24+$K7/1440+$L7/86400</f>
        <v>2460576</v>
      </c>
      <c r="O7" s="16">
        <f>ROUND((F7+2415018.5),0)</f>
        <v>2460576</v>
      </c>
      <c r="P7" s="15">
        <f>(N7-2451545)/36525</f>
        <v>0.24725530458590006</v>
      </c>
      <c r="Q7" s="3">
        <f>MOD(357.5291 + 35999.0503*$P7 - 0.0001559*$P7^2 - 0.00000048*$P7^3,360)</f>
        <v>258.48523719140576</v>
      </c>
      <c r="R7" s="15">
        <f>MOD(280.46645 + 36000.76983*$P7 + 0.0003032*$P7^2,360)</f>
        <v>181.84777817971917</v>
      </c>
      <c r="S7" s="15">
        <f>MOD((1.9146 - 0.004817*$P7 - 0.000014*$P7^2)*SIN($Q7*PI()/180) + (0.019993 - 0.000101*$P7)*SIN(2*$Q7*PI()/180) + 0.00029*SIN(3*$Q7*PI()/180),360)</f>
        <v>358.13315294025233</v>
      </c>
      <c r="T7" s="16">
        <f>MOD($R7+$S7,360)</f>
        <v>179.9809311199715</v>
      </c>
      <c r="U7" s="10">
        <f>COS($T7*PI()/180)</f>
        <v>-0.99999994461717456</v>
      </c>
      <c r="V7" s="19">
        <f>COS((23.4393-46.815*P7/3600)*PI()/180)*SIN(T7*PI()/180)</f>
        <v>3.0535895765751382E-4</v>
      </c>
      <c r="W7" s="19">
        <f>SIN((23.4393-46.815*P7/3600)*PI()/180)*SIN(T7*PI()/180)</f>
        <v>1.3236901006441254E-4</v>
      </c>
      <c r="X7" s="10">
        <f t="shared" ref="X7:X70" si="0">SQRT(1-W7^2)</f>
        <v>0.99999999123922256</v>
      </c>
      <c r="Y7" s="16">
        <f>ATAN(W7/X7)/(PI()/180)</f>
        <v>7.5841856371633423E-3</v>
      </c>
      <c r="Z7" s="20">
        <f>IF(2*ATAN($V7/($U7+$X7))/(PI()/180)&gt;0, 2*ATAN($V7/($U7+$X7))/(PI()/180), 2*ATAN($V7/($U7+$X7))/(PI()/180)+360)</f>
        <v>179.98250422006683</v>
      </c>
      <c r="AA7" s="7">
        <f>$C$3</f>
        <v>0</v>
      </c>
      <c r="AB7" s="3">
        <f>23.439-0.0000004*G7</f>
        <v>23.4381904</v>
      </c>
      <c r="AC7" s="16">
        <f>DEGREES(COS(RADIANS($T7))*SIN(RADIANS($AA7))*SIN(RADIANS($C$2))-SIN(RADIANS($T7))*COS(RADIANS($AB7))*COS(RADIANS($AA7))*SIN(RADIANS($C$2))+SIN(RADIANS($T7))+SIN(RADIANS($AB7))*COS(RADIANS($C$2)))</f>
        <v>14.14864392799667</v>
      </c>
      <c r="AD7" s="16">
        <f>DEGREES(ASIN(COS(RADIANS($Y7))*SIN(RADIANS($C$2))*SIN(RADIANS($AA7-$Z7))+SIN(RADIANS($Y7))*COS(RADIANS($C$2))))</f>
        <v>-9.0123087544157141E-3</v>
      </c>
      <c r="AE7" s="1">
        <f>IF(ABS($AD7)&lt;(ASIN($C$5/($C$5+$C$4))*180/PI()),(1/PI())*ACOS((($C$4^2+2*$C$5*$C$4)^0.5)/(($C$5+$C$4)*COS($AD7*PI()/180))),0)</f>
        <v>0.39009960862452558</v>
      </c>
    </row>
    <row r="8" spans="2:31" x14ac:dyDescent="0.2">
      <c r="B8" s="27" t="s">
        <v>17</v>
      </c>
      <c r="C8" s="16">
        <f>MIN($AD$7:$AD$372)</f>
        <v>-74.134896604680335</v>
      </c>
      <c r="F8" s="11">
        <f t="shared" ref="F8:M8" si="1">F7+1</f>
        <v>45558.5</v>
      </c>
      <c r="G8" s="1" t="str">
        <f t="shared" ref="G8:G71" si="2">TEXT(F8,"yyyy")</f>
        <v>2024</v>
      </c>
      <c r="H8" s="1" t="str">
        <f t="shared" ref="H8" si="3">TEXT(F8,"mm")</f>
        <v>09</v>
      </c>
      <c r="I8" s="1" t="str">
        <f t="shared" ref="I8" si="4">TEXT(F8,"dd")</f>
        <v>23</v>
      </c>
      <c r="J8" s="1">
        <f>HOUR(F8)</f>
        <v>12</v>
      </c>
      <c r="K8" s="1">
        <f>MINUTE(F8)</f>
        <v>0</v>
      </c>
      <c r="L8" s="1">
        <f>SECOND(F8)</f>
        <v>0</v>
      </c>
      <c r="M8" s="4">
        <f t="shared" si="1"/>
        <v>1</v>
      </c>
      <c r="N8" s="16">
        <f>QUOTIENT((1461*($G8+4800+QUOTIENT(($H8-14),12))),4)+QUOTIENT((367 * ($H8-2-12*(QUOTIENT(($H8-14),12)))),12)-QUOTIENT((3*QUOTIENT(($G8+4900+QUOTIENT(($H8-14),12)),100)),4)+$I8-32075+($J8-12)/24+$K8/1440+$L8/86400</f>
        <v>2460577</v>
      </c>
      <c r="O8" s="16">
        <f t="shared" ref="O8:O71" si="5">ROUND((F8+2415018.5),0)</f>
        <v>2460577</v>
      </c>
      <c r="P8" s="15">
        <f>(N8-2451545)/36525</f>
        <v>0.24728268309377138</v>
      </c>
      <c r="Q8" s="3">
        <f>MOD(357.5291 + 35999.0503*$P8 - 0.0001559*$P8^2 - 0.00000048*$P8^3,360)</f>
        <v>259.47083747129182</v>
      </c>
      <c r="R8" s="15">
        <f>MOD(280.46645 + 36000.76983*$P8 + 0.0003032*$P8^2,360)</f>
        <v>182.83342554398769</v>
      </c>
      <c r="S8" s="15">
        <f>MOD((1.9146 - 0.004817*$P8 - 0.000014*$P8^2)*SIN($Q8*PI()/180) + (0.019993 - 0.000101*$P8)*SIN(2*$Q8*PI()/180) + 0.00029*SIN(3*$Q8*PI()/180),360)</f>
        <v>358.12623183834853</v>
      </c>
      <c r="T8" s="16">
        <f>MOD($R8+$S8,360)</f>
        <v>180.95965738233622</v>
      </c>
      <c r="U8" s="10">
        <f>COS($T8*PI()/180)</f>
        <v>-0.9998597357468324</v>
      </c>
      <c r="V8" s="19">
        <f>COS((23.4393-46.815*P8/3600)*PI()/180)*SIN(T8*PI()/180)</f>
        <v>-1.5366727495275571E-2</v>
      </c>
      <c r="W8" s="19">
        <f>SIN((23.4393-46.815*P8/3600)*PI()/180)*SIN(T8*PI()/180)</f>
        <v>-6.6612700260890766E-3</v>
      </c>
      <c r="X8" s="10">
        <f t="shared" si="0"/>
        <v>0.99997781349469927</v>
      </c>
      <c r="Y8" s="16">
        <f>ATAN(W8/X8)/(PI()/180)</f>
        <v>-0.38166548130382011</v>
      </c>
      <c r="Z8" s="20">
        <f>IF(2*ATAN($V8/($U8+$X8))/(PI()/180)&gt;0, 2*ATAN($V8/($U8+$X8))/(PI()/180), 2*ATAN($V8/($U8+$X8))/(PI()/180)+360)</f>
        <v>180.8805028218903</v>
      </c>
      <c r="AA8" s="1">
        <f t="shared" ref="AA8:AA71" si="6">$AA7+(-206474000000000)*($C$6^(-7/2))*COS(RADIANS($C$2))</f>
        <v>-4.9978904742526584</v>
      </c>
      <c r="AB8" s="3">
        <f>23.439-0.0000004*G8</f>
        <v>23.4381904</v>
      </c>
      <c r="AC8" s="16">
        <f>DEGREES(COS(RADIANS($T8))*SIN(RADIANS($AA8))*SIN(RADIANS($C$2))-SIN(RADIANS($T8))*COS(RADIANS($AB8))*COS(RADIANS($AA8))*SIN(RADIANS($C$2))+SIN(RADIANS($T8))+SIN(RADIANS($AB8))*COS(RADIANS($C$2)))</f>
        <v>17.784924080593925</v>
      </c>
      <c r="AD8" s="16">
        <f>DEGREES(ASIN(COS(RADIANS($Y8))*SIN(RADIANS($C$2))*SIN(RADIANS($AA8-$Z8))+SIN(RADIANS($Y8))*COS(RADIANS($C$2))))</f>
        <v>4.3686279655359783</v>
      </c>
      <c r="AE8" s="1">
        <f>IF(ABS($AD8)&lt;(ASIN($C$5/($C$5+$C$4))*180/PI()),(1/PI())*ACOS((($C$4^2+2*$C$5*$C$4)^0.5)/(($C$5+$C$4)*COS($AD8*PI()/180))),0)</f>
        <v>0.38976595106937462</v>
      </c>
    </row>
    <row r="9" spans="2:31" x14ac:dyDescent="0.2">
      <c r="F9" s="11">
        <f t="shared" ref="F9" si="7">F8+1</f>
        <v>45559.5</v>
      </c>
      <c r="G9" s="1" t="str">
        <f t="shared" si="2"/>
        <v>2024</v>
      </c>
      <c r="H9" s="1" t="str">
        <f t="shared" ref="H9:H72" si="8">TEXT(F9,"mm")</f>
        <v>09</v>
      </c>
      <c r="I9" s="1" t="str">
        <f t="shared" ref="I9:I72" si="9">TEXT(F9,"dd")</f>
        <v>24</v>
      </c>
      <c r="J9" s="1">
        <f t="shared" ref="J9:J72" si="10">HOUR(F9)</f>
        <v>12</v>
      </c>
      <c r="K9" s="1">
        <f t="shared" ref="K9:K72" si="11">MINUTE(F9)</f>
        <v>0</v>
      </c>
      <c r="L9" s="1">
        <f t="shared" ref="L9:L72" si="12">SECOND(F9)</f>
        <v>0</v>
      </c>
      <c r="M9" s="4">
        <f t="shared" ref="M9" si="13">M8+1</f>
        <v>2</v>
      </c>
      <c r="N9" s="16">
        <f t="shared" ref="N9:N72" si="14">QUOTIENT((1461*($G9+4800+QUOTIENT(($H9-14),12))),4)+QUOTIENT((367 * ($H9-2-12*(QUOTIENT(($H9-14),12)))),12)-QUOTIENT((3*QUOTIENT(($G9+4900+QUOTIENT(($H9-14),12)),100)),4)+$I9-32075+($J9-12)/24+$K9/1440+$L9/86400</f>
        <v>2460578</v>
      </c>
      <c r="O9" s="16">
        <f t="shared" si="5"/>
        <v>2460578</v>
      </c>
      <c r="P9" s="15">
        <f t="shared" ref="P9:P72" si="15">(N9-2451545)/36525</f>
        <v>0.24731006160164271</v>
      </c>
      <c r="Q9" s="3">
        <f t="shared" ref="Q9:Q72" si="16">MOD(357.5291 + 35999.0503*$P9 - 0.0001559*$P9^2 - 0.00000048*$P9^3,360)</f>
        <v>260.45643775117605</v>
      </c>
      <c r="R9" s="15">
        <f t="shared" ref="R9:R72" si="17">MOD(280.46645 + 36000.76983*$P9 + 0.0003032*$P9^2,360)</f>
        <v>183.81907290825802</v>
      </c>
      <c r="S9" s="15">
        <f t="shared" ref="S9:S72" si="18">MOD((1.9146 - 0.004817*$P9 - 0.000014*$P9^2)*SIN($Q9*PI()/180) + (0.019993 - 0.000101*$P9)*SIN(2*$Q9*PI()/180) + 0.00029*SIN(3*$Q9*PI()/180),360)</f>
        <v>358.11985823317474</v>
      </c>
      <c r="T9" s="16">
        <f t="shared" ref="T9:T72" si="19">MOD($R9+$S9,360)</f>
        <v>181.9389311414327</v>
      </c>
      <c r="U9" s="10">
        <f t="shared" ref="U9:U72" si="20">COS($T9*PI()/180)</f>
        <v>-0.99942745705832003</v>
      </c>
      <c r="V9" s="19">
        <f t="shared" ref="V9:V72" si="21">COS((23.4393-46.815*P9/3600)*PI()/180)*SIN(T9*PI()/180)</f>
        <v>-3.104309251888198E-2</v>
      </c>
      <c r="W9" s="19">
        <f t="shared" ref="W9:W72" si="22">SIN((23.4393-46.815*P9/3600)*PI()/180)*SIN(T9*PI()/180)</f>
        <v>-1.3456763533773883E-2</v>
      </c>
      <c r="X9" s="10">
        <f t="shared" si="0"/>
        <v>0.99990945365827799</v>
      </c>
      <c r="Y9" s="16">
        <f t="shared" ref="Y9:Y72" si="23">ATAN(W9/X9)/(PI()/180)</f>
        <v>-0.77103902811904879</v>
      </c>
      <c r="Z9" s="20">
        <f t="shared" ref="Z9:Z72" si="24">IF(2*ATAN($V9/($U9+$X9))/(PI()/180)&gt;0, 2*ATAN($V9/($U9+$X9))/(PI()/180), 2*ATAN($V9/($U9+$X9))/(PI()/180)+360)</f>
        <v>181.77908512086182</v>
      </c>
      <c r="AA9" s="1">
        <f t="shared" si="6"/>
        <v>-9.9957809485053168</v>
      </c>
      <c r="AB9" s="3">
        <f t="shared" ref="AB9:AB72" si="25">23.439-0.0000004*G9</f>
        <v>23.4381904</v>
      </c>
      <c r="AC9" s="16">
        <f t="shared" ref="AC9:AC72" si="26">DEGREES(COS(RADIANS($T9))*SIN(RADIANS($AA9))*SIN(RADIANS($C$2))-SIN(RADIANS($T9))*COS(RADIANS($AB9))*COS(RADIANS($AA9))*SIN(RADIANS($C$2))+SIN(RADIANS($T9))+SIN(RADIANS($AB9))*COS(RADIANS($C$2)))</f>
        <v>21.372078796543839</v>
      </c>
      <c r="AD9" s="16">
        <f t="shared" ref="AD9:AD72" si="27">DEGREES(ASIN(COS(RADIANS($Y9))*SIN(RADIANS($C$2))*SIN(RADIANS($AA9-$Z9))+SIN(RADIANS($Y9))*COS(RADIANS($C$2))))</f>
        <v>8.7225337853818754</v>
      </c>
      <c r="AE9" s="1">
        <f t="shared" ref="AE9:AE72" si="28">IF(ABS($AD9)&lt;(ASIN($C$5/($C$5+$C$4))*180/PI()),(1/PI())*ACOS((($C$4^2+2*$C$5*$C$4)^0.5)/(($C$5+$C$4)*COS($AD9*PI()/180))),0)</f>
        <v>0.38875898777966844</v>
      </c>
    </row>
    <row r="10" spans="2:31" x14ac:dyDescent="0.2">
      <c r="F10" s="11">
        <f t="shared" ref="F10" si="29">F9+1</f>
        <v>45560.5</v>
      </c>
      <c r="G10" s="1" t="str">
        <f t="shared" si="2"/>
        <v>2024</v>
      </c>
      <c r="H10" s="1" t="str">
        <f t="shared" si="8"/>
        <v>09</v>
      </c>
      <c r="I10" s="1" t="str">
        <f t="shared" si="9"/>
        <v>25</v>
      </c>
      <c r="J10" s="1">
        <f t="shared" si="10"/>
        <v>12</v>
      </c>
      <c r="K10" s="1">
        <f t="shared" si="11"/>
        <v>0</v>
      </c>
      <c r="L10" s="1">
        <f t="shared" si="12"/>
        <v>0</v>
      </c>
      <c r="M10" s="4">
        <f t="shared" ref="M10" si="30">M9+1</f>
        <v>3</v>
      </c>
      <c r="N10" s="16">
        <f t="shared" si="14"/>
        <v>2460579</v>
      </c>
      <c r="O10" s="16">
        <f t="shared" si="5"/>
        <v>2460579</v>
      </c>
      <c r="P10" s="15">
        <f t="shared" si="15"/>
        <v>0.24733744010951403</v>
      </c>
      <c r="Q10" s="3">
        <f t="shared" si="16"/>
        <v>261.44203803106211</v>
      </c>
      <c r="R10" s="15">
        <f t="shared" si="17"/>
        <v>184.80472027253018</v>
      </c>
      <c r="S10" s="15">
        <f t="shared" si="18"/>
        <v>358.11403456554859</v>
      </c>
      <c r="T10" s="16">
        <f t="shared" si="19"/>
        <v>182.91875483807871</v>
      </c>
      <c r="U10" s="10">
        <f t="shared" si="20"/>
        <v>-0.9987027429064117</v>
      </c>
      <c r="V10" s="19">
        <f t="shared" si="21"/>
        <v>-4.6719184491674434E-2</v>
      </c>
      <c r="W10" s="19">
        <f t="shared" si="22"/>
        <v>-2.0252138446166506E-2</v>
      </c>
      <c r="X10" s="10">
        <f t="shared" si="0"/>
        <v>0.99979490441207852</v>
      </c>
      <c r="Y10" s="16">
        <f t="shared" si="23"/>
        <v>-1.1604413939680756</v>
      </c>
      <c r="Z10" s="20">
        <f t="shared" si="24"/>
        <v>182.67833653838943</v>
      </c>
      <c r="AA10" s="1">
        <f t="shared" si="6"/>
        <v>-14.993671422757975</v>
      </c>
      <c r="AB10" s="3">
        <f t="shared" si="25"/>
        <v>23.4381904</v>
      </c>
      <c r="AC10" s="16">
        <f t="shared" si="26"/>
        <v>24.861496750519823</v>
      </c>
      <c r="AD10" s="16">
        <f t="shared" si="27"/>
        <v>13.027576768517637</v>
      </c>
      <c r="AE10" s="1">
        <f t="shared" si="28"/>
        <v>0.38706985232161822</v>
      </c>
    </row>
    <row r="11" spans="2:31" x14ac:dyDescent="0.2">
      <c r="B11" s="18" t="s">
        <v>47</v>
      </c>
      <c r="D11" s="2"/>
      <c r="F11" s="11">
        <f t="shared" ref="F11" si="31">F10+1</f>
        <v>45561.5</v>
      </c>
      <c r="G11" s="1" t="str">
        <f t="shared" si="2"/>
        <v>2024</v>
      </c>
      <c r="H11" s="1" t="str">
        <f t="shared" si="8"/>
        <v>09</v>
      </c>
      <c r="I11" s="1" t="str">
        <f t="shared" si="9"/>
        <v>26</v>
      </c>
      <c r="J11" s="1">
        <f t="shared" si="10"/>
        <v>12</v>
      </c>
      <c r="K11" s="1">
        <f t="shared" si="11"/>
        <v>0</v>
      </c>
      <c r="L11" s="1">
        <f t="shared" si="12"/>
        <v>0</v>
      </c>
      <c r="M11" s="4">
        <f t="shared" ref="M11" si="32">M10+1</f>
        <v>4</v>
      </c>
      <c r="N11" s="16">
        <f t="shared" si="14"/>
        <v>2460580</v>
      </c>
      <c r="O11" s="16">
        <f t="shared" si="5"/>
        <v>2460580</v>
      </c>
      <c r="P11" s="15">
        <f t="shared" si="15"/>
        <v>0.24736481861738535</v>
      </c>
      <c r="Q11" s="3">
        <f t="shared" si="16"/>
        <v>262.42763831094635</v>
      </c>
      <c r="R11" s="15">
        <f t="shared" si="17"/>
        <v>185.79036763679869</v>
      </c>
      <c r="S11" s="15">
        <f t="shared" si="18"/>
        <v>358.10876312202379</v>
      </c>
      <c r="T11" s="16">
        <f t="shared" si="19"/>
        <v>183.89913075882248</v>
      </c>
      <c r="U11" s="10">
        <f t="shared" si="20"/>
        <v>-0.99768531058896359</v>
      </c>
      <c r="V11" s="19">
        <f t="shared" si="21"/>
        <v>-6.239043644712379E-2</v>
      </c>
      <c r="W11" s="19">
        <f t="shared" si="22"/>
        <v>-2.7045415044708587E-2</v>
      </c>
      <c r="X11" s="10">
        <f t="shared" si="0"/>
        <v>0.9996342058598533</v>
      </c>
      <c r="Y11" s="16">
        <f t="shared" si="23"/>
        <v>-1.5497771083115972</v>
      </c>
      <c r="Z11" s="20">
        <f t="shared" si="24"/>
        <v>183.57834253435598</v>
      </c>
      <c r="AA11" s="1">
        <f t="shared" si="6"/>
        <v>-19.991561897010634</v>
      </c>
      <c r="AB11" s="3">
        <f t="shared" si="25"/>
        <v>23.4381904</v>
      </c>
      <c r="AC11" s="16">
        <f t="shared" si="26"/>
        <v>28.205601094939311</v>
      </c>
      <c r="AD11" s="16">
        <f t="shared" si="27"/>
        <v>17.256519190086053</v>
      </c>
      <c r="AE11" s="1">
        <f t="shared" si="28"/>
        <v>0.38468642883495202</v>
      </c>
    </row>
    <row r="12" spans="2:31" x14ac:dyDescent="0.2">
      <c r="B12" s="22" t="s">
        <v>48</v>
      </c>
      <c r="C12" s="14"/>
      <c r="F12" s="11">
        <f t="shared" ref="F12" si="33">F11+1</f>
        <v>45562.5</v>
      </c>
      <c r="G12" s="1" t="str">
        <f t="shared" si="2"/>
        <v>2024</v>
      </c>
      <c r="H12" s="1" t="str">
        <f t="shared" si="8"/>
        <v>09</v>
      </c>
      <c r="I12" s="1" t="str">
        <f t="shared" si="9"/>
        <v>27</v>
      </c>
      <c r="J12" s="1">
        <f t="shared" si="10"/>
        <v>12</v>
      </c>
      <c r="K12" s="1">
        <f t="shared" si="11"/>
        <v>0</v>
      </c>
      <c r="L12" s="1">
        <f t="shared" si="12"/>
        <v>0</v>
      </c>
      <c r="M12" s="4">
        <f t="shared" ref="M12" si="34">M11+1</f>
        <v>5</v>
      </c>
      <c r="N12" s="16">
        <f t="shared" si="14"/>
        <v>2460581</v>
      </c>
      <c r="O12" s="16">
        <f t="shared" si="5"/>
        <v>2460581</v>
      </c>
      <c r="P12" s="15">
        <f t="shared" si="15"/>
        <v>0.24739219712525667</v>
      </c>
      <c r="Q12" s="3">
        <f t="shared" si="16"/>
        <v>263.41323859083059</v>
      </c>
      <c r="R12" s="15">
        <f t="shared" si="17"/>
        <v>186.77601500107085</v>
      </c>
      <c r="S12" s="15">
        <f t="shared" si="18"/>
        <v>358.10404603357051</v>
      </c>
      <c r="T12" s="16">
        <f t="shared" si="19"/>
        <v>184.88006103464136</v>
      </c>
      <c r="U12" s="10">
        <f t="shared" si="20"/>
        <v>-0.99637496099947098</v>
      </c>
      <c r="V12" s="19">
        <f t="shared" si="21"/>
        <v>-7.8052267292351679E-2</v>
      </c>
      <c r="W12" s="19">
        <f t="shared" si="22"/>
        <v>-3.3834607487394322E-2</v>
      </c>
      <c r="X12" s="10">
        <f t="shared" si="0"/>
        <v>0.99942744575890752</v>
      </c>
      <c r="Y12" s="16">
        <f t="shared" si="23"/>
        <v>-1.9389502760375927</v>
      </c>
      <c r="Z12" s="20">
        <f t="shared" si="24"/>
        <v>184.47918855594759</v>
      </c>
      <c r="AA12" s="1">
        <f t="shared" si="6"/>
        <v>-24.98945237126329</v>
      </c>
      <c r="AB12" s="3">
        <f t="shared" si="25"/>
        <v>23.4381904</v>
      </c>
      <c r="AC12" s="16">
        <f t="shared" si="26"/>
        <v>31.358366827408307</v>
      </c>
      <c r="AD12" s="16">
        <f t="shared" si="27"/>
        <v>21.378860041039836</v>
      </c>
      <c r="AE12" s="1">
        <f t="shared" si="28"/>
        <v>0.38159790091955231</v>
      </c>
    </row>
    <row r="13" spans="2:31" x14ac:dyDescent="0.2">
      <c r="B13" s="23" t="s">
        <v>45</v>
      </c>
      <c r="F13" s="11">
        <f t="shared" ref="F13" si="35">F12+1</f>
        <v>45563.5</v>
      </c>
      <c r="G13" s="1" t="str">
        <f t="shared" si="2"/>
        <v>2024</v>
      </c>
      <c r="H13" s="1" t="str">
        <f t="shared" si="8"/>
        <v>09</v>
      </c>
      <c r="I13" s="1" t="str">
        <f t="shared" si="9"/>
        <v>28</v>
      </c>
      <c r="J13" s="1">
        <f t="shared" si="10"/>
        <v>12</v>
      </c>
      <c r="K13" s="1">
        <f t="shared" si="11"/>
        <v>0</v>
      </c>
      <c r="L13" s="1">
        <f t="shared" si="12"/>
        <v>0</v>
      </c>
      <c r="M13" s="4">
        <f t="shared" ref="M13" si="36">M12+1</f>
        <v>6</v>
      </c>
      <c r="N13" s="16">
        <f t="shared" si="14"/>
        <v>2460582</v>
      </c>
      <c r="O13" s="16">
        <f t="shared" si="5"/>
        <v>2460582</v>
      </c>
      <c r="P13" s="15">
        <f t="shared" si="15"/>
        <v>0.247419575633128</v>
      </c>
      <c r="Q13" s="3">
        <f t="shared" si="16"/>
        <v>264.39883887071483</v>
      </c>
      <c r="R13" s="15">
        <f t="shared" si="17"/>
        <v>187.761662365343</v>
      </c>
      <c r="S13" s="15">
        <f t="shared" si="18"/>
        <v>358.0998852742905</v>
      </c>
      <c r="T13" s="16">
        <f t="shared" si="19"/>
        <v>185.8615476396335</v>
      </c>
      <c r="U13" s="10">
        <f t="shared" si="20"/>
        <v>-0.99477157926117621</v>
      </c>
      <c r="V13" s="19">
        <f t="shared" si="21"/>
        <v>-9.3700083047803917E-2</v>
      </c>
      <c r="W13" s="19">
        <f t="shared" si="22"/>
        <v>-4.0617724346152746E-2</v>
      </c>
      <c r="X13" s="10">
        <f t="shared" si="0"/>
        <v>0.99917475972371317</v>
      </c>
      <c r="Y13" s="16">
        <f t="shared" si="23"/>
        <v>-2.3278645628950581</v>
      </c>
      <c r="Z13" s="20">
        <f t="shared" si="24"/>
        <v>185.38095998557148</v>
      </c>
      <c r="AA13" s="1">
        <f t="shared" si="6"/>
        <v>-29.987342845515947</v>
      </c>
      <c r="AB13" s="3">
        <f t="shared" si="25"/>
        <v>23.4381904</v>
      </c>
      <c r="AC13" s="16">
        <f t="shared" si="26"/>
        <v>34.275821789169299</v>
      </c>
      <c r="AD13" s="16">
        <f t="shared" si="27"/>
        <v>25.359580162627296</v>
      </c>
      <c r="AE13" s="1">
        <f t="shared" si="28"/>
        <v>0.37780253178252204</v>
      </c>
    </row>
    <row r="14" spans="2:31" x14ac:dyDescent="0.2">
      <c r="B14" s="23" t="s">
        <v>46</v>
      </c>
      <c r="C14" s="14"/>
      <c r="F14" s="11">
        <f t="shared" ref="F14" si="37">F13+1</f>
        <v>45564.5</v>
      </c>
      <c r="G14" s="1" t="str">
        <f t="shared" si="2"/>
        <v>2024</v>
      </c>
      <c r="H14" s="1" t="str">
        <f t="shared" si="8"/>
        <v>09</v>
      </c>
      <c r="I14" s="1" t="str">
        <f t="shared" si="9"/>
        <v>29</v>
      </c>
      <c r="J14" s="1">
        <f t="shared" si="10"/>
        <v>12</v>
      </c>
      <c r="K14" s="1">
        <f t="shared" si="11"/>
        <v>0</v>
      </c>
      <c r="L14" s="1">
        <f t="shared" si="12"/>
        <v>0</v>
      </c>
      <c r="M14" s="4">
        <f t="shared" ref="M14" si="38">M13+1</f>
        <v>7</v>
      </c>
      <c r="N14" s="16">
        <f t="shared" si="14"/>
        <v>2460583</v>
      </c>
      <c r="O14" s="16">
        <f t="shared" si="5"/>
        <v>2460583</v>
      </c>
      <c r="P14" s="15">
        <f t="shared" si="15"/>
        <v>0.24744695414099932</v>
      </c>
      <c r="Q14" s="3">
        <f t="shared" si="16"/>
        <v>265.38443915059906</v>
      </c>
      <c r="R14" s="15">
        <f t="shared" si="17"/>
        <v>188.74730972961697</v>
      </c>
      <c r="S14" s="15">
        <f t="shared" si="18"/>
        <v>358.09628266016716</v>
      </c>
      <c r="T14" s="16">
        <f t="shared" si="19"/>
        <v>186.84359238978413</v>
      </c>
      <c r="U14" s="10">
        <f t="shared" si="20"/>
        <v>-0.99287513534184058</v>
      </c>
      <c r="V14" s="19">
        <f t="shared" si="21"/>
        <v>-0.10932927810908258</v>
      </c>
      <c r="W14" s="19">
        <f t="shared" si="22"/>
        <v>-4.7392769153835335E-2</v>
      </c>
      <c r="X14" s="10">
        <f t="shared" si="0"/>
        <v>0.99887633140040477</v>
      </c>
      <c r="Y14" s="16">
        <f t="shared" si="23"/>
        <v>-2.7164231813356601</v>
      </c>
      <c r="Z14" s="20">
        <f t="shared" si="24"/>
        <v>186.28374208782179</v>
      </c>
      <c r="AA14" s="1">
        <f t="shared" si="6"/>
        <v>-34.985233319768604</v>
      </c>
      <c r="AB14" s="3">
        <f t="shared" si="25"/>
        <v>23.4381904</v>
      </c>
      <c r="AC14" s="16">
        <f t="shared" si="26"/>
        <v>36.916525845934451</v>
      </c>
      <c r="AD14" s="16">
        <f t="shared" si="27"/>
        <v>29.15781089808657</v>
      </c>
      <c r="AE14" s="1">
        <f t="shared" si="28"/>
        <v>0.37332010978316132</v>
      </c>
    </row>
    <row r="15" spans="2:31" x14ac:dyDescent="0.2">
      <c r="F15" s="11">
        <f t="shared" ref="F15" si="39">F14+1</f>
        <v>45565.5</v>
      </c>
      <c r="G15" s="1" t="str">
        <f t="shared" si="2"/>
        <v>2024</v>
      </c>
      <c r="H15" s="1" t="str">
        <f t="shared" si="8"/>
        <v>09</v>
      </c>
      <c r="I15" s="1" t="str">
        <f t="shared" si="9"/>
        <v>30</v>
      </c>
      <c r="J15" s="1">
        <f t="shared" si="10"/>
        <v>12</v>
      </c>
      <c r="K15" s="1">
        <f t="shared" si="11"/>
        <v>0</v>
      </c>
      <c r="L15" s="1">
        <f t="shared" si="12"/>
        <v>0</v>
      </c>
      <c r="M15" s="4">
        <f t="shared" ref="M15" si="40">M14+1</f>
        <v>8</v>
      </c>
      <c r="N15" s="16">
        <f t="shared" si="14"/>
        <v>2460584</v>
      </c>
      <c r="O15" s="16">
        <f t="shared" si="5"/>
        <v>2460584</v>
      </c>
      <c r="P15" s="15">
        <f t="shared" si="15"/>
        <v>0.24747433264887064</v>
      </c>
      <c r="Q15" s="3">
        <f t="shared" si="16"/>
        <v>266.37003943048512</v>
      </c>
      <c r="R15" s="15">
        <f t="shared" si="17"/>
        <v>189.73295709388731</v>
      </c>
      <c r="S15" s="15">
        <f t="shared" si="18"/>
        <v>358.09323984785266</v>
      </c>
      <c r="T15" s="16">
        <f t="shared" si="19"/>
        <v>187.82619694173991</v>
      </c>
      <c r="U15" s="10">
        <f t="shared" si="20"/>
        <v>-0.99068568464843587</v>
      </c>
      <c r="V15" s="19">
        <f t="shared" si="21"/>
        <v>-0.12493523652972575</v>
      </c>
      <c r="W15" s="19">
        <f t="shared" si="22"/>
        <v>-5.4157740960284299E-2</v>
      </c>
      <c r="X15" s="10">
        <f t="shared" si="0"/>
        <v>0.99853239261131566</v>
      </c>
      <c r="Y15" s="16">
        <f t="shared" si="23"/>
        <v>-3.1045288768062651</v>
      </c>
      <c r="Z15" s="20">
        <f t="shared" si="24"/>
        <v>187.18761995534069</v>
      </c>
      <c r="AA15" s="1">
        <f t="shared" si="6"/>
        <v>-39.98312379402126</v>
      </c>
      <c r="AB15" s="3">
        <f t="shared" si="25"/>
        <v>23.4381904</v>
      </c>
      <c r="AC15" s="16">
        <f t="shared" si="26"/>
        <v>39.242023032101351</v>
      </c>
      <c r="AD15" s="16">
        <f t="shared" si="27"/>
        <v>32.725532085590885</v>
      </c>
      <c r="AE15" s="1">
        <f t="shared" si="28"/>
        <v>0.36821064632202205</v>
      </c>
    </row>
    <row r="16" spans="2:31" x14ac:dyDescent="0.2">
      <c r="C16" s="28"/>
      <c r="F16" s="11">
        <f t="shared" ref="F16" si="41">F15+1</f>
        <v>45566.5</v>
      </c>
      <c r="G16" s="1" t="str">
        <f t="shared" si="2"/>
        <v>2024</v>
      </c>
      <c r="H16" s="1" t="str">
        <f t="shared" si="8"/>
        <v>10</v>
      </c>
      <c r="I16" s="1" t="str">
        <f t="shared" si="9"/>
        <v>01</v>
      </c>
      <c r="J16" s="1">
        <f t="shared" si="10"/>
        <v>12</v>
      </c>
      <c r="K16" s="1">
        <f t="shared" si="11"/>
        <v>0</v>
      </c>
      <c r="L16" s="1">
        <f t="shared" si="12"/>
        <v>0</v>
      </c>
      <c r="M16" s="4">
        <f t="shared" ref="M16" si="42">M15+1</f>
        <v>9</v>
      </c>
      <c r="N16" s="16">
        <f t="shared" si="14"/>
        <v>2460585</v>
      </c>
      <c r="O16" s="16">
        <f t="shared" si="5"/>
        <v>2460585</v>
      </c>
      <c r="P16" s="15">
        <f t="shared" si="15"/>
        <v>0.24750171115674197</v>
      </c>
      <c r="Q16" s="3">
        <f t="shared" si="16"/>
        <v>267.35563971036572</v>
      </c>
      <c r="R16" s="15">
        <f t="shared" si="17"/>
        <v>190.71860445816128</v>
      </c>
      <c r="S16" s="15">
        <f t="shared" si="18"/>
        <v>358.0907583334922</v>
      </c>
      <c r="T16" s="16">
        <f t="shared" si="19"/>
        <v>188.80936279165348</v>
      </c>
      <c r="U16" s="10">
        <f t="shared" si="20"/>
        <v>-0.98820336860082925</v>
      </c>
      <c r="V16" s="19">
        <f t="shared" si="21"/>
        <v>-0.14051333332575899</v>
      </c>
      <c r="W16" s="19">
        <f t="shared" si="22"/>
        <v>-6.0910634897838274E-2</v>
      </c>
      <c r="X16" s="10">
        <f t="shared" si="0"/>
        <v>0.99814322346862738</v>
      </c>
      <c r="Y16" s="16">
        <f t="shared" si="23"/>
        <v>-3.4920839145878109</v>
      </c>
      <c r="Z16" s="20">
        <f t="shared" si="24"/>
        <v>188.09267845352539</v>
      </c>
      <c r="AA16" s="1">
        <f t="shared" si="6"/>
        <v>-44.981014268273917</v>
      </c>
      <c r="AB16" s="3">
        <f t="shared" si="25"/>
        <v>23.4381904</v>
      </c>
      <c r="AC16" s="16">
        <f t="shared" si="26"/>
        <v>41.217261725889884</v>
      </c>
      <c r="AD16" s="16">
        <f t="shared" si="27"/>
        <v>36.006547049504476</v>
      </c>
      <c r="AE16" s="1">
        <f t="shared" si="28"/>
        <v>0.3626001905405799</v>
      </c>
    </row>
    <row r="17" spans="3:31" x14ac:dyDescent="0.2">
      <c r="F17" s="11">
        <f t="shared" ref="F17" si="43">F16+1</f>
        <v>45567.5</v>
      </c>
      <c r="G17" s="1" t="str">
        <f t="shared" si="2"/>
        <v>2024</v>
      </c>
      <c r="H17" s="1" t="str">
        <f t="shared" si="8"/>
        <v>10</v>
      </c>
      <c r="I17" s="1" t="str">
        <f t="shared" si="9"/>
        <v>02</v>
      </c>
      <c r="J17" s="1">
        <f t="shared" si="10"/>
        <v>12</v>
      </c>
      <c r="K17" s="1">
        <f t="shared" si="11"/>
        <v>0</v>
      </c>
      <c r="L17" s="1">
        <f t="shared" si="12"/>
        <v>0</v>
      </c>
      <c r="M17" s="4">
        <f t="shared" ref="M17" si="44">M16+1</f>
        <v>10</v>
      </c>
      <c r="N17" s="16">
        <f t="shared" si="14"/>
        <v>2460586</v>
      </c>
      <c r="O17" s="16">
        <f t="shared" si="5"/>
        <v>2460586</v>
      </c>
      <c r="P17" s="15">
        <f t="shared" si="15"/>
        <v>0.24752908966461329</v>
      </c>
      <c r="Q17" s="3">
        <f t="shared" si="16"/>
        <v>268.34123999025178</v>
      </c>
      <c r="R17" s="15">
        <f t="shared" si="17"/>
        <v>191.70425182243525</v>
      </c>
      <c r="S17" s="15">
        <f t="shared" si="18"/>
        <v>358.08883945158766</v>
      </c>
      <c r="T17" s="16">
        <f t="shared" si="19"/>
        <v>189.79309127402291</v>
      </c>
      <c r="U17" s="10">
        <f t="shared" si="20"/>
        <v>-0.98542841518378532</v>
      </c>
      <c r="V17" s="19">
        <f t="shared" si="21"/>
        <v>-0.15605893580061597</v>
      </c>
      <c r="W17" s="19">
        <f t="shared" si="22"/>
        <v>-6.7649442755667977E-2</v>
      </c>
      <c r="X17" s="10">
        <f t="shared" si="0"/>
        <v>0.9977091524561893</v>
      </c>
      <c r="Y17" s="16">
        <f t="shared" si="23"/>
        <v>-3.878990067222805</v>
      </c>
      <c r="Z17" s="20">
        <f t="shared" si="24"/>
        <v>188.99900216391504</v>
      </c>
      <c r="AA17" s="1">
        <f t="shared" si="6"/>
        <v>-49.978904742526574</v>
      </c>
      <c r="AB17" s="3">
        <f t="shared" si="25"/>
        <v>23.4381904</v>
      </c>
      <c r="AC17" s="16">
        <f t="shared" si="26"/>
        <v>42.810978263609385</v>
      </c>
      <c r="AD17" s="16">
        <f t="shared" si="27"/>
        <v>38.936197527391677</v>
      </c>
      <c r="AE17" s="1">
        <f t="shared" si="28"/>
        <v>0.35671185251625237</v>
      </c>
    </row>
    <row r="18" spans="3:31" x14ac:dyDescent="0.2">
      <c r="F18" s="11">
        <f t="shared" ref="F18" si="45">F17+1</f>
        <v>45568.5</v>
      </c>
      <c r="G18" s="1" t="str">
        <f t="shared" si="2"/>
        <v>2024</v>
      </c>
      <c r="H18" s="1" t="str">
        <f t="shared" si="8"/>
        <v>10</v>
      </c>
      <c r="I18" s="1" t="str">
        <f t="shared" si="9"/>
        <v>03</v>
      </c>
      <c r="J18" s="1">
        <f t="shared" si="10"/>
        <v>12</v>
      </c>
      <c r="K18" s="1">
        <f t="shared" si="11"/>
        <v>0</v>
      </c>
      <c r="L18" s="1">
        <f t="shared" si="12"/>
        <v>0</v>
      </c>
      <c r="M18" s="4">
        <f t="shared" ref="M18" si="46">M17+1</f>
        <v>11</v>
      </c>
      <c r="N18" s="16">
        <f t="shared" si="14"/>
        <v>2460587</v>
      </c>
      <c r="O18" s="16">
        <f t="shared" si="5"/>
        <v>2460587</v>
      </c>
      <c r="P18" s="15">
        <f t="shared" si="15"/>
        <v>0.24755646817248461</v>
      </c>
      <c r="Q18" s="3">
        <f t="shared" si="16"/>
        <v>269.3268402701342</v>
      </c>
      <c r="R18" s="15">
        <f t="shared" si="17"/>
        <v>192.68989918670923</v>
      </c>
      <c r="S18" s="15">
        <f t="shared" si="18"/>
        <v>358.08748437390062</v>
      </c>
      <c r="T18" s="16">
        <f t="shared" si="19"/>
        <v>190.77738356060991</v>
      </c>
      <c r="U18" s="10">
        <f t="shared" si="20"/>
        <v>-0.98236113947627302</v>
      </c>
      <c r="V18" s="19">
        <f t="shared" si="21"/>
        <v>-0.17156740489153835</v>
      </c>
      <c r="W18" s="19">
        <f t="shared" si="22"/>
        <v>-7.437215356342268E-2</v>
      </c>
      <c r="X18" s="10">
        <f t="shared" si="0"/>
        <v>0.99723055647845982</v>
      </c>
      <c r="Y18" s="16">
        <f t="shared" si="23"/>
        <v>-4.265148602638293</v>
      </c>
      <c r="Z18" s="20">
        <f t="shared" si="24"/>
        <v>189.90667532623425</v>
      </c>
      <c r="AA18" s="1">
        <f t="shared" si="6"/>
        <v>-54.97679521677923</v>
      </c>
      <c r="AB18" s="3">
        <f t="shared" si="25"/>
        <v>23.4381904</v>
      </c>
      <c r="AC18" s="16">
        <f t="shared" si="26"/>
        <v>43.99603979222654</v>
      </c>
      <c r="AD18" s="16">
        <f t="shared" si="27"/>
        <v>41.442540033098176</v>
      </c>
      <c r="AE18" s="1">
        <f t="shared" si="28"/>
        <v>0.35089380386983243</v>
      </c>
    </row>
    <row r="19" spans="3:31" x14ac:dyDescent="0.2">
      <c r="F19" s="11">
        <f t="shared" ref="F19" si="47">F18+1</f>
        <v>45569.5</v>
      </c>
      <c r="G19" s="1" t="str">
        <f t="shared" si="2"/>
        <v>2024</v>
      </c>
      <c r="H19" s="1" t="str">
        <f t="shared" si="8"/>
        <v>10</v>
      </c>
      <c r="I19" s="1" t="str">
        <f t="shared" si="9"/>
        <v>04</v>
      </c>
      <c r="J19" s="1">
        <f t="shared" si="10"/>
        <v>12</v>
      </c>
      <c r="K19" s="1">
        <f t="shared" si="11"/>
        <v>0</v>
      </c>
      <c r="L19" s="1">
        <f t="shared" si="12"/>
        <v>0</v>
      </c>
      <c r="M19" s="4">
        <f t="shared" ref="M19" si="48">M18+1</f>
        <v>12</v>
      </c>
      <c r="N19" s="16">
        <f t="shared" si="14"/>
        <v>2460588</v>
      </c>
      <c r="O19" s="16">
        <f t="shared" si="5"/>
        <v>2460588</v>
      </c>
      <c r="P19" s="15">
        <f t="shared" si="15"/>
        <v>0.24758384668035591</v>
      </c>
      <c r="Q19" s="3">
        <f t="shared" si="16"/>
        <v>270.3124405500148</v>
      </c>
      <c r="R19" s="15">
        <f t="shared" si="17"/>
        <v>193.6755465509832</v>
      </c>
      <c r="S19" s="15">
        <f t="shared" si="18"/>
        <v>358.08669410839673</v>
      </c>
      <c r="T19" s="16">
        <f t="shared" si="19"/>
        <v>191.76224065937993</v>
      </c>
      <c r="U19" s="10">
        <f t="shared" si="20"/>
        <v>-0.97900194415735764</v>
      </c>
      <c r="V19" s="19">
        <f t="shared" si="21"/>
        <v>-0.18703409653630462</v>
      </c>
      <c r="W19" s="19">
        <f t="shared" si="22"/>
        <v>-8.1076754183688773E-2</v>
      </c>
      <c r="X19" s="10">
        <f t="shared" si="0"/>
        <v>0.99670786087551133</v>
      </c>
      <c r="Y19" s="16">
        <f t="shared" si="23"/>
        <v>-4.6504602730171927</v>
      </c>
      <c r="Z19" s="20">
        <f t="shared" si="24"/>
        <v>190.81578177894656</v>
      </c>
      <c r="AA19" s="1">
        <f t="shared" si="6"/>
        <v>-59.974685691031887</v>
      </c>
      <c r="AB19" s="3">
        <f t="shared" si="25"/>
        <v>23.4381904</v>
      </c>
      <c r="AC19" s="16">
        <f t="shared" si="26"/>
        <v>44.749742596777971</v>
      </c>
      <c r="AD19" s="16">
        <f t="shared" si="27"/>
        <v>43.449870507481073</v>
      </c>
      <c r="AE19" s="1">
        <f t="shared" si="28"/>
        <v>0.34562603615317866</v>
      </c>
    </row>
    <row r="20" spans="3:31" x14ac:dyDescent="0.2">
      <c r="C20" s="14"/>
      <c r="F20" s="11">
        <f t="shared" ref="F20" si="49">F19+1</f>
        <v>45570.5</v>
      </c>
      <c r="G20" s="1" t="str">
        <f t="shared" si="2"/>
        <v>2024</v>
      </c>
      <c r="H20" s="1" t="str">
        <f t="shared" si="8"/>
        <v>10</v>
      </c>
      <c r="I20" s="1" t="str">
        <f t="shared" si="9"/>
        <v>05</v>
      </c>
      <c r="J20" s="1">
        <f t="shared" si="10"/>
        <v>12</v>
      </c>
      <c r="K20" s="1">
        <f t="shared" si="11"/>
        <v>0</v>
      </c>
      <c r="L20" s="1">
        <f t="shared" si="12"/>
        <v>0</v>
      </c>
      <c r="M20" s="4">
        <f t="shared" ref="M20" si="50">M19+1</f>
        <v>13</v>
      </c>
      <c r="N20" s="16">
        <f t="shared" si="14"/>
        <v>2460589</v>
      </c>
      <c r="O20" s="16">
        <f t="shared" si="5"/>
        <v>2460589</v>
      </c>
      <c r="P20" s="15">
        <f t="shared" si="15"/>
        <v>0.24761122518822723</v>
      </c>
      <c r="Q20" s="3">
        <f t="shared" si="16"/>
        <v>271.29804082989722</v>
      </c>
      <c r="R20" s="15">
        <f t="shared" si="17"/>
        <v>194.66119391525717</v>
      </c>
      <c r="S20" s="15">
        <f t="shared" si="18"/>
        <v>358.08646949823213</v>
      </c>
      <c r="T20" s="16">
        <f t="shared" si="19"/>
        <v>192.74766341348936</v>
      </c>
      <c r="U20" s="10">
        <f t="shared" si="20"/>
        <v>-0.97535131998778202</v>
      </c>
      <c r="V20" s="19">
        <f t="shared" si="21"/>
        <v>-0.20245436306040468</v>
      </c>
      <c r="W20" s="19">
        <f t="shared" si="22"/>
        <v>-8.7761229913311631E-2</v>
      </c>
      <c r="X20" s="10">
        <f t="shared" si="0"/>
        <v>0.99614153940296202</v>
      </c>
      <c r="Y20" s="16">
        <f t="shared" si="23"/>
        <v>-5.0348253045046825</v>
      </c>
      <c r="Z20" s="20">
        <f t="shared" si="24"/>
        <v>191.72640489824613</v>
      </c>
      <c r="AA20" s="1">
        <f t="shared" si="6"/>
        <v>-64.972576165284551</v>
      </c>
      <c r="AB20" s="3">
        <f t="shared" si="25"/>
        <v>23.4381904</v>
      </c>
      <c r="AC20" s="16">
        <f t="shared" si="26"/>
        <v>45.054062618049812</v>
      </c>
      <c r="AD20" s="16">
        <f t="shared" si="27"/>
        <v>44.885263167801746</v>
      </c>
      <c r="AE20" s="1">
        <f t="shared" si="28"/>
        <v>0.34147938493212782</v>
      </c>
    </row>
    <row r="21" spans="3:31" x14ac:dyDescent="0.2">
      <c r="F21" s="11">
        <f t="shared" ref="F21" si="51">F20+1</f>
        <v>45571.5</v>
      </c>
      <c r="G21" s="1" t="str">
        <f t="shared" si="2"/>
        <v>2024</v>
      </c>
      <c r="H21" s="1" t="str">
        <f t="shared" si="8"/>
        <v>10</v>
      </c>
      <c r="I21" s="1" t="str">
        <f t="shared" si="9"/>
        <v>06</v>
      </c>
      <c r="J21" s="1">
        <f t="shared" si="10"/>
        <v>12</v>
      </c>
      <c r="K21" s="1">
        <f t="shared" si="11"/>
        <v>0</v>
      </c>
      <c r="L21" s="1">
        <f t="shared" si="12"/>
        <v>0</v>
      </c>
      <c r="M21" s="4">
        <f t="shared" ref="M21" si="52">M20+1</f>
        <v>14</v>
      </c>
      <c r="N21" s="16">
        <f t="shared" si="14"/>
        <v>2460590</v>
      </c>
      <c r="O21" s="16">
        <f t="shared" si="5"/>
        <v>2460590</v>
      </c>
      <c r="P21" s="15">
        <f t="shared" si="15"/>
        <v>0.24763860369609855</v>
      </c>
      <c r="Q21" s="3">
        <f t="shared" si="16"/>
        <v>272.28364110978146</v>
      </c>
      <c r="R21" s="15">
        <f t="shared" si="17"/>
        <v>195.64684127953296</v>
      </c>
      <c r="S21" s="15">
        <f t="shared" si="18"/>
        <v>358.08681122078343</v>
      </c>
      <c r="T21" s="16">
        <f t="shared" si="19"/>
        <v>193.73365250031634</v>
      </c>
      <c r="U21" s="10">
        <f t="shared" si="20"/>
        <v>-0.97140984626639737</v>
      </c>
      <c r="V21" s="19">
        <f t="shared" si="21"/>
        <v>-0.217823554584305</v>
      </c>
      <c r="W21" s="19">
        <f t="shared" si="22"/>
        <v>-9.4423565093425907E-2</v>
      </c>
      <c r="X21" s="10">
        <f t="shared" si="0"/>
        <v>0.99553211417565413</v>
      </c>
      <c r="Y21" s="16">
        <f t="shared" si="23"/>
        <v>-5.4181433878268432</v>
      </c>
      <c r="Z21" s="20">
        <f t="shared" si="24"/>
        <v>192.63862753539379</v>
      </c>
      <c r="AA21" s="1">
        <f t="shared" si="6"/>
        <v>-69.970466639537207</v>
      </c>
      <c r="AB21" s="3">
        <f t="shared" si="25"/>
        <v>23.4381904</v>
      </c>
      <c r="AC21" s="16">
        <f t="shared" si="26"/>
        <v>44.895855391356129</v>
      </c>
      <c r="AD21" s="16">
        <f t="shared" si="27"/>
        <v>45.687837588063793</v>
      </c>
      <c r="AE21" s="1">
        <f t="shared" si="28"/>
        <v>0.33900798630905987</v>
      </c>
    </row>
    <row r="22" spans="3:31" x14ac:dyDescent="0.2">
      <c r="F22" s="11">
        <f t="shared" ref="F22" si="53">F21+1</f>
        <v>45572.5</v>
      </c>
      <c r="G22" s="1" t="str">
        <f t="shared" si="2"/>
        <v>2024</v>
      </c>
      <c r="H22" s="1" t="str">
        <f t="shared" si="8"/>
        <v>10</v>
      </c>
      <c r="I22" s="1" t="str">
        <f t="shared" si="9"/>
        <v>07</v>
      </c>
      <c r="J22" s="1">
        <f t="shared" si="10"/>
        <v>12</v>
      </c>
      <c r="K22" s="1">
        <f t="shared" si="11"/>
        <v>0</v>
      </c>
      <c r="L22" s="1">
        <f t="shared" si="12"/>
        <v>0</v>
      </c>
      <c r="M22" s="4">
        <f t="shared" ref="M22" si="54">M21+1</f>
        <v>15</v>
      </c>
      <c r="N22" s="16">
        <f t="shared" si="14"/>
        <v>2460591</v>
      </c>
      <c r="O22" s="16">
        <f t="shared" si="5"/>
        <v>2460591</v>
      </c>
      <c r="P22" s="15">
        <f t="shared" si="15"/>
        <v>0.24766598220396988</v>
      </c>
      <c r="Q22" s="3">
        <f t="shared" si="16"/>
        <v>273.26924138966206</v>
      </c>
      <c r="R22" s="15">
        <f t="shared" si="17"/>
        <v>196.63248864381058</v>
      </c>
      <c r="S22" s="15">
        <f t="shared" si="18"/>
        <v>358.08771978672166</v>
      </c>
      <c r="T22" s="16">
        <f t="shared" si="19"/>
        <v>194.72020843053224</v>
      </c>
      <c r="U22" s="10">
        <f t="shared" si="20"/>
        <v>-0.967178191260613</v>
      </c>
      <c r="V22" s="19">
        <f t="shared" si="21"/>
        <v>-0.23313702045041962</v>
      </c>
      <c r="W22" s="19">
        <f t="shared" si="22"/>
        <v>-0.10106174372802838</v>
      </c>
      <c r="X22" s="10">
        <f t="shared" si="0"/>
        <v>0.99488015557385112</v>
      </c>
      <c r="Y22" s="16">
        <f t="shared" si="23"/>
        <v>-5.8003136699004498</v>
      </c>
      <c r="Z22" s="20">
        <f t="shared" si="24"/>
        <v>193.55253195230765</v>
      </c>
      <c r="AA22" s="1">
        <f t="shared" si="6"/>
        <v>-74.968357113789864</v>
      </c>
      <c r="AB22" s="3">
        <f t="shared" si="25"/>
        <v>23.4381904</v>
      </c>
      <c r="AC22" s="16">
        <f t="shared" si="26"/>
        <v>44.267003183591633</v>
      </c>
      <c r="AD22" s="16">
        <f t="shared" si="27"/>
        <v>45.818812650749742</v>
      </c>
      <c r="AE22" s="1">
        <f t="shared" si="28"/>
        <v>0.3385936308154785</v>
      </c>
    </row>
    <row r="23" spans="3:31" x14ac:dyDescent="0.2">
      <c r="F23" s="11">
        <f t="shared" ref="F23" si="55">F22+1</f>
        <v>45573.5</v>
      </c>
      <c r="G23" s="1" t="str">
        <f t="shared" si="2"/>
        <v>2024</v>
      </c>
      <c r="H23" s="1" t="str">
        <f t="shared" si="8"/>
        <v>10</v>
      </c>
      <c r="I23" s="1" t="str">
        <f t="shared" si="9"/>
        <v>08</v>
      </c>
      <c r="J23" s="1">
        <f t="shared" si="10"/>
        <v>12</v>
      </c>
      <c r="K23" s="1">
        <f t="shared" si="11"/>
        <v>0</v>
      </c>
      <c r="L23" s="1">
        <f t="shared" si="12"/>
        <v>0</v>
      </c>
      <c r="M23" s="4">
        <f t="shared" ref="M23" si="56">M22+1</f>
        <v>16</v>
      </c>
      <c r="N23" s="16">
        <f t="shared" si="14"/>
        <v>2460592</v>
      </c>
      <c r="O23" s="16">
        <f t="shared" si="5"/>
        <v>2460592</v>
      </c>
      <c r="P23" s="15">
        <f t="shared" si="15"/>
        <v>0.2476933607118412</v>
      </c>
      <c r="Q23" s="3">
        <f t="shared" si="16"/>
        <v>274.25484166954448</v>
      </c>
      <c r="R23" s="15">
        <f t="shared" si="17"/>
        <v>197.61813600808455</v>
      </c>
      <c r="S23" s="15">
        <f t="shared" si="18"/>
        <v>358.08919553913245</v>
      </c>
      <c r="T23" s="16">
        <f t="shared" si="19"/>
        <v>195.707331547217</v>
      </c>
      <c r="U23" s="10">
        <f t="shared" si="20"/>
        <v>-0.96265711261001108</v>
      </c>
      <c r="V23" s="19">
        <f t="shared" si="21"/>
        <v>-0.24839011066948441</v>
      </c>
      <c r="W23" s="19">
        <f t="shared" si="22"/>
        <v>-0.10767375011096167</v>
      </c>
      <c r="X23" s="10">
        <f t="shared" si="0"/>
        <v>0.99418628211067273</v>
      </c>
      <c r="Y23" s="16">
        <f t="shared" si="23"/>
        <v>-6.1812347465171298</v>
      </c>
      <c r="Z23" s="20">
        <f t="shared" si="24"/>
        <v>194.46819975532765</v>
      </c>
      <c r="AA23" s="1">
        <f t="shared" si="6"/>
        <v>-79.966247588042521</v>
      </c>
      <c r="AB23" s="3">
        <f t="shared" si="25"/>
        <v>23.4381904</v>
      </c>
      <c r="AC23" s="16">
        <f t="shared" si="26"/>
        <v>43.164507677130295</v>
      </c>
      <c r="AD23" s="16">
        <f t="shared" si="27"/>
        <v>45.268956211248451</v>
      </c>
      <c r="AE23" s="1">
        <f t="shared" si="28"/>
        <v>0.34031217169962902</v>
      </c>
    </row>
    <row r="24" spans="3:31" x14ac:dyDescent="0.2">
      <c r="F24" s="11">
        <f t="shared" ref="F24" si="57">F23+1</f>
        <v>45574.5</v>
      </c>
      <c r="G24" s="1" t="str">
        <f t="shared" si="2"/>
        <v>2024</v>
      </c>
      <c r="H24" s="1" t="str">
        <f t="shared" si="8"/>
        <v>10</v>
      </c>
      <c r="I24" s="1" t="str">
        <f t="shared" si="9"/>
        <v>09</v>
      </c>
      <c r="J24" s="1">
        <f t="shared" si="10"/>
        <v>12</v>
      </c>
      <c r="K24" s="1">
        <f t="shared" si="11"/>
        <v>0</v>
      </c>
      <c r="L24" s="1">
        <f t="shared" si="12"/>
        <v>0</v>
      </c>
      <c r="M24" s="4">
        <f t="shared" ref="M24" si="58">M23+1</f>
        <v>17</v>
      </c>
      <c r="N24" s="16">
        <f t="shared" si="14"/>
        <v>2460593</v>
      </c>
      <c r="O24" s="16">
        <f t="shared" si="5"/>
        <v>2460593</v>
      </c>
      <c r="P24" s="15">
        <f t="shared" si="15"/>
        <v>0.24772073921971252</v>
      </c>
      <c r="Q24" s="3">
        <f t="shared" si="16"/>
        <v>275.2404419494269</v>
      </c>
      <c r="R24" s="15">
        <f t="shared" si="17"/>
        <v>198.60378337236216</v>
      </c>
      <c r="S24" s="15">
        <f t="shared" si="18"/>
        <v>358.09123865268253</v>
      </c>
      <c r="T24" s="16">
        <f t="shared" si="19"/>
        <v>196.69502202504464</v>
      </c>
      <c r="U24" s="10">
        <f t="shared" si="20"/>
        <v>-0.95784745770215707</v>
      </c>
      <c r="V24" s="19">
        <f t="shared" si="21"/>
        <v>-0.26357817738634504</v>
      </c>
      <c r="W24" s="19">
        <f t="shared" si="22"/>
        <v>-0.11425756946131328</v>
      </c>
      <c r="X24" s="10">
        <f t="shared" si="0"/>
        <v>0.99345116025942271</v>
      </c>
      <c r="Y24" s="16">
        <f t="shared" si="23"/>
        <v>-6.5608046561953577</v>
      </c>
      <c r="Z24" s="20">
        <f t="shared" si="24"/>
        <v>195.3857118270985</v>
      </c>
      <c r="AA24" s="1">
        <f t="shared" si="6"/>
        <v>-84.964138062295177</v>
      </c>
      <c r="AB24" s="3">
        <f t="shared" si="25"/>
        <v>23.4381904</v>
      </c>
      <c r="AC24" s="16">
        <f t="shared" si="26"/>
        <v>41.590527139400344</v>
      </c>
      <c r="AD24" s="16">
        <f t="shared" si="27"/>
        <v>44.060269387002847</v>
      </c>
      <c r="AE24" s="1">
        <f t="shared" si="28"/>
        <v>0.3439038334076529</v>
      </c>
    </row>
    <row r="25" spans="3:31" x14ac:dyDescent="0.2">
      <c r="F25" s="11">
        <f t="shared" ref="F25" si="59">F24+1</f>
        <v>45575.5</v>
      </c>
      <c r="G25" s="1" t="str">
        <f t="shared" si="2"/>
        <v>2024</v>
      </c>
      <c r="H25" s="1" t="str">
        <f t="shared" si="8"/>
        <v>10</v>
      </c>
      <c r="I25" s="1" t="str">
        <f t="shared" si="9"/>
        <v>10</v>
      </c>
      <c r="J25" s="1">
        <f t="shared" si="10"/>
        <v>12</v>
      </c>
      <c r="K25" s="1">
        <f t="shared" si="11"/>
        <v>0</v>
      </c>
      <c r="L25" s="1">
        <f t="shared" si="12"/>
        <v>0</v>
      </c>
      <c r="M25" s="4">
        <f t="shared" ref="M25" si="60">M24+1</f>
        <v>18</v>
      </c>
      <c r="N25" s="16">
        <f t="shared" si="14"/>
        <v>2460594</v>
      </c>
      <c r="O25" s="16">
        <f t="shared" si="5"/>
        <v>2460594</v>
      </c>
      <c r="P25" s="15">
        <f t="shared" si="15"/>
        <v>0.24774811772758384</v>
      </c>
      <c r="Q25" s="3">
        <f t="shared" si="16"/>
        <v>276.2260422293075</v>
      </c>
      <c r="R25" s="15">
        <f t="shared" si="17"/>
        <v>199.58943073663977</v>
      </c>
      <c r="S25" s="15">
        <f t="shared" si="18"/>
        <v>358.09384913283395</v>
      </c>
      <c r="T25" s="16">
        <f t="shared" si="19"/>
        <v>197.68327986947372</v>
      </c>
      <c r="U25" s="10">
        <f t="shared" si="20"/>
        <v>-0.95275016402006352</v>
      </c>
      <c r="V25" s="19">
        <f t="shared" si="21"/>
        <v>-0.27869657636373057</v>
      </c>
      <c r="W25" s="19">
        <f t="shared" si="22"/>
        <v>-0.12081118856661145</v>
      </c>
      <c r="X25" s="10">
        <f t="shared" si="0"/>
        <v>0.99267550423948847</v>
      </c>
      <c r="Y25" s="16">
        <f t="shared" si="23"/>
        <v>-6.9389208752601608</v>
      </c>
      <c r="Z25" s="20">
        <f t="shared" si="24"/>
        <v>196.3051482564376</v>
      </c>
      <c r="AA25" s="1">
        <f t="shared" si="6"/>
        <v>-89.962028536547834</v>
      </c>
      <c r="AB25" s="3">
        <f t="shared" si="25"/>
        <v>23.4381904</v>
      </c>
      <c r="AC25" s="16">
        <f t="shared" si="26"/>
        <v>39.552357619841985</v>
      </c>
      <c r="AD25" s="16">
        <f t="shared" si="27"/>
        <v>42.241130176146541</v>
      </c>
      <c r="AE25" s="1">
        <f t="shared" si="28"/>
        <v>0.34886775142191351</v>
      </c>
    </row>
    <row r="26" spans="3:31" x14ac:dyDescent="0.2">
      <c r="F26" s="11">
        <f t="shared" ref="F26" si="61">F25+1</f>
        <v>45576.5</v>
      </c>
      <c r="G26" s="1" t="str">
        <f t="shared" si="2"/>
        <v>2024</v>
      </c>
      <c r="H26" s="1" t="str">
        <f t="shared" si="8"/>
        <v>10</v>
      </c>
      <c r="I26" s="1" t="str">
        <f t="shared" si="9"/>
        <v>11</v>
      </c>
      <c r="J26" s="1">
        <f t="shared" si="10"/>
        <v>12</v>
      </c>
      <c r="K26" s="1">
        <f t="shared" si="11"/>
        <v>0</v>
      </c>
      <c r="L26" s="1">
        <f t="shared" si="12"/>
        <v>0</v>
      </c>
      <c r="M26" s="4">
        <f t="shared" ref="M26" si="62">M25+1</f>
        <v>19</v>
      </c>
      <c r="N26" s="16">
        <f t="shared" si="14"/>
        <v>2460595</v>
      </c>
      <c r="O26" s="16">
        <f t="shared" si="5"/>
        <v>2460595</v>
      </c>
      <c r="P26" s="15">
        <f t="shared" si="15"/>
        <v>0.24777549623545517</v>
      </c>
      <c r="Q26" s="3">
        <f t="shared" si="16"/>
        <v>277.2116425091881</v>
      </c>
      <c r="R26" s="15">
        <f t="shared" si="17"/>
        <v>200.5750781009192</v>
      </c>
      <c r="S26" s="15">
        <f t="shared" si="18"/>
        <v>358.09702681510799</v>
      </c>
      <c r="T26" s="16">
        <f t="shared" si="19"/>
        <v>198.67210491602714</v>
      </c>
      <c r="U26" s="10">
        <f t="shared" si="20"/>
        <v>-0.94736625946007935</v>
      </c>
      <c r="V26" s="19">
        <f t="shared" si="21"/>
        <v>-0.29374066848488045</v>
      </c>
      <c r="W26" s="19">
        <f t="shared" si="22"/>
        <v>-0.12733259643419334</v>
      </c>
      <c r="X26" s="10">
        <f t="shared" si="0"/>
        <v>0.99186007575934154</v>
      </c>
      <c r="Y26" s="16">
        <f t="shared" si="23"/>
        <v>-7.3154803142700597</v>
      </c>
      <c r="Z26" s="20">
        <f t="shared" si="24"/>
        <v>197.22658826619789</v>
      </c>
      <c r="AA26" s="1">
        <f t="shared" si="6"/>
        <v>-94.95991901080049</v>
      </c>
      <c r="AB26" s="3">
        <f t="shared" si="25"/>
        <v>23.4381904</v>
      </c>
      <c r="AC26" s="16">
        <f t="shared" si="26"/>
        <v>37.062358324534351</v>
      </c>
      <c r="AD26" s="16">
        <f t="shared" si="27"/>
        <v>39.877088738222206</v>
      </c>
      <c r="AE26" s="1">
        <f t="shared" si="28"/>
        <v>0.35461900028835397</v>
      </c>
    </row>
    <row r="27" spans="3:31" x14ac:dyDescent="0.2">
      <c r="F27" s="11">
        <f t="shared" ref="F27" si="63">F26+1</f>
        <v>45577.5</v>
      </c>
      <c r="G27" s="1" t="str">
        <f t="shared" si="2"/>
        <v>2024</v>
      </c>
      <c r="H27" s="1" t="str">
        <f t="shared" si="8"/>
        <v>10</v>
      </c>
      <c r="I27" s="1" t="str">
        <f t="shared" si="9"/>
        <v>12</v>
      </c>
      <c r="J27" s="1">
        <f t="shared" si="10"/>
        <v>12</v>
      </c>
      <c r="K27" s="1">
        <f t="shared" si="11"/>
        <v>0</v>
      </c>
      <c r="L27" s="1">
        <f t="shared" si="12"/>
        <v>0</v>
      </c>
      <c r="M27" s="4">
        <f t="shared" ref="M27" si="64">M26+1</f>
        <v>20</v>
      </c>
      <c r="N27" s="16">
        <f t="shared" si="14"/>
        <v>2460596</v>
      </c>
      <c r="O27" s="16">
        <f t="shared" si="5"/>
        <v>2460596</v>
      </c>
      <c r="P27" s="15">
        <f t="shared" si="15"/>
        <v>0.24780287474332649</v>
      </c>
      <c r="Q27" s="3">
        <f t="shared" si="16"/>
        <v>278.1972427890687</v>
      </c>
      <c r="R27" s="15">
        <f t="shared" si="17"/>
        <v>201.56072546519499</v>
      </c>
      <c r="S27" s="15">
        <f t="shared" si="18"/>
        <v>358.10077136439827</v>
      </c>
      <c r="T27" s="16">
        <f t="shared" si="19"/>
        <v>199.66149682959326</v>
      </c>
      <c r="U27" s="10">
        <f t="shared" si="20"/>
        <v>-0.94169686261969576</v>
      </c>
      <c r="V27" s="19">
        <f t="shared" si="21"/>
        <v>-0.30870582127348478</v>
      </c>
      <c r="W27" s="19">
        <f t="shared" si="22"/>
        <v>-0.13381978495007832</v>
      </c>
      <c r="X27" s="10">
        <f t="shared" si="0"/>
        <v>0.99100568371524222</v>
      </c>
      <c r="Y27" s="16">
        <f t="shared" si="23"/>
        <v>-7.6903793158529252</v>
      </c>
      <c r="Z27" s="20">
        <f t="shared" si="24"/>
        <v>198.15011013900047</v>
      </c>
      <c r="AA27" s="1">
        <f t="shared" si="6"/>
        <v>-99.957809485053147</v>
      </c>
      <c r="AB27" s="3">
        <f t="shared" si="25"/>
        <v>23.4381904</v>
      </c>
      <c r="AC27" s="16">
        <f t="shared" si="26"/>
        <v>34.13782192699346</v>
      </c>
      <c r="AD27" s="16">
        <f t="shared" si="27"/>
        <v>37.040864657047926</v>
      </c>
      <c r="AE27" s="1">
        <f t="shared" si="28"/>
        <v>0.36062384754983556</v>
      </c>
    </row>
    <row r="28" spans="3:31" x14ac:dyDescent="0.2">
      <c r="F28" s="11">
        <f t="shared" ref="F28" si="65">F27+1</f>
        <v>45578.5</v>
      </c>
      <c r="G28" s="1" t="str">
        <f t="shared" si="2"/>
        <v>2024</v>
      </c>
      <c r="H28" s="1" t="str">
        <f t="shared" si="8"/>
        <v>10</v>
      </c>
      <c r="I28" s="1" t="str">
        <f t="shared" si="9"/>
        <v>13</v>
      </c>
      <c r="J28" s="1">
        <f t="shared" si="10"/>
        <v>12</v>
      </c>
      <c r="K28" s="1">
        <f t="shared" si="11"/>
        <v>0</v>
      </c>
      <c r="L28" s="1">
        <f t="shared" si="12"/>
        <v>0</v>
      </c>
      <c r="M28" s="4">
        <f t="shared" ref="M28" si="66">M27+1</f>
        <v>21</v>
      </c>
      <c r="N28" s="16">
        <f t="shared" si="14"/>
        <v>2460597</v>
      </c>
      <c r="O28" s="16">
        <f t="shared" si="5"/>
        <v>2460597</v>
      </c>
      <c r="P28" s="15">
        <f t="shared" si="15"/>
        <v>0.24783025325119781</v>
      </c>
      <c r="Q28" s="3">
        <f t="shared" si="16"/>
        <v>279.1828430689493</v>
      </c>
      <c r="R28" s="15">
        <f t="shared" si="17"/>
        <v>202.54637282947442</v>
      </c>
      <c r="S28" s="15">
        <f t="shared" si="18"/>
        <v>358.10508227433587</v>
      </c>
      <c r="T28" s="16">
        <f t="shared" si="19"/>
        <v>200.65145510381035</v>
      </c>
      <c r="U28" s="10">
        <f t="shared" si="20"/>
        <v>-0.9357431830541113</v>
      </c>
      <c r="V28" s="19">
        <f t="shared" si="21"/>
        <v>-0.32358741043138833</v>
      </c>
      <c r="W28" s="19">
        <f t="shared" si="22"/>
        <v>-0.14027074954554167</v>
      </c>
      <c r="X28" s="10">
        <f t="shared" si="0"/>
        <v>0.99011318384411584</v>
      </c>
      <c r="Y28" s="16">
        <f t="shared" si="23"/>
        <v>-8.0635136540644012</v>
      </c>
      <c r="Z28" s="20">
        <f t="shared" si="24"/>
        <v>199.07579114083961</v>
      </c>
      <c r="AA28" s="1">
        <f t="shared" si="6"/>
        <v>-104.9556999593058</v>
      </c>
      <c r="AB28" s="3">
        <f t="shared" si="25"/>
        <v>23.4381904</v>
      </c>
      <c r="AC28" s="16">
        <f t="shared" si="26"/>
        <v>30.800791174256858</v>
      </c>
      <c r="AD28" s="16">
        <f t="shared" si="27"/>
        <v>33.804310653833191</v>
      </c>
      <c r="AE28" s="1">
        <f t="shared" si="28"/>
        <v>0.36647011938664747</v>
      </c>
    </row>
    <row r="29" spans="3:31" x14ac:dyDescent="0.2">
      <c r="F29" s="11">
        <f t="shared" ref="F29" si="67">F28+1</f>
        <v>45579.5</v>
      </c>
      <c r="G29" s="1" t="str">
        <f t="shared" si="2"/>
        <v>2024</v>
      </c>
      <c r="H29" s="1" t="str">
        <f t="shared" si="8"/>
        <v>10</v>
      </c>
      <c r="I29" s="1" t="str">
        <f t="shared" si="9"/>
        <v>14</v>
      </c>
      <c r="J29" s="1">
        <f t="shared" si="10"/>
        <v>12</v>
      </c>
      <c r="K29" s="1">
        <f t="shared" si="11"/>
        <v>0</v>
      </c>
      <c r="L29" s="1">
        <f t="shared" si="12"/>
        <v>0</v>
      </c>
      <c r="M29" s="4">
        <f t="shared" ref="M29" si="68">M28+1</f>
        <v>22</v>
      </c>
      <c r="N29" s="16">
        <f t="shared" si="14"/>
        <v>2460598</v>
      </c>
      <c r="O29" s="16">
        <f t="shared" si="5"/>
        <v>2460598</v>
      </c>
      <c r="P29" s="15">
        <f t="shared" si="15"/>
        <v>0.24785763175906914</v>
      </c>
      <c r="Q29" s="3">
        <f t="shared" si="16"/>
        <v>280.1684433488299</v>
      </c>
      <c r="R29" s="15">
        <f t="shared" si="17"/>
        <v>203.53202019375385</v>
      </c>
      <c r="S29" s="15">
        <f t="shared" si="18"/>
        <v>358.10995886670645</v>
      </c>
      <c r="T29" s="16">
        <f t="shared" si="19"/>
        <v>201.64197906046024</v>
      </c>
      <c r="U29" s="10">
        <f t="shared" si="20"/>
        <v>-0.92950652150114965</v>
      </c>
      <c r="V29" s="19">
        <f t="shared" si="21"/>
        <v>-0.33838082139239856</v>
      </c>
      <c r="W29" s="19">
        <f t="shared" si="22"/>
        <v>-0.14668348987066862</v>
      </c>
      <c r="X29" s="10">
        <f t="shared" si="0"/>
        <v>0.98918347832915277</v>
      </c>
      <c r="Y29" s="16">
        <f t="shared" si="23"/>
        <v>-8.4347785353317768</v>
      </c>
      <c r="Z29" s="20">
        <f t="shared" si="24"/>
        <v>200.00370744244509</v>
      </c>
      <c r="AA29" s="1">
        <f t="shared" si="6"/>
        <v>-109.95359043355846</v>
      </c>
      <c r="AB29" s="3">
        <f t="shared" si="25"/>
        <v>23.4381904</v>
      </c>
      <c r="AC29" s="16">
        <f t="shared" si="26"/>
        <v>27.077823734419052</v>
      </c>
      <c r="AD29" s="16">
        <f t="shared" si="27"/>
        <v>30.233389103143544</v>
      </c>
      <c r="AE29" s="1">
        <f t="shared" si="28"/>
        <v>0.37187833968403727</v>
      </c>
    </row>
    <row r="30" spans="3:31" x14ac:dyDescent="0.2">
      <c r="F30" s="11">
        <f t="shared" ref="F30" si="69">F29+1</f>
        <v>45580.5</v>
      </c>
      <c r="G30" s="1" t="str">
        <f t="shared" si="2"/>
        <v>2024</v>
      </c>
      <c r="H30" s="1" t="str">
        <f t="shared" si="8"/>
        <v>10</v>
      </c>
      <c r="I30" s="1" t="str">
        <f t="shared" si="9"/>
        <v>15</v>
      </c>
      <c r="J30" s="1">
        <f t="shared" si="10"/>
        <v>12</v>
      </c>
      <c r="K30" s="1">
        <f t="shared" si="11"/>
        <v>0</v>
      </c>
      <c r="L30" s="1">
        <f t="shared" si="12"/>
        <v>0</v>
      </c>
      <c r="M30" s="4">
        <f t="shared" ref="M30" si="70">M29+1</f>
        <v>23</v>
      </c>
      <c r="N30" s="16">
        <f t="shared" si="14"/>
        <v>2460599</v>
      </c>
      <c r="O30" s="16">
        <f t="shared" si="5"/>
        <v>2460599</v>
      </c>
      <c r="P30" s="15">
        <f t="shared" si="15"/>
        <v>0.24788501026694046</v>
      </c>
      <c r="Q30" s="3">
        <f t="shared" si="16"/>
        <v>281.15404362871232</v>
      </c>
      <c r="R30" s="15">
        <f t="shared" si="17"/>
        <v>204.51766755803328</v>
      </c>
      <c r="S30" s="15">
        <f t="shared" si="18"/>
        <v>358.11540029092077</v>
      </c>
      <c r="T30" s="16">
        <f t="shared" si="19"/>
        <v>202.63306784895406</v>
      </c>
      <c r="U30" s="10">
        <f t="shared" si="20"/>
        <v>-0.92298827007324535</v>
      </c>
      <c r="V30" s="19">
        <f t="shared" si="21"/>
        <v>-0.3530814508928759</v>
      </c>
      <c r="W30" s="19">
        <f t="shared" si="22"/>
        <v>-0.15305601047518405</v>
      </c>
      <c r="X30" s="10">
        <f t="shared" si="0"/>
        <v>0.98821751535652325</v>
      </c>
      <c r="Y30" s="16">
        <f t="shared" si="23"/>
        <v>-8.8040686011068896</v>
      </c>
      <c r="Z30" s="20">
        <f t="shared" si="24"/>
        <v>200.93393403844047</v>
      </c>
      <c r="AA30" s="1">
        <f t="shared" si="6"/>
        <v>-114.95148090781112</v>
      </c>
      <c r="AB30" s="3">
        <f t="shared" si="25"/>
        <v>23.4381904</v>
      </c>
      <c r="AC30" s="16">
        <f t="shared" si="26"/>
        <v>22.999707798170196</v>
      </c>
      <c r="AD30" s="16">
        <f t="shared" si="27"/>
        <v>26.385866044090516</v>
      </c>
      <c r="AE30" s="1">
        <f t="shared" si="28"/>
        <v>0.37667986819072008</v>
      </c>
    </row>
    <row r="31" spans="3:31" x14ac:dyDescent="0.2">
      <c r="F31" s="11">
        <f t="shared" ref="F31" si="71">F30+1</f>
        <v>45581.5</v>
      </c>
      <c r="G31" s="1" t="str">
        <f t="shared" si="2"/>
        <v>2024</v>
      </c>
      <c r="H31" s="1" t="str">
        <f t="shared" si="8"/>
        <v>10</v>
      </c>
      <c r="I31" s="1" t="str">
        <f t="shared" si="9"/>
        <v>16</v>
      </c>
      <c r="J31" s="1">
        <f t="shared" si="10"/>
        <v>12</v>
      </c>
      <c r="K31" s="1">
        <f t="shared" si="11"/>
        <v>0</v>
      </c>
      <c r="L31" s="1">
        <f t="shared" si="12"/>
        <v>0</v>
      </c>
      <c r="M31" s="4">
        <f t="shared" ref="M31" si="72">M30+1</f>
        <v>24</v>
      </c>
      <c r="N31" s="16">
        <f t="shared" si="14"/>
        <v>2460600</v>
      </c>
      <c r="O31" s="16">
        <f t="shared" si="5"/>
        <v>2460600</v>
      </c>
      <c r="P31" s="15">
        <f t="shared" si="15"/>
        <v>0.24791238877481178</v>
      </c>
      <c r="Q31" s="3">
        <f t="shared" si="16"/>
        <v>282.1396439085911</v>
      </c>
      <c r="R31" s="15">
        <f t="shared" si="17"/>
        <v>205.50331492231271</v>
      </c>
      <c r="S31" s="15">
        <f t="shared" si="18"/>
        <v>358.12140552353958</v>
      </c>
      <c r="T31" s="16">
        <f t="shared" si="19"/>
        <v>203.62472044585229</v>
      </c>
      <c r="U31" s="10">
        <f t="shared" si="20"/>
        <v>-0.91618991241601822</v>
      </c>
      <c r="V31" s="19">
        <f t="shared" si="21"/>
        <v>-0.36768470855765284</v>
      </c>
      <c r="W31" s="19">
        <f t="shared" si="22"/>
        <v>-0.15938632149592591</v>
      </c>
      <c r="X31" s="10">
        <f t="shared" si="0"/>
        <v>0.98721628862169686</v>
      </c>
      <c r="Y31" s="16">
        <f t="shared" si="23"/>
        <v>-9.1712779322999314</v>
      </c>
      <c r="Z31" s="20">
        <f t="shared" si="24"/>
        <v>201.86654466421476</v>
      </c>
      <c r="AA31" s="1">
        <f t="shared" si="6"/>
        <v>-119.94937138206377</v>
      </c>
      <c r="AB31" s="3">
        <f t="shared" si="25"/>
        <v>23.4381904</v>
      </c>
      <c r="AC31" s="16">
        <f t="shared" si="26"/>
        <v>18.601131487125567</v>
      </c>
      <c r="AD31" s="16">
        <f t="shared" si="27"/>
        <v>22.310881303608561</v>
      </c>
      <c r="AE31" s="1">
        <f t="shared" si="28"/>
        <v>0.38078502369232486</v>
      </c>
    </row>
    <row r="32" spans="3:31" x14ac:dyDescent="0.2">
      <c r="F32" s="11">
        <f t="shared" ref="F32" si="73">F31+1</f>
        <v>45582.5</v>
      </c>
      <c r="G32" s="1" t="str">
        <f t="shared" si="2"/>
        <v>2024</v>
      </c>
      <c r="H32" s="1" t="str">
        <f t="shared" si="8"/>
        <v>10</v>
      </c>
      <c r="I32" s="1" t="str">
        <f t="shared" si="9"/>
        <v>17</v>
      </c>
      <c r="J32" s="1">
        <f t="shared" si="10"/>
        <v>12</v>
      </c>
      <c r="K32" s="1">
        <f t="shared" si="11"/>
        <v>0</v>
      </c>
      <c r="L32" s="1">
        <f t="shared" si="12"/>
        <v>0</v>
      </c>
      <c r="M32" s="4">
        <f t="shared" ref="M32" si="74">M31+1</f>
        <v>25</v>
      </c>
      <c r="N32" s="16">
        <f t="shared" si="14"/>
        <v>2460601</v>
      </c>
      <c r="O32" s="16">
        <f t="shared" si="5"/>
        <v>2460601</v>
      </c>
      <c r="P32" s="15">
        <f t="shared" si="15"/>
        <v>0.2479397672826831</v>
      </c>
      <c r="Q32" s="3">
        <f t="shared" si="16"/>
        <v>283.1252441884717</v>
      </c>
      <c r="R32" s="15">
        <f t="shared" si="17"/>
        <v>206.48896228659396</v>
      </c>
      <c r="S32" s="15">
        <f t="shared" si="18"/>
        <v>358.12797336785485</v>
      </c>
      <c r="T32" s="16">
        <f t="shared" si="19"/>
        <v>204.61693565444875</v>
      </c>
      <c r="U32" s="10">
        <f t="shared" si="20"/>
        <v>-0.90911302383247194</v>
      </c>
      <c r="V32" s="19">
        <f t="shared" si="21"/>
        <v>-0.38218601850108153</v>
      </c>
      <c r="W32" s="19">
        <f t="shared" si="22"/>
        <v>-0.16567243935087747</v>
      </c>
      <c r="X32" s="10">
        <f t="shared" si="0"/>
        <v>0.98618083678376645</v>
      </c>
      <c r="Y32" s="16">
        <f t="shared" si="23"/>
        <v>-9.536300055599277</v>
      </c>
      <c r="Z32" s="20">
        <f t="shared" si="24"/>
        <v>202.80161171051532</v>
      </c>
      <c r="AA32" s="1">
        <f t="shared" si="6"/>
        <v>-124.94726185631643</v>
      </c>
      <c r="AB32" s="3">
        <f t="shared" si="25"/>
        <v>23.4381904</v>
      </c>
      <c r="AC32" s="16">
        <f t="shared" si="26"/>
        <v>13.920309629206816</v>
      </c>
      <c r="AD32" s="16">
        <f t="shared" si="27"/>
        <v>18.049570774796099</v>
      </c>
      <c r="AE32" s="1">
        <f t="shared" si="28"/>
        <v>0.3841536873500036</v>
      </c>
    </row>
    <row r="33" spans="6:31" x14ac:dyDescent="0.2">
      <c r="F33" s="11">
        <f t="shared" ref="F33" si="75">F32+1</f>
        <v>45583.5</v>
      </c>
      <c r="G33" s="1" t="str">
        <f t="shared" si="2"/>
        <v>2024</v>
      </c>
      <c r="H33" s="1" t="str">
        <f t="shared" si="8"/>
        <v>10</v>
      </c>
      <c r="I33" s="1" t="str">
        <f t="shared" si="9"/>
        <v>18</v>
      </c>
      <c r="J33" s="1">
        <f t="shared" si="10"/>
        <v>12</v>
      </c>
      <c r="K33" s="1">
        <f t="shared" si="11"/>
        <v>0</v>
      </c>
      <c r="L33" s="1">
        <f t="shared" si="12"/>
        <v>0</v>
      </c>
      <c r="M33" s="4">
        <f t="shared" ref="M33" si="76">M32+1</f>
        <v>26</v>
      </c>
      <c r="N33" s="16">
        <f t="shared" si="14"/>
        <v>2460602</v>
      </c>
      <c r="O33" s="16">
        <f t="shared" si="5"/>
        <v>2460602</v>
      </c>
      <c r="P33" s="15">
        <f t="shared" si="15"/>
        <v>0.24796714579055443</v>
      </c>
      <c r="Q33" s="3">
        <f t="shared" si="16"/>
        <v>284.11084446835048</v>
      </c>
      <c r="R33" s="15">
        <f t="shared" si="17"/>
        <v>207.47460965087339</v>
      </c>
      <c r="S33" s="15">
        <f t="shared" si="18"/>
        <v>358.13510245352649</v>
      </c>
      <c r="T33" s="16">
        <f t="shared" si="19"/>
        <v>205.60971210439993</v>
      </c>
      <c r="U33" s="10">
        <f t="shared" si="20"/>
        <v>-0.90175927137214851</v>
      </c>
      <c r="V33" s="19">
        <f t="shared" si="21"/>
        <v>-0.3965808209423019</v>
      </c>
      <c r="W33" s="19">
        <f t="shared" si="22"/>
        <v>-0.1719123874393633</v>
      </c>
      <c r="X33" s="10">
        <f t="shared" si="0"/>
        <v>0.9851122428662118</v>
      </c>
      <c r="Y33" s="16">
        <f t="shared" si="23"/>
        <v>-9.8990279517660742</v>
      </c>
      <c r="Z33" s="20">
        <f t="shared" si="24"/>
        <v>203.73920613574015</v>
      </c>
      <c r="AA33" s="1">
        <f t="shared" si="6"/>
        <v>-129.9451523305691</v>
      </c>
      <c r="AB33" s="3">
        <f t="shared" si="25"/>
        <v>23.4381904</v>
      </c>
      <c r="AC33" s="16">
        <f t="shared" si="26"/>
        <v>8.9985719309037169</v>
      </c>
      <c r="AD33" s="16">
        <f t="shared" si="27"/>
        <v>13.636151692554138</v>
      </c>
      <c r="AE33" s="1">
        <f t="shared" si="28"/>
        <v>0.38677261009346003</v>
      </c>
    </row>
    <row r="34" spans="6:31" x14ac:dyDescent="0.2">
      <c r="F34" s="11">
        <f t="shared" ref="F34" si="77">F33+1</f>
        <v>45584.5</v>
      </c>
      <c r="G34" s="1" t="str">
        <f t="shared" si="2"/>
        <v>2024</v>
      </c>
      <c r="H34" s="1" t="str">
        <f t="shared" si="8"/>
        <v>10</v>
      </c>
      <c r="I34" s="1" t="str">
        <f t="shared" si="9"/>
        <v>19</v>
      </c>
      <c r="J34" s="1">
        <f t="shared" si="10"/>
        <v>12</v>
      </c>
      <c r="K34" s="1">
        <f t="shared" si="11"/>
        <v>0</v>
      </c>
      <c r="L34" s="1">
        <f t="shared" si="12"/>
        <v>0</v>
      </c>
      <c r="M34" s="4">
        <f t="shared" ref="M34" si="78">M33+1</f>
        <v>27</v>
      </c>
      <c r="N34" s="16">
        <f t="shared" si="14"/>
        <v>2460603</v>
      </c>
      <c r="O34" s="16">
        <f t="shared" si="5"/>
        <v>2460603</v>
      </c>
      <c r="P34" s="15">
        <f t="shared" si="15"/>
        <v>0.24799452429842572</v>
      </c>
      <c r="Q34" s="3">
        <f t="shared" si="16"/>
        <v>285.09644474822926</v>
      </c>
      <c r="R34" s="15">
        <f t="shared" si="17"/>
        <v>208.46025701515646</v>
      </c>
      <c r="S34" s="15">
        <f t="shared" si="18"/>
        <v>358.14279123627762</v>
      </c>
      <c r="T34" s="16">
        <f t="shared" si="19"/>
        <v>206.60304825143407</v>
      </c>
      <c r="U34" s="10">
        <f t="shared" si="20"/>
        <v>-0.89413041388423131</v>
      </c>
      <c r="V34" s="19">
        <f t="shared" si="21"/>
        <v>-0.41086457383452696</v>
      </c>
      <c r="W34" s="19">
        <f t="shared" si="22"/>
        <v>-0.17810419684832182</v>
      </c>
      <c r="X34" s="10">
        <f t="shared" si="0"/>
        <v>0.98401163360247634</v>
      </c>
      <c r="Y34" s="16">
        <f t="shared" si="23"/>
        <v>-10.259354066011445</v>
      </c>
      <c r="Z34" s="20">
        <f t="shared" si="24"/>
        <v>204.6793973759624</v>
      </c>
      <c r="AA34" s="1">
        <f t="shared" si="6"/>
        <v>-134.94304280482177</v>
      </c>
      <c r="AB34" s="3">
        <f t="shared" si="25"/>
        <v>23.4381904</v>
      </c>
      <c r="AC34" s="16">
        <f t="shared" si="26"/>
        <v>3.8799170023809566</v>
      </c>
      <c r="AD34" s="16">
        <f t="shared" si="27"/>
        <v>9.0991234537344852</v>
      </c>
      <c r="AE34" s="1">
        <f t="shared" si="28"/>
        <v>0.38863937297002166</v>
      </c>
    </row>
    <row r="35" spans="6:31" x14ac:dyDescent="0.2">
      <c r="F35" s="11">
        <f t="shared" ref="F35" si="79">F34+1</f>
        <v>45585.5</v>
      </c>
      <c r="G35" s="1" t="str">
        <f t="shared" si="2"/>
        <v>2024</v>
      </c>
      <c r="H35" s="1" t="str">
        <f t="shared" si="8"/>
        <v>10</v>
      </c>
      <c r="I35" s="1" t="str">
        <f t="shared" si="9"/>
        <v>20</v>
      </c>
      <c r="J35" s="1">
        <f t="shared" si="10"/>
        <v>12</v>
      </c>
      <c r="K35" s="1">
        <f t="shared" si="11"/>
        <v>0</v>
      </c>
      <c r="L35" s="1">
        <f t="shared" si="12"/>
        <v>0</v>
      </c>
      <c r="M35" s="4">
        <f t="shared" ref="M35" si="80">M34+1</f>
        <v>28</v>
      </c>
      <c r="N35" s="16">
        <f t="shared" si="14"/>
        <v>2460604</v>
      </c>
      <c r="O35" s="16">
        <f t="shared" si="5"/>
        <v>2460604</v>
      </c>
      <c r="P35" s="15">
        <f t="shared" si="15"/>
        <v>0.24802190280629705</v>
      </c>
      <c r="Q35" s="3">
        <f t="shared" si="16"/>
        <v>286.08204502810804</v>
      </c>
      <c r="R35" s="15">
        <f t="shared" si="17"/>
        <v>209.44590437943589</v>
      </c>
      <c r="S35" s="15">
        <f t="shared" si="18"/>
        <v>358.15103799764836</v>
      </c>
      <c r="T35" s="16">
        <f t="shared" si="19"/>
        <v>207.59694237708425</v>
      </c>
      <c r="U35" s="10">
        <f t="shared" si="20"/>
        <v>-0.88622830203424496</v>
      </c>
      <c r="V35" s="19">
        <f t="shared" si="21"/>
        <v>-0.42503275450683098</v>
      </c>
      <c r="W35" s="19">
        <f t="shared" si="22"/>
        <v>-0.18424590706399727</v>
      </c>
      <c r="X35" s="10">
        <f t="shared" si="0"/>
        <v>0.98288017872483557</v>
      </c>
      <c r="Y35" s="16">
        <f t="shared" si="23"/>
        <v>-10.617170320532033</v>
      </c>
      <c r="Z35" s="20">
        <f t="shared" si="24"/>
        <v>205.62225325265493</v>
      </c>
      <c r="AA35" s="1">
        <f t="shared" si="6"/>
        <v>-139.94093327907444</v>
      </c>
      <c r="AB35" s="3">
        <f t="shared" si="25"/>
        <v>23.4381904</v>
      </c>
      <c r="AC35" s="16">
        <f t="shared" si="26"/>
        <v>-1.3894629302776749</v>
      </c>
      <c r="AD35" s="16">
        <f t="shared" si="27"/>
        <v>4.4624120724434153</v>
      </c>
      <c r="AE35" s="1">
        <f t="shared" si="28"/>
        <v>0.38975143201521684</v>
      </c>
    </row>
    <row r="36" spans="6:31" x14ac:dyDescent="0.2">
      <c r="F36" s="11">
        <f t="shared" ref="F36" si="81">F35+1</f>
        <v>45586.5</v>
      </c>
      <c r="G36" s="1" t="str">
        <f t="shared" si="2"/>
        <v>2024</v>
      </c>
      <c r="H36" s="1" t="str">
        <f t="shared" si="8"/>
        <v>10</v>
      </c>
      <c r="I36" s="1" t="str">
        <f t="shared" si="9"/>
        <v>21</v>
      </c>
      <c r="J36" s="1">
        <f t="shared" si="10"/>
        <v>12</v>
      </c>
      <c r="K36" s="1">
        <f t="shared" si="11"/>
        <v>0</v>
      </c>
      <c r="L36" s="1">
        <f t="shared" si="12"/>
        <v>0</v>
      </c>
      <c r="M36" s="4">
        <f t="shared" ref="M36" si="82">M35+1</f>
        <v>29</v>
      </c>
      <c r="N36" s="16">
        <f t="shared" si="14"/>
        <v>2460605</v>
      </c>
      <c r="O36" s="16">
        <f t="shared" si="5"/>
        <v>2460605</v>
      </c>
      <c r="P36" s="15">
        <f t="shared" si="15"/>
        <v>0.24804928131416837</v>
      </c>
      <c r="Q36" s="3">
        <f t="shared" si="16"/>
        <v>287.06764530798864</v>
      </c>
      <c r="R36" s="15">
        <f t="shared" si="17"/>
        <v>210.43155174371896</v>
      </c>
      <c r="S36" s="15">
        <f t="shared" si="18"/>
        <v>358.15984084480891</v>
      </c>
      <c r="T36" s="16">
        <f t="shared" si="19"/>
        <v>208.59139258852792</v>
      </c>
      <c r="U36" s="10">
        <f t="shared" si="20"/>
        <v>-0.87805487828298689</v>
      </c>
      <c r="V36" s="19">
        <f t="shared" si="21"/>
        <v>-0.43908086131888441</v>
      </c>
      <c r="W36" s="19">
        <f t="shared" si="22"/>
        <v>-0.19033556668924428</v>
      </c>
      <c r="X36" s="10">
        <f t="shared" si="0"/>
        <v>0.98171909019489079</v>
      </c>
      <c r="Y36" s="16">
        <f t="shared" si="23"/>
        <v>-10.972368129329858</v>
      </c>
      <c r="Z36" s="20">
        <f t="shared" si="24"/>
        <v>206.56783987822269</v>
      </c>
      <c r="AA36" s="1">
        <f t="shared" si="6"/>
        <v>-144.93882375332711</v>
      </c>
      <c r="AB36" s="3">
        <f t="shared" si="25"/>
        <v>23.4381904</v>
      </c>
      <c r="AC36" s="16">
        <f t="shared" si="26"/>
        <v>-6.7616814656819173</v>
      </c>
      <c r="AD36" s="16">
        <f t="shared" si="27"/>
        <v>-0.25360643354682061</v>
      </c>
      <c r="AE36" s="1">
        <f t="shared" si="28"/>
        <v>0.39009848853413248</v>
      </c>
    </row>
    <row r="37" spans="6:31" x14ac:dyDescent="0.2">
      <c r="F37" s="11">
        <f t="shared" ref="F37" si="83">F36+1</f>
        <v>45587.5</v>
      </c>
      <c r="G37" s="1" t="str">
        <f t="shared" si="2"/>
        <v>2024</v>
      </c>
      <c r="H37" s="1" t="str">
        <f t="shared" si="8"/>
        <v>10</v>
      </c>
      <c r="I37" s="1" t="str">
        <f t="shared" si="9"/>
        <v>22</v>
      </c>
      <c r="J37" s="1">
        <f t="shared" si="10"/>
        <v>12</v>
      </c>
      <c r="K37" s="1">
        <f t="shared" si="11"/>
        <v>0</v>
      </c>
      <c r="L37" s="1">
        <f t="shared" si="12"/>
        <v>0</v>
      </c>
      <c r="M37" s="4">
        <f t="shared" ref="M37" si="84">M36+1</f>
        <v>30</v>
      </c>
      <c r="N37" s="16">
        <f t="shared" si="14"/>
        <v>2460606</v>
      </c>
      <c r="O37" s="16">
        <f t="shared" si="5"/>
        <v>2460606</v>
      </c>
      <c r="P37" s="15">
        <f t="shared" si="15"/>
        <v>0.24807665982203969</v>
      </c>
      <c r="Q37" s="3">
        <f t="shared" si="16"/>
        <v>288.0532455878656</v>
      </c>
      <c r="R37" s="15">
        <f t="shared" si="17"/>
        <v>211.41719910800202</v>
      </c>
      <c r="S37" s="15">
        <f t="shared" si="18"/>
        <v>358.16919771043365</v>
      </c>
      <c r="T37" s="16">
        <f t="shared" si="19"/>
        <v>209.58639681843567</v>
      </c>
      <c r="U37" s="10">
        <f t="shared" si="20"/>
        <v>-0.86961217682772396</v>
      </c>
      <c r="V37" s="19">
        <f t="shared" si="21"/>
        <v>-0.45300441532645763</v>
      </c>
      <c r="W37" s="19">
        <f t="shared" si="22"/>
        <v>-0.19637123416550006</v>
      </c>
      <c r="X37" s="10">
        <f t="shared" si="0"/>
        <v>0.98052962137424404</v>
      </c>
      <c r="Y37" s="16">
        <f t="shared" si="23"/>
        <v>-11.324838415376533</v>
      </c>
      <c r="Z37" s="20">
        <f t="shared" si="24"/>
        <v>207.5162215592965</v>
      </c>
      <c r="AA37" s="1">
        <f t="shared" si="6"/>
        <v>-149.93671422757978</v>
      </c>
      <c r="AB37" s="3">
        <f t="shared" si="25"/>
        <v>23.4381904</v>
      </c>
      <c r="AC37" s="16">
        <f t="shared" si="26"/>
        <v>-12.187676190305437</v>
      </c>
      <c r="AD37" s="16">
        <f t="shared" si="27"/>
        <v>-5.0312098755626371</v>
      </c>
      <c r="AE37" s="1">
        <f t="shared" si="28"/>
        <v>0.38965668660291519</v>
      </c>
    </row>
    <row r="38" spans="6:31" x14ac:dyDescent="0.2">
      <c r="F38" s="11">
        <f t="shared" ref="F38" si="85">F37+1</f>
        <v>45588.5</v>
      </c>
      <c r="G38" s="1" t="str">
        <f t="shared" si="2"/>
        <v>2024</v>
      </c>
      <c r="H38" s="1" t="str">
        <f t="shared" si="8"/>
        <v>10</v>
      </c>
      <c r="I38" s="1" t="str">
        <f t="shared" si="9"/>
        <v>23</v>
      </c>
      <c r="J38" s="1">
        <f t="shared" si="10"/>
        <v>12</v>
      </c>
      <c r="K38" s="1">
        <f t="shared" si="11"/>
        <v>0</v>
      </c>
      <c r="L38" s="1">
        <f t="shared" si="12"/>
        <v>0</v>
      </c>
      <c r="M38" s="4">
        <f t="shared" ref="M38" si="86">M37+1</f>
        <v>31</v>
      </c>
      <c r="N38" s="16">
        <f t="shared" si="14"/>
        <v>2460607</v>
      </c>
      <c r="O38" s="16">
        <f t="shared" si="5"/>
        <v>2460607</v>
      </c>
      <c r="P38" s="15">
        <f t="shared" si="15"/>
        <v>0.24810403832991101</v>
      </c>
      <c r="Q38" s="3">
        <f t="shared" si="16"/>
        <v>289.03884586774439</v>
      </c>
      <c r="R38" s="15">
        <f t="shared" si="17"/>
        <v>212.40284647228509</v>
      </c>
      <c r="S38" s="15">
        <f t="shared" si="18"/>
        <v>358.17910635263706</v>
      </c>
      <c r="T38" s="16">
        <f t="shared" si="19"/>
        <v>210.58195282492215</v>
      </c>
      <c r="U38" s="10">
        <f t="shared" si="20"/>
        <v>-0.86090232350420948</v>
      </c>
      <c r="V38" s="19">
        <f t="shared" si="21"/>
        <v>-0.46679896195823323</v>
      </c>
      <c r="W38" s="19">
        <f t="shared" si="22"/>
        <v>-0.20235097849965863</v>
      </c>
      <c r="X38" s="10">
        <f t="shared" si="0"/>
        <v>0.97931306613372138</v>
      </c>
      <c r="Y38" s="16">
        <f t="shared" si="23"/>
        <v>-11.674471630250668</v>
      </c>
      <c r="Z38" s="20">
        <f t="shared" si="24"/>
        <v>208.46746069793883</v>
      </c>
      <c r="AA38" s="1">
        <f t="shared" si="6"/>
        <v>-154.93460470183246</v>
      </c>
      <c r="AB38" s="3">
        <f t="shared" si="25"/>
        <v>23.4381904</v>
      </c>
      <c r="AC38" s="16">
        <f t="shared" si="26"/>
        <v>-17.617739923195092</v>
      </c>
      <c r="AD38" s="16">
        <f t="shared" si="27"/>
        <v>-9.8545372401828875</v>
      </c>
      <c r="AE38" s="1">
        <f t="shared" si="28"/>
        <v>0.38838344889710508</v>
      </c>
    </row>
    <row r="39" spans="6:31" x14ac:dyDescent="0.2">
      <c r="F39" s="11">
        <f t="shared" ref="F39" si="87">F38+1</f>
        <v>45589.5</v>
      </c>
      <c r="G39" s="1" t="str">
        <f t="shared" si="2"/>
        <v>2024</v>
      </c>
      <c r="H39" s="1" t="str">
        <f t="shared" si="8"/>
        <v>10</v>
      </c>
      <c r="I39" s="1" t="str">
        <f t="shared" si="9"/>
        <v>24</v>
      </c>
      <c r="J39" s="1">
        <f t="shared" si="10"/>
        <v>12</v>
      </c>
      <c r="K39" s="1">
        <f t="shared" si="11"/>
        <v>0</v>
      </c>
      <c r="L39" s="1">
        <f t="shared" si="12"/>
        <v>0</v>
      </c>
      <c r="M39" s="4">
        <f t="shared" ref="M39" si="88">M38+1</f>
        <v>32</v>
      </c>
      <c r="N39" s="16">
        <f t="shared" si="14"/>
        <v>2460608</v>
      </c>
      <c r="O39" s="16">
        <f t="shared" si="5"/>
        <v>2460608</v>
      </c>
      <c r="P39" s="15">
        <f t="shared" si="15"/>
        <v>0.24813141683778234</v>
      </c>
      <c r="Q39" s="3">
        <f t="shared" si="16"/>
        <v>290.02444614762317</v>
      </c>
      <c r="R39" s="15">
        <f t="shared" si="17"/>
        <v>213.38849383656816</v>
      </c>
      <c r="S39" s="15">
        <f t="shared" si="18"/>
        <v>358.18956435497137</v>
      </c>
      <c r="T39" s="16">
        <f t="shared" si="19"/>
        <v>211.57805819153953</v>
      </c>
      <c r="U39" s="10">
        <f t="shared" si="20"/>
        <v>-0.85192753564931789</v>
      </c>
      <c r="V39" s="19">
        <f t="shared" si="21"/>
        <v>-0.4804600727022208</v>
      </c>
      <c r="W39" s="19">
        <f t="shared" si="22"/>
        <v>-0.2082728799951083</v>
      </c>
      <c r="X39" s="10">
        <f t="shared" si="0"/>
        <v>0.97807075789972542</v>
      </c>
      <c r="Y39" s="16">
        <f t="shared" si="23"/>
        <v>-12.021157776320214</v>
      </c>
      <c r="Z39" s="20">
        <f t="shared" si="24"/>
        <v>209.42161769078206</v>
      </c>
      <c r="AA39" s="1">
        <f t="shared" si="6"/>
        <v>-159.93249517608513</v>
      </c>
      <c r="AB39" s="3">
        <f t="shared" si="25"/>
        <v>23.4381904</v>
      </c>
      <c r="AC39" s="16">
        <f t="shared" si="26"/>
        <v>-23.002059251336121</v>
      </c>
      <c r="AD39" s="16">
        <f t="shared" si="27"/>
        <v>-14.708860148396111</v>
      </c>
      <c r="AE39" s="1">
        <f t="shared" si="28"/>
        <v>0.38621197279018921</v>
      </c>
    </row>
    <row r="40" spans="6:31" x14ac:dyDescent="0.2">
      <c r="F40" s="11">
        <f t="shared" ref="F40" si="89">F39+1</f>
        <v>45590.5</v>
      </c>
      <c r="G40" s="1" t="str">
        <f t="shared" si="2"/>
        <v>2024</v>
      </c>
      <c r="H40" s="1" t="str">
        <f t="shared" si="8"/>
        <v>10</v>
      </c>
      <c r="I40" s="1" t="str">
        <f t="shared" si="9"/>
        <v>25</v>
      </c>
      <c r="J40" s="1">
        <f t="shared" si="10"/>
        <v>12</v>
      </c>
      <c r="K40" s="1">
        <f t="shared" si="11"/>
        <v>0</v>
      </c>
      <c r="L40" s="1">
        <f t="shared" si="12"/>
        <v>0</v>
      </c>
      <c r="M40" s="4">
        <f t="shared" ref="M40" si="90">M39+1</f>
        <v>33</v>
      </c>
      <c r="N40" s="16">
        <f t="shared" si="14"/>
        <v>2460609</v>
      </c>
      <c r="O40" s="16">
        <f t="shared" si="5"/>
        <v>2460609</v>
      </c>
      <c r="P40" s="15">
        <f t="shared" si="15"/>
        <v>0.24815879534565366</v>
      </c>
      <c r="Q40" s="3">
        <f t="shared" si="16"/>
        <v>291.01004642750013</v>
      </c>
      <c r="R40" s="15">
        <f t="shared" si="17"/>
        <v>214.37414120085305</v>
      </c>
      <c r="S40" s="15">
        <f t="shared" si="18"/>
        <v>358.20056912648857</v>
      </c>
      <c r="T40" s="16">
        <f t="shared" si="19"/>
        <v>212.57471032734156</v>
      </c>
      <c r="U40" s="10">
        <f t="shared" si="20"/>
        <v>-0.84269012192339243</v>
      </c>
      <c r="V40" s="19">
        <f t="shared" si="21"/>
        <v>-0.49398334680133316</v>
      </c>
      <c r="W40" s="19">
        <f t="shared" si="22"/>
        <v>-0.214135030986739</v>
      </c>
      <c r="X40" s="10">
        <f t="shared" si="0"/>
        <v>0.97680406863623803</v>
      </c>
      <c r="Y40" s="16">
        <f t="shared" si="23"/>
        <v>-12.364786431572506</v>
      </c>
      <c r="Z40" s="20">
        <f t="shared" si="24"/>
        <v>210.3787508262219</v>
      </c>
      <c r="AA40" s="1">
        <f t="shared" si="6"/>
        <v>-164.9303856503378</v>
      </c>
      <c r="AB40" s="3">
        <f t="shared" si="25"/>
        <v>23.4381904</v>
      </c>
      <c r="AC40" s="16">
        <f t="shared" si="26"/>
        <v>-28.291254478474333</v>
      </c>
      <c r="AD40" s="16">
        <f t="shared" si="27"/>
        <v>-19.579867876940522</v>
      </c>
      <c r="AE40" s="1">
        <f t="shared" si="28"/>
        <v>0.38304448221423787</v>
      </c>
    </row>
    <row r="41" spans="6:31" x14ac:dyDescent="0.2">
      <c r="F41" s="11">
        <f t="shared" ref="F41" si="91">F40+1</f>
        <v>45591.5</v>
      </c>
      <c r="G41" s="1" t="str">
        <f t="shared" si="2"/>
        <v>2024</v>
      </c>
      <c r="H41" s="1" t="str">
        <f t="shared" si="8"/>
        <v>10</v>
      </c>
      <c r="I41" s="1" t="str">
        <f t="shared" si="9"/>
        <v>26</v>
      </c>
      <c r="J41" s="1">
        <f t="shared" si="10"/>
        <v>12</v>
      </c>
      <c r="K41" s="1">
        <f t="shared" si="11"/>
        <v>0</v>
      </c>
      <c r="L41" s="1">
        <f t="shared" si="12"/>
        <v>0</v>
      </c>
      <c r="M41" s="4">
        <f t="shared" ref="M41" si="92">M40+1</f>
        <v>34</v>
      </c>
      <c r="N41" s="16">
        <f t="shared" si="14"/>
        <v>2460610</v>
      </c>
      <c r="O41" s="16">
        <f t="shared" si="5"/>
        <v>2460610</v>
      </c>
      <c r="P41" s="15">
        <f t="shared" si="15"/>
        <v>0.24818617385352498</v>
      </c>
      <c r="Q41" s="3">
        <f t="shared" si="16"/>
        <v>291.99564670737891</v>
      </c>
      <c r="R41" s="15">
        <f t="shared" si="17"/>
        <v>215.35978856513793</v>
      </c>
      <c r="S41" s="15">
        <f t="shared" si="18"/>
        <v>358.21211790186612</v>
      </c>
      <c r="T41" s="16">
        <f t="shared" si="19"/>
        <v>213.57190646700406</v>
      </c>
      <c r="U41" s="10">
        <f t="shared" si="20"/>
        <v>-0.83319248209179719</v>
      </c>
      <c r="V41" s="19">
        <f t="shared" si="21"/>
        <v>-0.50736441295702062</v>
      </c>
      <c r="W41" s="19">
        <f t="shared" si="22"/>
        <v>-0.21993553657944426</v>
      </c>
      <c r="X41" s="10">
        <f t="shared" si="0"/>
        <v>0.97551440776111142</v>
      </c>
      <c r="Y41" s="16">
        <f t="shared" si="23"/>
        <v>-12.705246777176981</v>
      </c>
      <c r="Z41" s="20">
        <f t="shared" si="24"/>
        <v>211.3389161797667</v>
      </c>
      <c r="AA41" s="1">
        <f t="shared" si="6"/>
        <v>-169.92827612459047</v>
      </c>
      <c r="AB41" s="3">
        <f t="shared" si="25"/>
        <v>23.4381904</v>
      </c>
      <c r="AC41" s="16">
        <f t="shared" si="26"/>
        <v>-33.436915087896899</v>
      </c>
      <c r="AD41" s="16">
        <f t="shared" si="27"/>
        <v>-24.452902019865061</v>
      </c>
      <c r="AE41" s="1">
        <f t="shared" si="28"/>
        <v>0.37874326269412806</v>
      </c>
    </row>
    <row r="42" spans="6:31" x14ac:dyDescent="0.2">
      <c r="F42" s="11">
        <f t="shared" ref="F42" si="93">F41+1</f>
        <v>45592.5</v>
      </c>
      <c r="G42" s="1" t="str">
        <f t="shared" si="2"/>
        <v>2024</v>
      </c>
      <c r="H42" s="1" t="str">
        <f t="shared" si="8"/>
        <v>10</v>
      </c>
      <c r="I42" s="1" t="str">
        <f t="shared" si="9"/>
        <v>27</v>
      </c>
      <c r="J42" s="1">
        <f t="shared" si="10"/>
        <v>12</v>
      </c>
      <c r="K42" s="1">
        <f t="shared" si="11"/>
        <v>0</v>
      </c>
      <c r="L42" s="1">
        <f t="shared" si="12"/>
        <v>0</v>
      </c>
      <c r="M42" s="4">
        <f t="shared" ref="M42" si="94">M41+1</f>
        <v>35</v>
      </c>
      <c r="N42" s="16">
        <f t="shared" si="14"/>
        <v>2460611</v>
      </c>
      <c r="O42" s="16">
        <f t="shared" si="5"/>
        <v>2460611</v>
      </c>
      <c r="P42" s="15">
        <f t="shared" si="15"/>
        <v>0.24821355236139631</v>
      </c>
      <c r="Q42" s="3">
        <f t="shared" si="16"/>
        <v>292.98124698725587</v>
      </c>
      <c r="R42" s="15">
        <f t="shared" si="17"/>
        <v>216.34543592942282</v>
      </c>
      <c r="S42" s="15">
        <f t="shared" si="18"/>
        <v>358.22420774159798</v>
      </c>
      <c r="T42" s="16">
        <f t="shared" si="19"/>
        <v>214.5696436710208</v>
      </c>
      <c r="U42" s="10">
        <f t="shared" si="20"/>
        <v>-0.82343710676487358</v>
      </c>
      <c r="V42" s="19">
        <f t="shared" si="21"/>
        <v>-0.52059893104031563</v>
      </c>
      <c r="W42" s="19">
        <f t="shared" si="22"/>
        <v>-0.22567251538983382</v>
      </c>
      <c r="X42" s="10">
        <f t="shared" si="0"/>
        <v>0.97420322099530399</v>
      </c>
      <c r="Y42" s="16">
        <f t="shared" si="23"/>
        <v>-13.042427627875089</v>
      </c>
      <c r="Z42" s="20">
        <f t="shared" si="24"/>
        <v>212.30216750769409</v>
      </c>
      <c r="AA42" s="1">
        <f t="shared" si="6"/>
        <v>-174.92616659884314</v>
      </c>
      <c r="AB42" s="3">
        <f t="shared" si="25"/>
        <v>23.4381904</v>
      </c>
      <c r="AC42" s="16">
        <f t="shared" si="26"/>
        <v>-38.392124862084124</v>
      </c>
      <c r="AD42" s="16">
        <f t="shared" si="27"/>
        <v>-29.312055228894017</v>
      </c>
      <c r="AE42" s="1">
        <f t="shared" si="28"/>
        <v>0.37311830271872409</v>
      </c>
    </row>
    <row r="43" spans="6:31" x14ac:dyDescent="0.2">
      <c r="F43" s="11">
        <f t="shared" ref="F43" si="95">F42+1</f>
        <v>45593.5</v>
      </c>
      <c r="G43" s="1" t="str">
        <f t="shared" si="2"/>
        <v>2024</v>
      </c>
      <c r="H43" s="1" t="str">
        <f t="shared" si="8"/>
        <v>10</v>
      </c>
      <c r="I43" s="1" t="str">
        <f t="shared" si="9"/>
        <v>28</v>
      </c>
      <c r="J43" s="1">
        <f t="shared" si="10"/>
        <v>12</v>
      </c>
      <c r="K43" s="1">
        <f t="shared" si="11"/>
        <v>0</v>
      </c>
      <c r="L43" s="1">
        <f t="shared" si="12"/>
        <v>0</v>
      </c>
      <c r="M43" s="4">
        <f t="shared" ref="M43" si="96">M42+1</f>
        <v>36</v>
      </c>
      <c r="N43" s="16">
        <f t="shared" si="14"/>
        <v>2460612</v>
      </c>
      <c r="O43" s="16">
        <f t="shared" si="5"/>
        <v>2460612</v>
      </c>
      <c r="P43" s="15">
        <f t="shared" si="15"/>
        <v>0.24824093086926763</v>
      </c>
      <c r="Q43" s="3">
        <f t="shared" si="16"/>
        <v>293.96684726713283</v>
      </c>
      <c r="R43" s="15">
        <f t="shared" si="17"/>
        <v>217.33108329370771</v>
      </c>
      <c r="S43" s="15">
        <f t="shared" si="18"/>
        <v>358.23683553225175</v>
      </c>
      <c r="T43" s="16">
        <f t="shared" si="19"/>
        <v>215.5679188259594</v>
      </c>
      <c r="U43" s="10">
        <f t="shared" si="20"/>
        <v>-0.81342657709585231</v>
      </c>
      <c r="V43" s="19">
        <f t="shared" si="21"/>
        <v>-0.53368259380912264</v>
      </c>
      <c r="W43" s="19">
        <f t="shared" si="22"/>
        <v>-0.2313441002906548</v>
      </c>
      <c r="X43" s="10">
        <f t="shared" si="0"/>
        <v>0.97287198914384798</v>
      </c>
      <c r="Y43" s="16">
        <f t="shared" si="23"/>
        <v>-13.37621746527665</v>
      </c>
      <c r="Z43" s="20">
        <f t="shared" si="24"/>
        <v>213.26855613915319</v>
      </c>
      <c r="AA43" s="1">
        <f t="shared" si="6"/>
        <v>-179.92405707309581</v>
      </c>
      <c r="AB43" s="3">
        <f t="shared" si="25"/>
        <v>23.4381904</v>
      </c>
      <c r="AC43" s="16">
        <f t="shared" si="26"/>
        <v>-43.111970908691156</v>
      </c>
      <c r="AD43" s="16">
        <f t="shared" si="27"/>
        <v>-34.139011184136422</v>
      </c>
      <c r="AE43" s="1">
        <f t="shared" si="28"/>
        <v>0.36591005268618493</v>
      </c>
    </row>
    <row r="44" spans="6:31" x14ac:dyDescent="0.2">
      <c r="F44" s="11">
        <f t="shared" ref="F44" si="97">F43+1</f>
        <v>45594.5</v>
      </c>
      <c r="G44" s="1" t="str">
        <f t="shared" si="2"/>
        <v>2024</v>
      </c>
      <c r="H44" s="1" t="str">
        <f t="shared" si="8"/>
        <v>10</v>
      </c>
      <c r="I44" s="1" t="str">
        <f t="shared" si="9"/>
        <v>29</v>
      </c>
      <c r="J44" s="1">
        <f t="shared" si="10"/>
        <v>12</v>
      </c>
      <c r="K44" s="1">
        <f t="shared" si="11"/>
        <v>0</v>
      </c>
      <c r="L44" s="1">
        <f t="shared" si="12"/>
        <v>0</v>
      </c>
      <c r="M44" s="4">
        <f t="shared" ref="M44" si="98">M43+1</f>
        <v>37</v>
      </c>
      <c r="N44" s="16">
        <f t="shared" si="14"/>
        <v>2460613</v>
      </c>
      <c r="O44" s="16">
        <f t="shared" si="5"/>
        <v>2460613</v>
      </c>
      <c r="P44" s="15">
        <f t="shared" si="15"/>
        <v>0.24826830937713895</v>
      </c>
      <c r="Q44" s="3">
        <f t="shared" si="16"/>
        <v>294.9524475470098</v>
      </c>
      <c r="R44" s="15">
        <f t="shared" si="17"/>
        <v>218.31673065799441</v>
      </c>
      <c r="S44" s="15">
        <f t="shared" si="18"/>
        <v>358.24999798679232</v>
      </c>
      <c r="T44" s="16">
        <f t="shared" si="19"/>
        <v>216.56672864478674</v>
      </c>
      <c r="U44" s="10">
        <f t="shared" si="20"/>
        <v>-0.80316356443605574</v>
      </c>
      <c r="V44" s="19">
        <f t="shared" si="21"/>
        <v>-0.5466111286309191</v>
      </c>
      <c r="W44" s="19">
        <f t="shared" si="22"/>
        <v>-0.23694843915755714</v>
      </c>
      <c r="X44" s="10">
        <f t="shared" si="0"/>
        <v>0.97152222680739397</v>
      </c>
      <c r="Y44" s="16">
        <f t="shared" si="23"/>
        <v>-13.706504474147208</v>
      </c>
      <c r="Z44" s="20">
        <f t="shared" si="24"/>
        <v>214.23813086689702</v>
      </c>
      <c r="AA44" s="1">
        <f t="shared" si="6"/>
        <v>-184.92194754734848</v>
      </c>
      <c r="AB44" s="3">
        <f t="shared" si="25"/>
        <v>23.4381904</v>
      </c>
      <c r="AC44" s="16">
        <f t="shared" si="26"/>
        <v>-47.554031012156933</v>
      </c>
      <c r="AD44" s="16">
        <f t="shared" si="27"/>
        <v>-38.911439155849365</v>
      </c>
      <c r="AE44" s="1">
        <f t="shared" si="28"/>
        <v>0.35676551991679339</v>
      </c>
    </row>
    <row r="45" spans="6:31" x14ac:dyDescent="0.2">
      <c r="F45" s="11">
        <f t="shared" ref="F45" si="99">F44+1</f>
        <v>45595.5</v>
      </c>
      <c r="G45" s="1" t="str">
        <f t="shared" si="2"/>
        <v>2024</v>
      </c>
      <c r="H45" s="1" t="str">
        <f t="shared" si="8"/>
        <v>10</v>
      </c>
      <c r="I45" s="1" t="str">
        <f t="shared" si="9"/>
        <v>30</v>
      </c>
      <c r="J45" s="1">
        <f t="shared" si="10"/>
        <v>12</v>
      </c>
      <c r="K45" s="1">
        <f t="shared" si="11"/>
        <v>0</v>
      </c>
      <c r="L45" s="1">
        <f t="shared" si="12"/>
        <v>0</v>
      </c>
      <c r="M45" s="4">
        <f t="shared" ref="M45" si="100">M44+1</f>
        <v>38</v>
      </c>
      <c r="N45" s="16">
        <f t="shared" si="14"/>
        <v>2460614</v>
      </c>
      <c r="O45" s="16">
        <f t="shared" si="5"/>
        <v>2460614</v>
      </c>
      <c r="P45" s="15">
        <f t="shared" si="15"/>
        <v>0.24829568788501027</v>
      </c>
      <c r="Q45" s="3">
        <f t="shared" si="16"/>
        <v>295.93804782688858</v>
      </c>
      <c r="R45" s="15">
        <f t="shared" si="17"/>
        <v>219.3023780222793</v>
      </c>
      <c r="S45" s="15">
        <f t="shared" si="18"/>
        <v>358.26369164497294</v>
      </c>
      <c r="T45" s="16">
        <f t="shared" si="19"/>
        <v>217.56606966725224</v>
      </c>
      <c r="U45" s="10">
        <f t="shared" si="20"/>
        <v>-0.79265082994698011</v>
      </c>
      <c r="V45" s="19">
        <f t="shared" si="21"/>
        <v>-0.55938029920970966</v>
      </c>
      <c r="W45" s="19">
        <f t="shared" si="22"/>
        <v>-0.24248369561770397</v>
      </c>
      <c r="X45" s="10">
        <f t="shared" si="0"/>
        <v>0.9701554810233155</v>
      </c>
      <c r="Y45" s="16">
        <f t="shared" si="23"/>
        <v>-14.033176581759328</v>
      </c>
      <c r="Z45" s="20">
        <f t="shared" si="24"/>
        <v>215.21093783682932</v>
      </c>
      <c r="AA45" s="1">
        <f t="shared" si="6"/>
        <v>-189.91983802160115</v>
      </c>
      <c r="AB45" s="3">
        <f t="shared" si="25"/>
        <v>23.4381904</v>
      </c>
      <c r="AC45" s="16">
        <f t="shared" si="26"/>
        <v>-51.678833961445136</v>
      </c>
      <c r="AD45" s="16">
        <f t="shared" si="27"/>
        <v>-43.600649908539353</v>
      </c>
      <c r="AE45" s="1">
        <f t="shared" si="28"/>
        <v>0.34520611011742952</v>
      </c>
    </row>
    <row r="46" spans="6:31" x14ac:dyDescent="0.2">
      <c r="F46" s="11">
        <f t="shared" ref="F46" si="101">F45+1</f>
        <v>45596.5</v>
      </c>
      <c r="G46" s="1" t="str">
        <f t="shared" si="2"/>
        <v>2024</v>
      </c>
      <c r="H46" s="1" t="str">
        <f t="shared" si="8"/>
        <v>10</v>
      </c>
      <c r="I46" s="1" t="str">
        <f t="shared" si="9"/>
        <v>31</v>
      </c>
      <c r="J46" s="1">
        <f t="shared" si="10"/>
        <v>12</v>
      </c>
      <c r="K46" s="1">
        <f t="shared" si="11"/>
        <v>0</v>
      </c>
      <c r="L46" s="1">
        <f t="shared" si="12"/>
        <v>0</v>
      </c>
      <c r="M46" s="4">
        <f t="shared" ref="M46" si="102">M45+1</f>
        <v>39</v>
      </c>
      <c r="N46" s="16">
        <f t="shared" si="14"/>
        <v>2460615</v>
      </c>
      <c r="O46" s="16">
        <f t="shared" si="5"/>
        <v>2460615</v>
      </c>
      <c r="P46" s="15">
        <f t="shared" si="15"/>
        <v>0.2483230663928816</v>
      </c>
      <c r="Q46" s="3">
        <f t="shared" si="16"/>
        <v>296.9236481067619</v>
      </c>
      <c r="R46" s="15">
        <f t="shared" si="17"/>
        <v>220.28802538656782</v>
      </c>
      <c r="S46" s="15">
        <f t="shared" si="18"/>
        <v>358.27791287379472</v>
      </c>
      <c r="T46" s="16">
        <f t="shared" si="19"/>
        <v>218.5659382603626</v>
      </c>
      <c r="U46" s="10">
        <f t="shared" si="20"/>
        <v>-0.7818912241683843</v>
      </c>
      <c r="V46" s="19">
        <f t="shared" si="21"/>
        <v>-0.57198590731665355</v>
      </c>
      <c r="W46" s="19">
        <f t="shared" si="22"/>
        <v>-0.24794804979997298</v>
      </c>
      <c r="X46" s="10">
        <f t="shared" si="0"/>
        <v>0.96877332983541109</v>
      </c>
      <c r="Y46" s="16">
        <f t="shared" si="23"/>
        <v>-14.356121500391144</v>
      </c>
      <c r="Z46" s="20">
        <f t="shared" si="24"/>
        <v>216.18702043661764</v>
      </c>
      <c r="AA46" s="1">
        <f t="shared" si="6"/>
        <v>-194.91772849585382</v>
      </c>
      <c r="AB46" s="3">
        <f t="shared" si="25"/>
        <v>23.4381904</v>
      </c>
      <c r="AC46" s="16">
        <f t="shared" si="26"/>
        <v>-55.450287794746025</v>
      </c>
      <c r="AD46" s="16">
        <f t="shared" si="27"/>
        <v>-48.168049388977281</v>
      </c>
      <c r="AE46" s="1">
        <f t="shared" si="28"/>
        <v>0.33058782800485853</v>
      </c>
    </row>
    <row r="47" spans="6:31" x14ac:dyDescent="0.2">
      <c r="F47" s="11">
        <f t="shared" ref="F47" si="103">F46+1</f>
        <v>45597.5</v>
      </c>
      <c r="G47" s="1" t="str">
        <f t="shared" si="2"/>
        <v>2024</v>
      </c>
      <c r="H47" s="1" t="str">
        <f t="shared" si="8"/>
        <v>11</v>
      </c>
      <c r="I47" s="1" t="str">
        <f t="shared" si="9"/>
        <v>01</v>
      </c>
      <c r="J47" s="1">
        <f t="shared" si="10"/>
        <v>12</v>
      </c>
      <c r="K47" s="1">
        <f t="shared" si="11"/>
        <v>0</v>
      </c>
      <c r="L47" s="1">
        <f t="shared" si="12"/>
        <v>0</v>
      </c>
      <c r="M47" s="4">
        <f t="shared" ref="M47" si="104">M46+1</f>
        <v>40</v>
      </c>
      <c r="N47" s="16">
        <f t="shared" si="14"/>
        <v>2460616</v>
      </c>
      <c r="O47" s="16">
        <f t="shared" si="5"/>
        <v>2460616</v>
      </c>
      <c r="P47" s="15">
        <f t="shared" si="15"/>
        <v>0.24835044490075292</v>
      </c>
      <c r="Q47" s="3">
        <f t="shared" si="16"/>
        <v>297.90924838664068</v>
      </c>
      <c r="R47" s="15">
        <f t="shared" si="17"/>
        <v>221.27367275085453</v>
      </c>
      <c r="S47" s="15">
        <f t="shared" si="18"/>
        <v>358.29265786803495</v>
      </c>
      <c r="T47" s="16">
        <f t="shared" si="19"/>
        <v>219.56633061888942</v>
      </c>
      <c r="U47" s="10">
        <f t="shared" si="20"/>
        <v>-0.77088768654253326</v>
      </c>
      <c r="V47" s="19">
        <f t="shared" si="21"/>
        <v>-0.584423794522549</v>
      </c>
      <c r="W47" s="19">
        <f t="shared" si="22"/>
        <v>-0.25333969908596343</v>
      </c>
      <c r="X47" s="10">
        <f t="shared" si="0"/>
        <v>0.96737738079150559</v>
      </c>
      <c r="Y47" s="16">
        <f t="shared" si="23"/>
        <v>-14.675226773019109</v>
      </c>
      <c r="Z47" s="20">
        <f t="shared" si="24"/>
        <v>217.16641918355614</v>
      </c>
      <c r="AA47" s="1">
        <f t="shared" si="6"/>
        <v>-199.91561897010649</v>
      </c>
      <c r="AB47" s="3">
        <f t="shared" si="25"/>
        <v>23.4381904</v>
      </c>
      <c r="AC47" s="16">
        <f t="shared" si="26"/>
        <v>-58.83607124804103</v>
      </c>
      <c r="AD47" s="16">
        <f t="shared" si="27"/>
        <v>-52.559683073935467</v>
      </c>
      <c r="AE47" s="1">
        <f t="shared" si="28"/>
        <v>0.31206337124338157</v>
      </c>
    </row>
    <row r="48" spans="6:31" x14ac:dyDescent="0.2">
      <c r="F48" s="11">
        <f t="shared" ref="F48" si="105">F47+1</f>
        <v>45598.5</v>
      </c>
      <c r="G48" s="1" t="str">
        <f t="shared" si="2"/>
        <v>2024</v>
      </c>
      <c r="H48" s="1" t="str">
        <f t="shared" si="8"/>
        <v>11</v>
      </c>
      <c r="I48" s="1" t="str">
        <f t="shared" si="9"/>
        <v>02</v>
      </c>
      <c r="J48" s="1">
        <f t="shared" si="10"/>
        <v>12</v>
      </c>
      <c r="K48" s="1">
        <f t="shared" si="11"/>
        <v>0</v>
      </c>
      <c r="L48" s="1">
        <f t="shared" si="12"/>
        <v>0</v>
      </c>
      <c r="M48" s="4">
        <f t="shared" ref="M48" si="106">M47+1</f>
        <v>41</v>
      </c>
      <c r="N48" s="16">
        <f t="shared" si="14"/>
        <v>2460617</v>
      </c>
      <c r="O48" s="16">
        <f t="shared" si="5"/>
        <v>2460617</v>
      </c>
      <c r="P48" s="15">
        <f t="shared" si="15"/>
        <v>0.24837782340862424</v>
      </c>
      <c r="Q48" s="3">
        <f t="shared" si="16"/>
        <v>298.89484866651583</v>
      </c>
      <c r="R48" s="15">
        <f t="shared" si="17"/>
        <v>222.25932011514124</v>
      </c>
      <c r="S48" s="15">
        <f t="shared" si="18"/>
        <v>358.30792265084438</v>
      </c>
      <c r="T48" s="16">
        <f t="shared" si="19"/>
        <v>220.56724276598561</v>
      </c>
      <c r="U48" s="10">
        <f t="shared" si="20"/>
        <v>-0.75964324489332213</v>
      </c>
      <c r="V48" s="19">
        <f t="shared" si="21"/>
        <v>-0.59668984393209301</v>
      </c>
      <c r="W48" s="19">
        <f t="shared" si="22"/>
        <v>-0.25865685886177242</v>
      </c>
      <c r="X48" s="10">
        <f t="shared" si="0"/>
        <v>0.96596926936821403</v>
      </c>
      <c r="Y48" s="16">
        <f t="shared" si="23"/>
        <v>-14.990379822290528</v>
      </c>
      <c r="Z48" s="20">
        <f t="shared" si="24"/>
        <v>218.14917161201936</v>
      </c>
      <c r="AA48" s="1">
        <f t="shared" si="6"/>
        <v>-204.91350944435916</v>
      </c>
      <c r="AB48" s="3">
        <f t="shared" si="25"/>
        <v>23.4381904</v>
      </c>
      <c r="AC48" s="16">
        <f t="shared" si="26"/>
        <v>-61.807984093038883</v>
      </c>
      <c r="AD48" s="16">
        <f t="shared" si="27"/>
        <v>-56.697923937629298</v>
      </c>
      <c r="AE48" s="1">
        <f t="shared" si="28"/>
        <v>0.2885852040596667</v>
      </c>
    </row>
    <row r="49" spans="6:31" x14ac:dyDescent="0.2">
      <c r="F49" s="11">
        <f t="shared" ref="F49" si="107">F48+1</f>
        <v>45599.5</v>
      </c>
      <c r="G49" s="1" t="str">
        <f t="shared" si="2"/>
        <v>2024</v>
      </c>
      <c r="H49" s="1" t="str">
        <f t="shared" si="8"/>
        <v>11</v>
      </c>
      <c r="I49" s="1" t="str">
        <f t="shared" si="9"/>
        <v>03</v>
      </c>
      <c r="J49" s="1">
        <f t="shared" si="10"/>
        <v>12</v>
      </c>
      <c r="K49" s="1">
        <f t="shared" si="11"/>
        <v>0</v>
      </c>
      <c r="L49" s="1">
        <f t="shared" si="12"/>
        <v>0</v>
      </c>
      <c r="M49" s="4">
        <f t="shared" ref="M49" si="108">M48+1</f>
        <v>42</v>
      </c>
      <c r="N49" s="16">
        <f t="shared" si="14"/>
        <v>2460618</v>
      </c>
      <c r="O49" s="16">
        <f t="shared" si="5"/>
        <v>2460618</v>
      </c>
      <c r="P49" s="15">
        <f t="shared" si="15"/>
        <v>0.24840520191649554</v>
      </c>
      <c r="Q49" s="3">
        <f t="shared" si="16"/>
        <v>299.88044894638915</v>
      </c>
      <c r="R49" s="15">
        <f t="shared" si="17"/>
        <v>223.24496747942976</v>
      </c>
      <c r="S49" s="15">
        <f t="shared" si="18"/>
        <v>358.32370307441539</v>
      </c>
      <c r="T49" s="16">
        <f t="shared" si="19"/>
        <v>221.5686705538451</v>
      </c>
      <c r="U49" s="10">
        <f t="shared" si="20"/>
        <v>-0.74816101486058184</v>
      </c>
      <c r="V49" s="19">
        <f t="shared" si="21"/>
        <v>-0.6087799819179639</v>
      </c>
      <c r="W49" s="19">
        <f t="shared" si="22"/>
        <v>-0.26389776326969483</v>
      </c>
      <c r="X49" s="10">
        <f t="shared" si="0"/>
        <v>0.96455065732249234</v>
      </c>
      <c r="Y49" s="16">
        <f t="shared" si="23"/>
        <v>-15.301468002807274</v>
      </c>
      <c r="Z49" s="20">
        <f t="shared" si="24"/>
        <v>219.13531216072923</v>
      </c>
      <c r="AA49" s="1">
        <f t="shared" si="6"/>
        <v>-209.91139991861183</v>
      </c>
      <c r="AB49" s="3">
        <f t="shared" si="25"/>
        <v>23.4381904</v>
      </c>
      <c r="AC49" s="16">
        <f t="shared" si="26"/>
        <v>-64.342252496185282</v>
      </c>
      <c r="AD49" s="16">
        <f t="shared" si="27"/>
        <v>-60.469553360688124</v>
      </c>
      <c r="AE49" s="1">
        <f t="shared" si="28"/>
        <v>0.25907757198430659</v>
      </c>
    </row>
    <row r="50" spans="6:31" x14ac:dyDescent="0.2">
      <c r="F50" s="11">
        <f t="shared" ref="F50" si="109">F49+1</f>
        <v>45600.5</v>
      </c>
      <c r="G50" s="1" t="str">
        <f t="shared" si="2"/>
        <v>2024</v>
      </c>
      <c r="H50" s="1" t="str">
        <f t="shared" si="8"/>
        <v>11</v>
      </c>
      <c r="I50" s="1" t="str">
        <f t="shared" si="9"/>
        <v>04</v>
      </c>
      <c r="J50" s="1">
        <f t="shared" si="10"/>
        <v>12</v>
      </c>
      <c r="K50" s="1">
        <f t="shared" si="11"/>
        <v>0</v>
      </c>
      <c r="L50" s="1">
        <f t="shared" si="12"/>
        <v>0</v>
      </c>
      <c r="M50" s="4">
        <f t="shared" ref="M50" si="110">M49+1</f>
        <v>43</v>
      </c>
      <c r="N50" s="16">
        <f t="shared" si="14"/>
        <v>2460619</v>
      </c>
      <c r="O50" s="16">
        <f t="shared" si="5"/>
        <v>2460619</v>
      </c>
      <c r="P50" s="15">
        <f t="shared" si="15"/>
        <v>0.24843258042436686</v>
      </c>
      <c r="Q50" s="3">
        <f t="shared" si="16"/>
        <v>300.86604922626611</v>
      </c>
      <c r="R50" s="15">
        <f t="shared" si="17"/>
        <v>224.23061484371829</v>
      </c>
      <c r="S50" s="15">
        <f t="shared" si="18"/>
        <v>358.33999482072005</v>
      </c>
      <c r="T50" s="16">
        <f t="shared" si="19"/>
        <v>222.57060966443828</v>
      </c>
      <c r="U50" s="10">
        <f t="shared" si="20"/>
        <v>-0.73644419928882132</v>
      </c>
      <c r="V50" s="19">
        <f t="shared" si="21"/>
        <v>-0.62069017985404751</v>
      </c>
      <c r="W50" s="19">
        <f t="shared" si="22"/>
        <v>-0.26906066595955058</v>
      </c>
      <c r="X50" s="10">
        <f t="shared" si="0"/>
        <v>0.96312323096964236</v>
      </c>
      <c r="Y50" s="16">
        <f t="shared" si="23"/>
        <v>-15.608378656777269</v>
      </c>
      <c r="Z50" s="20">
        <f t="shared" si="24"/>
        <v>220.12487206018244</v>
      </c>
      <c r="AA50" s="1">
        <f t="shared" si="6"/>
        <v>-214.90929039286451</v>
      </c>
      <c r="AB50" s="3">
        <f t="shared" si="25"/>
        <v>23.4381904</v>
      </c>
      <c r="AC50" s="16">
        <f t="shared" si="26"/>
        <v>-66.419786020076771</v>
      </c>
      <c r="AD50" s="16">
        <f t="shared" si="27"/>
        <v>-63.711643977426732</v>
      </c>
      <c r="AE50" s="1">
        <f t="shared" si="28"/>
        <v>0.2231477432492299</v>
      </c>
    </row>
    <row r="51" spans="6:31" x14ac:dyDescent="0.2">
      <c r="F51" s="11">
        <f t="shared" ref="F51" si="111">F50+1</f>
        <v>45601.5</v>
      </c>
      <c r="G51" s="1" t="str">
        <f t="shared" si="2"/>
        <v>2024</v>
      </c>
      <c r="H51" s="1" t="str">
        <f t="shared" si="8"/>
        <v>11</v>
      </c>
      <c r="I51" s="1" t="str">
        <f t="shared" si="9"/>
        <v>05</v>
      </c>
      <c r="J51" s="1">
        <f t="shared" si="10"/>
        <v>12</v>
      </c>
      <c r="K51" s="1">
        <f t="shared" si="11"/>
        <v>0</v>
      </c>
      <c r="L51" s="1">
        <f t="shared" si="12"/>
        <v>0</v>
      </c>
      <c r="M51" s="4">
        <f t="shared" ref="M51" si="112">M50+1</f>
        <v>44</v>
      </c>
      <c r="N51" s="16">
        <f t="shared" si="14"/>
        <v>2460620</v>
      </c>
      <c r="O51" s="16">
        <f t="shared" si="5"/>
        <v>2460620</v>
      </c>
      <c r="P51" s="15">
        <f t="shared" si="15"/>
        <v>0.24845995893223818</v>
      </c>
      <c r="Q51" s="3">
        <f t="shared" si="16"/>
        <v>301.85164950614308</v>
      </c>
      <c r="R51" s="15">
        <f t="shared" si="17"/>
        <v>225.21626220800681</v>
      </c>
      <c r="S51" s="15">
        <f t="shared" si="18"/>
        <v>358.35679340231951</v>
      </c>
      <c r="T51" s="16">
        <f t="shared" si="19"/>
        <v>223.57305561032626</v>
      </c>
      <c r="U51" s="10">
        <f t="shared" si="20"/>
        <v>-0.72449608757003281</v>
      </c>
      <c r="V51" s="19">
        <f t="shared" si="21"/>
        <v>-0.63241645584667761</v>
      </c>
      <c r="W51" s="19">
        <f t="shared" si="22"/>
        <v>-0.27414384083915244</v>
      </c>
      <c r="X51" s="10">
        <f t="shared" si="0"/>
        <v>0.96168869938767476</v>
      </c>
      <c r="Y51" s="16">
        <f t="shared" si="23"/>
        <v>-15.91099917307109</v>
      </c>
      <c r="Z51" s="20">
        <f t="shared" si="24"/>
        <v>221.11787922057636</v>
      </c>
      <c r="AA51" s="1">
        <f t="shared" si="6"/>
        <v>-219.90718086711718</v>
      </c>
      <c r="AB51" s="3">
        <f t="shared" si="25"/>
        <v>23.4381904</v>
      </c>
      <c r="AC51" s="16">
        <f t="shared" si="26"/>
        <v>-68.026383415877206</v>
      </c>
      <c r="AD51" s="16">
        <f t="shared" si="27"/>
        <v>-66.204383283335858</v>
      </c>
      <c r="AE51" s="1">
        <f t="shared" si="28"/>
        <v>0.18324551646050438</v>
      </c>
    </row>
    <row r="52" spans="6:31" x14ac:dyDescent="0.2">
      <c r="F52" s="11">
        <f t="shared" ref="F52" si="113">F51+1</f>
        <v>45602.5</v>
      </c>
      <c r="G52" s="1" t="str">
        <f t="shared" si="2"/>
        <v>2024</v>
      </c>
      <c r="H52" s="1" t="str">
        <f t="shared" si="8"/>
        <v>11</v>
      </c>
      <c r="I52" s="1" t="str">
        <f t="shared" si="9"/>
        <v>06</v>
      </c>
      <c r="J52" s="1">
        <f t="shared" si="10"/>
        <v>12</v>
      </c>
      <c r="K52" s="1">
        <f t="shared" si="11"/>
        <v>0</v>
      </c>
      <c r="L52" s="1">
        <f t="shared" si="12"/>
        <v>0</v>
      </c>
      <c r="M52" s="4">
        <f t="shared" ref="M52" si="114">M51+1</f>
        <v>45</v>
      </c>
      <c r="N52" s="16">
        <f t="shared" si="14"/>
        <v>2460621</v>
      </c>
      <c r="O52" s="16">
        <f t="shared" si="5"/>
        <v>2460621</v>
      </c>
      <c r="P52" s="15">
        <f t="shared" si="15"/>
        <v>0.24848733744010951</v>
      </c>
      <c r="Q52" s="3">
        <f t="shared" si="16"/>
        <v>302.8372497860164</v>
      </c>
      <c r="R52" s="15">
        <f t="shared" si="17"/>
        <v>226.20190957229715</v>
      </c>
      <c r="S52" s="15">
        <f t="shared" si="18"/>
        <v>358.37409416324493</v>
      </c>
      <c r="T52" s="16">
        <f t="shared" si="19"/>
        <v>224.57600373554214</v>
      </c>
      <c r="U52" s="10">
        <f t="shared" si="20"/>
        <v>-0.71232005494036388</v>
      </c>
      <c r="V52" s="19">
        <f t="shared" si="21"/>
        <v>-0.6439548764626033</v>
      </c>
      <c r="W52" s="19">
        <f t="shared" si="22"/>
        <v>-0.27914558282335461</v>
      </c>
      <c r="X52" s="10">
        <f t="shared" si="0"/>
        <v>0.96024879254816542</v>
      </c>
      <c r="Y52" s="16">
        <f t="shared" si="23"/>
        <v>-16.209217049707984</v>
      </c>
      <c r="Z52" s="20">
        <f t="shared" si="24"/>
        <v>222.11435812058468</v>
      </c>
      <c r="AA52" s="1">
        <f t="shared" si="6"/>
        <v>-224.90507134136985</v>
      </c>
      <c r="AB52" s="3">
        <f t="shared" si="25"/>
        <v>23.4381904</v>
      </c>
      <c r="AC52" s="16">
        <f t="shared" si="26"/>
        <v>-69.152884914712232</v>
      </c>
      <c r="AD52" s="16">
        <f t="shared" si="27"/>
        <v>-67.69543916444978</v>
      </c>
      <c r="AE52" s="1">
        <f t="shared" si="28"/>
        <v>0.14948202261856752</v>
      </c>
    </row>
    <row r="53" spans="6:31" x14ac:dyDescent="0.2">
      <c r="F53" s="11">
        <f t="shared" ref="F53" si="115">F52+1</f>
        <v>45603.5</v>
      </c>
      <c r="G53" s="1" t="str">
        <f t="shared" si="2"/>
        <v>2024</v>
      </c>
      <c r="H53" s="1" t="str">
        <f t="shared" si="8"/>
        <v>11</v>
      </c>
      <c r="I53" s="1" t="str">
        <f t="shared" si="9"/>
        <v>07</v>
      </c>
      <c r="J53" s="1">
        <f t="shared" si="10"/>
        <v>12</v>
      </c>
      <c r="K53" s="1">
        <f t="shared" si="11"/>
        <v>0</v>
      </c>
      <c r="L53" s="1">
        <f t="shared" si="12"/>
        <v>0</v>
      </c>
      <c r="M53" s="4">
        <f t="shared" ref="M53" si="116">M52+1</f>
        <v>46</v>
      </c>
      <c r="N53" s="16">
        <f t="shared" si="14"/>
        <v>2460622</v>
      </c>
      <c r="O53" s="16">
        <f t="shared" si="5"/>
        <v>2460622</v>
      </c>
      <c r="P53" s="15">
        <f t="shared" si="15"/>
        <v>0.24851471594798083</v>
      </c>
      <c r="Q53" s="3">
        <f t="shared" si="16"/>
        <v>303.82285006589154</v>
      </c>
      <c r="R53" s="15">
        <f t="shared" si="17"/>
        <v>227.18755693658568</v>
      </c>
      <c r="S53" s="15">
        <f t="shared" si="18"/>
        <v>358.39189227995064</v>
      </c>
      <c r="T53" s="16">
        <f t="shared" si="19"/>
        <v>225.57944921653632</v>
      </c>
      <c r="U53" s="10">
        <f t="shared" si="20"/>
        <v>-0.69991956173043768</v>
      </c>
      <c r="V53" s="19">
        <f t="shared" si="21"/>
        <v>-0.65530155845246851</v>
      </c>
      <c r="W53" s="19">
        <f t="shared" si="22"/>
        <v>-0.28406420858115505</v>
      </c>
      <c r="X53" s="10">
        <f t="shared" si="0"/>
        <v>0.95880525937395755</v>
      </c>
      <c r="Y53" s="16">
        <f t="shared" si="23"/>
        <v>-16.502919959787615</v>
      </c>
      <c r="Z53" s="20">
        <f t="shared" si="24"/>
        <v>223.11432969736393</v>
      </c>
      <c r="AA53" s="1">
        <f t="shared" si="6"/>
        <v>-229.90296181562252</v>
      </c>
      <c r="AB53" s="3">
        <f t="shared" si="25"/>
        <v>23.4381904</v>
      </c>
      <c r="AC53" s="16">
        <f t="shared" si="26"/>
        <v>-69.795269311390868</v>
      </c>
      <c r="AD53" s="16">
        <f t="shared" si="27"/>
        <v>-67.98356757001936</v>
      </c>
      <c r="AE53" s="1">
        <f t="shared" si="28"/>
        <v>0.14149088244905747</v>
      </c>
    </row>
    <row r="54" spans="6:31" x14ac:dyDescent="0.2">
      <c r="F54" s="11">
        <f t="shared" ref="F54" si="117">F53+1</f>
        <v>45604.5</v>
      </c>
      <c r="G54" s="1" t="str">
        <f t="shared" si="2"/>
        <v>2024</v>
      </c>
      <c r="H54" s="1" t="str">
        <f t="shared" si="8"/>
        <v>11</v>
      </c>
      <c r="I54" s="1" t="str">
        <f t="shared" si="9"/>
        <v>08</v>
      </c>
      <c r="J54" s="1">
        <f t="shared" si="10"/>
        <v>12</v>
      </c>
      <c r="K54" s="1">
        <f t="shared" si="11"/>
        <v>0</v>
      </c>
      <c r="L54" s="1">
        <f t="shared" si="12"/>
        <v>0</v>
      </c>
      <c r="M54" s="4">
        <f t="shared" ref="M54" si="118">M53+1</f>
        <v>47</v>
      </c>
      <c r="N54" s="16">
        <f t="shared" si="14"/>
        <v>2460623</v>
      </c>
      <c r="O54" s="16">
        <f t="shared" si="5"/>
        <v>2460623</v>
      </c>
      <c r="P54" s="15">
        <f t="shared" si="15"/>
        <v>0.24854209445585215</v>
      </c>
      <c r="Q54" s="3">
        <f t="shared" si="16"/>
        <v>304.80845034576669</v>
      </c>
      <c r="R54" s="15">
        <f t="shared" si="17"/>
        <v>228.17320430087784</v>
      </c>
      <c r="S54" s="15">
        <f t="shared" si="18"/>
        <v>358.41018276233905</v>
      </c>
      <c r="T54" s="16">
        <f t="shared" si="19"/>
        <v>226.58338706321683</v>
      </c>
      <c r="U54" s="10">
        <f t="shared" si="20"/>
        <v>-0.68729815256870053</v>
      </c>
      <c r="V54" s="19">
        <f t="shared" si="21"/>
        <v>-0.66645267046896206</v>
      </c>
      <c r="W54" s="19">
        <f t="shared" si="22"/>
        <v>-0.28889805728048845</v>
      </c>
      <c r="X54" s="10">
        <f t="shared" si="0"/>
        <v>0.95735986572425291</v>
      </c>
      <c r="Y54" s="16">
        <f t="shared" si="23"/>
        <v>-16.791995820883308</v>
      </c>
      <c r="Z54" s="20">
        <f t="shared" si="24"/>
        <v>224.11781123822979</v>
      </c>
      <c r="AA54" s="1">
        <f t="shared" si="6"/>
        <v>-234.90085228987519</v>
      </c>
      <c r="AB54" s="3">
        <f t="shared" si="25"/>
        <v>23.4381904</v>
      </c>
      <c r="AC54" s="16">
        <f t="shared" si="26"/>
        <v>-69.954694738755634</v>
      </c>
      <c r="AD54" s="16">
        <f t="shared" si="27"/>
        <v>-67.029294079534608</v>
      </c>
      <c r="AE54" s="1">
        <f t="shared" si="28"/>
        <v>0.16590162033982489</v>
      </c>
    </row>
    <row r="55" spans="6:31" x14ac:dyDescent="0.2">
      <c r="F55" s="11">
        <f t="shared" ref="F55" si="119">F54+1</f>
        <v>45605.5</v>
      </c>
      <c r="G55" s="1" t="str">
        <f t="shared" si="2"/>
        <v>2024</v>
      </c>
      <c r="H55" s="1" t="str">
        <f t="shared" si="8"/>
        <v>11</v>
      </c>
      <c r="I55" s="1" t="str">
        <f t="shared" si="9"/>
        <v>09</v>
      </c>
      <c r="J55" s="1">
        <f t="shared" si="10"/>
        <v>12</v>
      </c>
      <c r="K55" s="1">
        <f t="shared" si="11"/>
        <v>0</v>
      </c>
      <c r="L55" s="1">
        <f t="shared" si="12"/>
        <v>0</v>
      </c>
      <c r="M55" s="4">
        <f t="shared" ref="M55" si="120">M54+1</f>
        <v>48</v>
      </c>
      <c r="N55" s="16">
        <f t="shared" si="14"/>
        <v>2460624</v>
      </c>
      <c r="O55" s="16">
        <f t="shared" si="5"/>
        <v>2460624</v>
      </c>
      <c r="P55" s="15">
        <f t="shared" si="15"/>
        <v>0.24856947296372348</v>
      </c>
      <c r="Q55" s="3">
        <f t="shared" si="16"/>
        <v>305.79405062564001</v>
      </c>
      <c r="R55" s="15">
        <f t="shared" si="17"/>
        <v>229.15885166516819</v>
      </c>
      <c r="S55" s="15">
        <f t="shared" si="18"/>
        <v>358.42896045485855</v>
      </c>
      <c r="T55" s="16">
        <f t="shared" si="19"/>
        <v>227.58781212002668</v>
      </c>
      <c r="U55" s="10">
        <f t="shared" si="20"/>
        <v>-0.67445945553831388</v>
      </c>
      <c r="V55" s="19">
        <f t="shared" si="21"/>
        <v>-0.67740443477776602</v>
      </c>
      <c r="W55" s="19">
        <f t="shared" si="22"/>
        <v>-0.29364549132989659</v>
      </c>
      <c r="X55" s="10">
        <f t="shared" si="0"/>
        <v>0.95591439230802655</v>
      </c>
      <c r="Y55" s="16">
        <f t="shared" si="23"/>
        <v>-17.076332867874168</v>
      </c>
      <c r="Z55" s="20">
        <f t="shared" si="24"/>
        <v>225.12481627437725</v>
      </c>
      <c r="AA55" s="1">
        <f t="shared" si="6"/>
        <v>-239.89874276412786</v>
      </c>
      <c r="AB55" s="3">
        <f t="shared" si="25"/>
        <v>23.4381904</v>
      </c>
      <c r="AC55" s="16">
        <f t="shared" si="26"/>
        <v>-69.637482648770288</v>
      </c>
      <c r="AD55" s="16">
        <f t="shared" si="27"/>
        <v>-64.982318367627073</v>
      </c>
      <c r="AE55" s="1">
        <f t="shared" si="28"/>
        <v>0.20467574589224494</v>
      </c>
    </row>
    <row r="56" spans="6:31" x14ac:dyDescent="0.2">
      <c r="F56" s="11">
        <f t="shared" ref="F56" si="121">F55+1</f>
        <v>45606.5</v>
      </c>
      <c r="G56" s="1" t="str">
        <f t="shared" si="2"/>
        <v>2024</v>
      </c>
      <c r="H56" s="1" t="str">
        <f t="shared" si="8"/>
        <v>11</v>
      </c>
      <c r="I56" s="1" t="str">
        <f t="shared" si="9"/>
        <v>10</v>
      </c>
      <c r="J56" s="1">
        <f t="shared" si="10"/>
        <v>12</v>
      </c>
      <c r="K56" s="1">
        <f t="shared" si="11"/>
        <v>0</v>
      </c>
      <c r="L56" s="1">
        <f t="shared" si="12"/>
        <v>0</v>
      </c>
      <c r="M56" s="4">
        <f t="shared" ref="M56" si="122">M55+1</f>
        <v>49</v>
      </c>
      <c r="N56" s="16">
        <f t="shared" si="14"/>
        <v>2460625</v>
      </c>
      <c r="O56" s="16">
        <f t="shared" si="5"/>
        <v>2460625</v>
      </c>
      <c r="P56" s="15">
        <f t="shared" si="15"/>
        <v>0.2485968514715948</v>
      </c>
      <c r="Q56" s="3">
        <f t="shared" si="16"/>
        <v>306.77965090551515</v>
      </c>
      <c r="R56" s="15">
        <f t="shared" si="17"/>
        <v>230.14449902946035</v>
      </c>
      <c r="S56" s="15">
        <f t="shared" si="18"/>
        <v>358.4482200376745</v>
      </c>
      <c r="T56" s="16">
        <f t="shared" si="19"/>
        <v>228.59271906713479</v>
      </c>
      <c r="U56" s="10">
        <f t="shared" si="20"/>
        <v>-0.66140718128648812</v>
      </c>
      <c r="V56" s="19">
        <f t="shared" si="21"/>
        <v>-0.6881531289609365</v>
      </c>
      <c r="W56" s="19">
        <f t="shared" si="22"/>
        <v>-0.29830489711691854</v>
      </c>
      <c r="X56" s="10">
        <f t="shared" si="0"/>
        <v>0.95447063252677644</v>
      </c>
      <c r="Y56" s="16">
        <f t="shared" si="23"/>
        <v>-17.355819729220457</v>
      </c>
      <c r="Z56" s="20">
        <f t="shared" si="24"/>
        <v>226.13535447717305</v>
      </c>
      <c r="AA56" s="1">
        <f t="shared" si="6"/>
        <v>-244.89663323838053</v>
      </c>
      <c r="AB56" s="3">
        <f t="shared" si="25"/>
        <v>23.4381904</v>
      </c>
      <c r="AC56" s="16">
        <f t="shared" si="26"/>
        <v>-68.85504514056052</v>
      </c>
      <c r="AD56" s="16">
        <f t="shared" si="27"/>
        <v>-62.091606207002449</v>
      </c>
      <c r="AE56" s="1">
        <f t="shared" si="28"/>
        <v>0.24272659968381682</v>
      </c>
    </row>
    <row r="57" spans="6:31" x14ac:dyDescent="0.2">
      <c r="F57" s="11">
        <f t="shared" ref="F57" si="123">F56+1</f>
        <v>45607.5</v>
      </c>
      <c r="G57" s="1" t="str">
        <f t="shared" si="2"/>
        <v>2024</v>
      </c>
      <c r="H57" s="1" t="str">
        <f t="shared" si="8"/>
        <v>11</v>
      </c>
      <c r="I57" s="1" t="str">
        <f t="shared" si="9"/>
        <v>11</v>
      </c>
      <c r="J57" s="1">
        <f t="shared" si="10"/>
        <v>12</v>
      </c>
      <c r="K57" s="1">
        <f t="shared" si="11"/>
        <v>0</v>
      </c>
      <c r="L57" s="1">
        <f t="shared" si="12"/>
        <v>0</v>
      </c>
      <c r="M57" s="4">
        <f t="shared" ref="M57" si="124">M56+1</f>
        <v>50</v>
      </c>
      <c r="N57" s="16">
        <f t="shared" si="14"/>
        <v>2460626</v>
      </c>
      <c r="O57" s="16">
        <f t="shared" si="5"/>
        <v>2460626</v>
      </c>
      <c r="P57" s="15">
        <f t="shared" si="15"/>
        <v>0.24862422997946612</v>
      </c>
      <c r="Q57" s="3">
        <f t="shared" si="16"/>
        <v>307.76525118538848</v>
      </c>
      <c r="R57" s="15">
        <f t="shared" si="17"/>
        <v>231.13014639375069</v>
      </c>
      <c r="S57" s="15">
        <f t="shared" si="18"/>
        <v>358.46795602791258</v>
      </c>
      <c r="T57" s="16">
        <f t="shared" si="19"/>
        <v>229.59810242166327</v>
      </c>
      <c r="U57" s="10">
        <f t="shared" si="20"/>
        <v>-0.64814512208710784</v>
      </c>
      <c r="V57" s="19">
        <f t="shared" si="21"/>
        <v>-0.69869508761061061</v>
      </c>
      <c r="W57" s="19">
        <f t="shared" si="22"/>
        <v>-0.30287468574228732</v>
      </c>
      <c r="X57" s="10">
        <f t="shared" si="0"/>
        <v>0.95303039024813407</v>
      </c>
      <c r="Y57" s="16">
        <f t="shared" si="23"/>
        <v>-17.630345506628252</v>
      </c>
      <c r="Z57" s="20">
        <f t="shared" si="24"/>
        <v>227.14943155741713</v>
      </c>
      <c r="AA57" s="1">
        <f t="shared" si="6"/>
        <v>-249.8945237126332</v>
      </c>
      <c r="AB57" s="3">
        <f t="shared" si="25"/>
        <v>23.4381904</v>
      </c>
      <c r="AC57" s="16">
        <f t="shared" si="26"/>
        <v>-67.623756398827254</v>
      </c>
      <c r="AD57" s="16">
        <f t="shared" si="27"/>
        <v>-58.600191793544944</v>
      </c>
      <c r="AE57" s="1">
        <f t="shared" si="28"/>
        <v>0.27493842060480556</v>
      </c>
    </row>
    <row r="58" spans="6:31" x14ac:dyDescent="0.2">
      <c r="F58" s="11">
        <f t="shared" ref="F58" si="125">F57+1</f>
        <v>45608.5</v>
      </c>
      <c r="G58" s="1" t="str">
        <f t="shared" si="2"/>
        <v>2024</v>
      </c>
      <c r="H58" s="1" t="str">
        <f t="shared" si="8"/>
        <v>11</v>
      </c>
      <c r="I58" s="1" t="str">
        <f t="shared" si="9"/>
        <v>12</v>
      </c>
      <c r="J58" s="1">
        <f t="shared" si="10"/>
        <v>12</v>
      </c>
      <c r="K58" s="1">
        <f t="shared" si="11"/>
        <v>0</v>
      </c>
      <c r="L58" s="1">
        <f t="shared" si="12"/>
        <v>0</v>
      </c>
      <c r="M58" s="4">
        <f t="shared" ref="M58" si="126">M57+1</f>
        <v>51</v>
      </c>
      <c r="N58" s="16">
        <f t="shared" si="14"/>
        <v>2460627</v>
      </c>
      <c r="O58" s="16">
        <f t="shared" si="5"/>
        <v>2460627</v>
      </c>
      <c r="P58" s="15">
        <f t="shared" si="15"/>
        <v>0.24865160848733744</v>
      </c>
      <c r="Q58" s="3">
        <f t="shared" si="16"/>
        <v>308.7508514652618</v>
      </c>
      <c r="R58" s="15">
        <f t="shared" si="17"/>
        <v>232.11579375804467</v>
      </c>
      <c r="S58" s="15">
        <f t="shared" si="18"/>
        <v>358.48816278097632</v>
      </c>
      <c r="T58" s="16">
        <f t="shared" si="19"/>
        <v>230.60395653902106</v>
      </c>
      <c r="U58" s="10">
        <f t="shared" si="20"/>
        <v>-0.63467715085569243</v>
      </c>
      <c r="V58" s="19">
        <f t="shared" si="21"/>
        <v>-0.70902670401254908</v>
      </c>
      <c r="W58" s="19">
        <f t="shared" si="22"/>
        <v>-0.30735329374972015</v>
      </c>
      <c r="X58" s="10">
        <f t="shared" si="0"/>
        <v>0.95159547751195106</v>
      </c>
      <c r="Y58" s="16">
        <f t="shared" si="23"/>
        <v>-17.899799858077504</v>
      </c>
      <c r="Z58" s="20">
        <f t="shared" si="24"/>
        <v>228.16704916813515</v>
      </c>
      <c r="AA58" s="1">
        <f t="shared" si="6"/>
        <v>-254.89241418688587</v>
      </c>
      <c r="AB58" s="3">
        <f t="shared" si="25"/>
        <v>23.4381904</v>
      </c>
      <c r="AC58" s="16">
        <f t="shared" si="26"/>
        <v>-65.964769621830612</v>
      </c>
      <c r="AD58" s="16">
        <f t="shared" si="27"/>
        <v>-54.697849196590063</v>
      </c>
      <c r="AE58" s="1">
        <f t="shared" si="28"/>
        <v>0.30083713630299502</v>
      </c>
    </row>
    <row r="59" spans="6:31" x14ac:dyDescent="0.2">
      <c r="F59" s="11">
        <f t="shared" ref="F59" si="127">F58+1</f>
        <v>45609.5</v>
      </c>
      <c r="G59" s="1" t="str">
        <f t="shared" si="2"/>
        <v>2024</v>
      </c>
      <c r="H59" s="1" t="str">
        <f t="shared" si="8"/>
        <v>11</v>
      </c>
      <c r="I59" s="1" t="str">
        <f t="shared" si="9"/>
        <v>13</v>
      </c>
      <c r="J59" s="1">
        <f t="shared" si="10"/>
        <v>12</v>
      </c>
      <c r="K59" s="1">
        <f t="shared" si="11"/>
        <v>0</v>
      </c>
      <c r="L59" s="1">
        <f t="shared" si="12"/>
        <v>0</v>
      </c>
      <c r="M59" s="4">
        <f t="shared" ref="M59" si="128">M58+1</f>
        <v>52</v>
      </c>
      <c r="N59" s="16">
        <f t="shared" si="14"/>
        <v>2460628</v>
      </c>
      <c r="O59" s="16">
        <f t="shared" si="5"/>
        <v>2460628</v>
      </c>
      <c r="P59" s="15">
        <f t="shared" si="15"/>
        <v>0.24867898699520877</v>
      </c>
      <c r="Q59" s="3">
        <f t="shared" si="16"/>
        <v>309.73645174513513</v>
      </c>
      <c r="R59" s="15">
        <f t="shared" si="17"/>
        <v>233.10144112233684</v>
      </c>
      <c r="S59" s="15">
        <f t="shared" si="18"/>
        <v>358.50883449193731</v>
      </c>
      <c r="T59" s="16">
        <f t="shared" si="19"/>
        <v>231.61027561427409</v>
      </c>
      <c r="U59" s="10">
        <f t="shared" si="20"/>
        <v>-0.62100722011756404</v>
      </c>
      <c r="V59" s="19">
        <f t="shared" si="21"/>
        <v>-0.71914443181750498</v>
      </c>
      <c r="W59" s="19">
        <f t="shared" si="22"/>
        <v>-0.31173918385043164</v>
      </c>
      <c r="X59" s="10">
        <f t="shared" si="0"/>
        <v>0.95016771217099705</v>
      </c>
      <c r="Y59" s="16">
        <f t="shared" si="23"/>
        <v>-18.164073084133477</v>
      </c>
      <c r="Z59" s="20">
        <f t="shared" si="24"/>
        <v>229.18820481134313</v>
      </c>
      <c r="AA59" s="1">
        <f t="shared" si="6"/>
        <v>-259.89030466113854</v>
      </c>
      <c r="AB59" s="3">
        <f t="shared" si="25"/>
        <v>23.4381904</v>
      </c>
      <c r="AC59" s="16">
        <f t="shared" si="26"/>
        <v>-63.90378141938033</v>
      </c>
      <c r="AD59" s="16">
        <f t="shared" si="27"/>
        <v>-50.519276859999707</v>
      </c>
      <c r="AE59" s="1">
        <f t="shared" si="28"/>
        <v>0.32132947149839258</v>
      </c>
    </row>
    <row r="60" spans="6:31" x14ac:dyDescent="0.2">
      <c r="F60" s="11">
        <f t="shared" ref="F60" si="129">F59+1</f>
        <v>45610.5</v>
      </c>
      <c r="G60" s="1" t="str">
        <f t="shared" si="2"/>
        <v>2024</v>
      </c>
      <c r="H60" s="1" t="str">
        <f t="shared" si="8"/>
        <v>11</v>
      </c>
      <c r="I60" s="1" t="str">
        <f t="shared" si="9"/>
        <v>14</v>
      </c>
      <c r="J60" s="1">
        <f t="shared" si="10"/>
        <v>12</v>
      </c>
      <c r="K60" s="1">
        <f t="shared" si="11"/>
        <v>0</v>
      </c>
      <c r="L60" s="1">
        <f t="shared" si="12"/>
        <v>0</v>
      </c>
      <c r="M60" s="4">
        <f t="shared" ref="M60" si="130">M59+1</f>
        <v>53</v>
      </c>
      <c r="N60" s="16">
        <f t="shared" si="14"/>
        <v>2460629</v>
      </c>
      <c r="O60" s="16">
        <f t="shared" si="5"/>
        <v>2460629</v>
      </c>
      <c r="P60" s="15">
        <f t="shared" si="15"/>
        <v>0.24870636550308009</v>
      </c>
      <c r="Q60" s="3">
        <f t="shared" si="16"/>
        <v>310.72205202501027</v>
      </c>
      <c r="R60" s="15">
        <f t="shared" si="17"/>
        <v>234.087088486629</v>
      </c>
      <c r="S60" s="15">
        <f t="shared" si="18"/>
        <v>358.529965196999</v>
      </c>
      <c r="T60" s="16">
        <f t="shared" si="19"/>
        <v>232.617053683628</v>
      </c>
      <c r="U60" s="10">
        <f t="shared" si="20"/>
        <v>-0.6071393609282475</v>
      </c>
      <c r="V60" s="19">
        <f t="shared" si="21"/>
        <v>-0.72904478669992734</v>
      </c>
      <c r="W60" s="19">
        <f t="shared" si="22"/>
        <v>-0.31603084564215678</v>
      </c>
      <c r="X60" s="10">
        <f t="shared" si="0"/>
        <v>0.94874891546852547</v>
      </c>
      <c r="Y60" s="16">
        <f t="shared" si="23"/>
        <v>-18.423056217485602</v>
      </c>
      <c r="Z60" s="20">
        <f t="shared" si="24"/>
        <v>230.21289174938508</v>
      </c>
      <c r="AA60" s="1">
        <f t="shared" si="6"/>
        <v>-264.88819513539119</v>
      </c>
      <c r="AB60" s="3">
        <f t="shared" si="25"/>
        <v>23.4381904</v>
      </c>
      <c r="AC60" s="16">
        <f t="shared" si="26"/>
        <v>-61.470746241546749</v>
      </c>
      <c r="AD60" s="16">
        <f t="shared" si="27"/>
        <v>-46.157461212080335</v>
      </c>
      <c r="AE60" s="1">
        <f t="shared" si="28"/>
        <v>0.33750744144269657</v>
      </c>
    </row>
    <row r="61" spans="6:31" x14ac:dyDescent="0.2">
      <c r="F61" s="11">
        <f t="shared" ref="F61" si="131">F60+1</f>
        <v>45611.5</v>
      </c>
      <c r="G61" s="1" t="str">
        <f t="shared" si="2"/>
        <v>2024</v>
      </c>
      <c r="H61" s="1" t="str">
        <f t="shared" si="8"/>
        <v>11</v>
      </c>
      <c r="I61" s="1" t="str">
        <f t="shared" si="9"/>
        <v>15</v>
      </c>
      <c r="J61" s="1">
        <f t="shared" si="10"/>
        <v>12</v>
      </c>
      <c r="K61" s="1">
        <f t="shared" si="11"/>
        <v>0</v>
      </c>
      <c r="L61" s="1">
        <f t="shared" si="12"/>
        <v>0</v>
      </c>
      <c r="M61" s="4">
        <f t="shared" ref="M61" si="132">M60+1</f>
        <v>54</v>
      </c>
      <c r="N61" s="16">
        <f t="shared" si="14"/>
        <v>2460630</v>
      </c>
      <c r="O61" s="16">
        <f t="shared" si="5"/>
        <v>2460630</v>
      </c>
      <c r="P61" s="15">
        <f t="shared" si="15"/>
        <v>0.24873374401095141</v>
      </c>
      <c r="Q61" s="3">
        <f t="shared" si="16"/>
        <v>311.70765230488178</v>
      </c>
      <c r="R61" s="15">
        <f t="shared" si="17"/>
        <v>235.07273585092298</v>
      </c>
      <c r="S61" s="15">
        <f t="shared" si="18"/>
        <v>358.55154877503395</v>
      </c>
      <c r="T61" s="16">
        <f t="shared" si="19"/>
        <v>233.62428462595699</v>
      </c>
      <c r="U61" s="10">
        <f t="shared" si="20"/>
        <v>-0.59307768174703301</v>
      </c>
      <c r="V61" s="19">
        <f t="shared" si="21"/>
        <v>-0.73872434800202902</v>
      </c>
      <c r="W61" s="19">
        <f t="shared" si="22"/>
        <v>-0.32022679632182899</v>
      </c>
      <c r="X61" s="10">
        <f t="shared" si="0"/>
        <v>0.94734090955550831</v>
      </c>
      <c r="Y61" s="16">
        <f t="shared" si="23"/>
        <v>-18.676641115603065</v>
      </c>
      <c r="Z61" s="20">
        <f t="shared" si="24"/>
        <v>231.24109892131747</v>
      </c>
      <c r="AA61" s="1">
        <f t="shared" si="6"/>
        <v>-269.88608560964383</v>
      </c>
      <c r="AB61" s="3">
        <f t="shared" si="25"/>
        <v>23.4381904</v>
      </c>
      <c r="AC61" s="16">
        <f t="shared" si="26"/>
        <v>-58.699543951496011</v>
      </c>
      <c r="AD61" s="16">
        <f t="shared" si="27"/>
        <v>-41.677174177300522</v>
      </c>
      <c r="AE61" s="1">
        <f t="shared" si="28"/>
        <v>0.35030769465874356</v>
      </c>
    </row>
    <row r="62" spans="6:31" x14ac:dyDescent="0.2">
      <c r="F62" s="11">
        <f t="shared" ref="F62" si="133">F61+1</f>
        <v>45612.5</v>
      </c>
      <c r="G62" s="1" t="str">
        <f t="shared" si="2"/>
        <v>2024</v>
      </c>
      <c r="H62" s="1" t="str">
        <f t="shared" si="8"/>
        <v>11</v>
      </c>
      <c r="I62" s="1" t="str">
        <f t="shared" si="9"/>
        <v>16</v>
      </c>
      <c r="J62" s="1">
        <f t="shared" si="10"/>
        <v>12</v>
      </c>
      <c r="K62" s="1">
        <f t="shared" si="11"/>
        <v>0</v>
      </c>
      <c r="L62" s="1">
        <f t="shared" si="12"/>
        <v>0</v>
      </c>
      <c r="M62" s="4">
        <f t="shared" ref="M62" si="134">M61+1</f>
        <v>55</v>
      </c>
      <c r="N62" s="16">
        <f t="shared" si="14"/>
        <v>2460631</v>
      </c>
      <c r="O62" s="16">
        <f t="shared" si="5"/>
        <v>2460631</v>
      </c>
      <c r="P62" s="15">
        <f t="shared" si="15"/>
        <v>0.24876112251882274</v>
      </c>
      <c r="Q62" s="3">
        <f t="shared" si="16"/>
        <v>312.6932525847551</v>
      </c>
      <c r="R62" s="15">
        <f t="shared" si="17"/>
        <v>236.05838321521878</v>
      </c>
      <c r="S62" s="15">
        <f t="shared" si="18"/>
        <v>358.5735789491946</v>
      </c>
      <c r="T62" s="16">
        <f t="shared" si="19"/>
        <v>234.63196216441338</v>
      </c>
      <c r="U62" s="10">
        <f t="shared" si="20"/>
        <v>-0.57882636726336023</v>
      </c>
      <c r="V62" s="19">
        <f t="shared" si="21"/>
        <v>-0.74817976036228206</v>
      </c>
      <c r="W62" s="19">
        <f t="shared" si="22"/>
        <v>-0.32432558139150836</v>
      </c>
      <c r="X62" s="10">
        <f t="shared" si="0"/>
        <v>0.94594551495054935</v>
      </c>
      <c r="Y62" s="16">
        <f t="shared" si="23"/>
        <v>-18.924720556406747</v>
      </c>
      <c r="Z62" s="20">
        <f t="shared" si="24"/>
        <v>232.272810864924</v>
      </c>
      <c r="AA62" s="1">
        <f t="shared" si="6"/>
        <v>-274.88397608389647</v>
      </c>
      <c r="AB62" s="3">
        <f t="shared" si="25"/>
        <v>23.4381904</v>
      </c>
      <c r="AC62" s="16">
        <f t="shared" si="26"/>
        <v>-55.627604174953412</v>
      </c>
      <c r="AD62" s="16">
        <f t="shared" si="27"/>
        <v>-37.124908766317006</v>
      </c>
      <c r="AE62" s="1">
        <f t="shared" si="28"/>
        <v>0.36045851606687224</v>
      </c>
    </row>
    <row r="63" spans="6:31" x14ac:dyDescent="0.2">
      <c r="F63" s="11">
        <f t="shared" ref="F63" si="135">F62+1</f>
        <v>45613.5</v>
      </c>
      <c r="G63" s="1" t="str">
        <f t="shared" si="2"/>
        <v>2024</v>
      </c>
      <c r="H63" s="1" t="str">
        <f t="shared" si="8"/>
        <v>11</v>
      </c>
      <c r="I63" s="1" t="str">
        <f t="shared" si="9"/>
        <v>17</v>
      </c>
      <c r="J63" s="1">
        <f t="shared" si="10"/>
        <v>12</v>
      </c>
      <c r="K63" s="1">
        <f t="shared" si="11"/>
        <v>0</v>
      </c>
      <c r="L63" s="1">
        <f t="shared" si="12"/>
        <v>0</v>
      </c>
      <c r="M63" s="4">
        <f t="shared" ref="M63" si="136">M62+1</f>
        <v>56</v>
      </c>
      <c r="N63" s="16">
        <f t="shared" si="14"/>
        <v>2460632</v>
      </c>
      <c r="O63" s="16">
        <f t="shared" si="5"/>
        <v>2460632</v>
      </c>
      <c r="P63" s="15">
        <f t="shared" si="15"/>
        <v>0.24878850102669406</v>
      </c>
      <c r="Q63" s="3">
        <f t="shared" si="16"/>
        <v>313.67885286462661</v>
      </c>
      <c r="R63" s="15">
        <f t="shared" si="17"/>
        <v>237.04403057951095</v>
      </c>
      <c r="S63" s="15">
        <f t="shared" si="18"/>
        <v>358.5960492885967</v>
      </c>
      <c r="T63" s="16">
        <f t="shared" si="19"/>
        <v>235.6400798681077</v>
      </c>
      <c r="U63" s="10">
        <f t="shared" si="20"/>
        <v>-0.56438967717631716</v>
      </c>
      <c r="V63" s="19">
        <f t="shared" si="21"/>
        <v>-0.75740773532693173</v>
      </c>
      <c r="W63" s="19">
        <f t="shared" si="22"/>
        <v>-0.32832577535694812</v>
      </c>
      <c r="X63" s="10">
        <f t="shared" si="0"/>
        <v>0.94456454794590872</v>
      </c>
      <c r="Y63" s="16">
        <f t="shared" si="23"/>
        <v>-19.167188336827415</v>
      </c>
      <c r="Z63" s="20">
        <f t="shared" si="24"/>
        <v>233.30800764490888</v>
      </c>
      <c r="AA63" s="1">
        <f t="shared" si="6"/>
        <v>-279.88186655814911</v>
      </c>
      <c r="AB63" s="3">
        <f t="shared" si="25"/>
        <v>23.4381904</v>
      </c>
      <c r="AC63" s="16">
        <f t="shared" si="26"/>
        <v>-52.295491538417899</v>
      </c>
      <c r="AD63" s="16">
        <f t="shared" si="27"/>
        <v>-32.535516567982725</v>
      </c>
      <c r="AE63" s="1">
        <f t="shared" si="28"/>
        <v>0.36850728266541899</v>
      </c>
    </row>
    <row r="64" spans="6:31" x14ac:dyDescent="0.2">
      <c r="F64" s="11">
        <f t="shared" ref="F64" si="137">F63+1</f>
        <v>45614.5</v>
      </c>
      <c r="G64" s="1" t="str">
        <f t="shared" si="2"/>
        <v>2024</v>
      </c>
      <c r="H64" s="1" t="str">
        <f t="shared" si="8"/>
        <v>11</v>
      </c>
      <c r="I64" s="1" t="str">
        <f t="shared" si="9"/>
        <v>18</v>
      </c>
      <c r="J64" s="1">
        <f t="shared" si="10"/>
        <v>12</v>
      </c>
      <c r="K64" s="1">
        <f t="shared" si="11"/>
        <v>0</v>
      </c>
      <c r="L64" s="1">
        <f t="shared" si="12"/>
        <v>0</v>
      </c>
      <c r="M64" s="4">
        <f t="shared" ref="M64" si="138">M63+1</f>
        <v>57</v>
      </c>
      <c r="N64" s="16">
        <f t="shared" si="14"/>
        <v>2460633</v>
      </c>
      <c r="O64" s="16">
        <f t="shared" si="5"/>
        <v>2460633</v>
      </c>
      <c r="P64" s="15">
        <f t="shared" si="15"/>
        <v>0.24881587953456535</v>
      </c>
      <c r="Q64" s="3">
        <f t="shared" si="16"/>
        <v>314.66445314449811</v>
      </c>
      <c r="R64" s="15">
        <f t="shared" si="17"/>
        <v>238.02967794380675</v>
      </c>
      <c r="S64" s="15">
        <f t="shared" si="18"/>
        <v>358.6189532100766</v>
      </c>
      <c r="T64" s="16">
        <f t="shared" si="19"/>
        <v>236.64863115388334</v>
      </c>
      <c r="U64" s="10">
        <f t="shared" si="20"/>
        <v>-0.54977194492709935</v>
      </c>
      <c r="V64" s="19">
        <f t="shared" si="21"/>
        <v>-0.76640505294344774</v>
      </c>
      <c r="W64" s="19">
        <f t="shared" si="22"/>
        <v>-0.33222598241833134</v>
      </c>
      <c r="X64" s="10">
        <f t="shared" si="0"/>
        <v>0.94319981796339136</v>
      </c>
      <c r="Y64" s="16">
        <f t="shared" si="23"/>
        <v>-19.40393937411088</v>
      </c>
      <c r="Z64" s="20">
        <f t="shared" si="24"/>
        <v>234.34666478785675</v>
      </c>
      <c r="AA64" s="1">
        <f t="shared" si="6"/>
        <v>-284.87975703240176</v>
      </c>
      <c r="AB64" s="3">
        <f t="shared" si="25"/>
        <v>23.4381904</v>
      </c>
      <c r="AC64" s="16">
        <f t="shared" si="26"/>
        <v>-48.746456343076972</v>
      </c>
      <c r="AD64" s="16">
        <f t="shared" si="27"/>
        <v>-27.936535668341513</v>
      </c>
      <c r="AE64" s="1">
        <f t="shared" si="28"/>
        <v>0.37486144236864766</v>
      </c>
    </row>
    <row r="65" spans="6:31" x14ac:dyDescent="0.2">
      <c r="F65" s="11">
        <f t="shared" ref="F65" si="139">F64+1</f>
        <v>45615.5</v>
      </c>
      <c r="G65" s="1" t="str">
        <f t="shared" si="2"/>
        <v>2024</v>
      </c>
      <c r="H65" s="1" t="str">
        <f t="shared" si="8"/>
        <v>11</v>
      </c>
      <c r="I65" s="1" t="str">
        <f t="shared" si="9"/>
        <v>19</v>
      </c>
      <c r="J65" s="1">
        <f t="shared" si="10"/>
        <v>12</v>
      </c>
      <c r="K65" s="1">
        <f t="shared" si="11"/>
        <v>0</v>
      </c>
      <c r="L65" s="1">
        <f t="shared" si="12"/>
        <v>0</v>
      </c>
      <c r="M65" s="4">
        <f t="shared" ref="M65" si="140">M64+1</f>
        <v>58</v>
      </c>
      <c r="N65" s="16">
        <f t="shared" si="14"/>
        <v>2460634</v>
      </c>
      <c r="O65" s="16">
        <f t="shared" si="5"/>
        <v>2460634</v>
      </c>
      <c r="P65" s="15">
        <f t="shared" si="15"/>
        <v>0.24884325804243668</v>
      </c>
      <c r="Q65" s="3">
        <f t="shared" si="16"/>
        <v>315.65005342437144</v>
      </c>
      <c r="R65" s="15">
        <f t="shared" si="17"/>
        <v>239.01532530810073</v>
      </c>
      <c r="S65" s="15">
        <f t="shared" si="18"/>
        <v>358.64228398002035</v>
      </c>
      <c r="T65" s="16">
        <f t="shared" si="19"/>
        <v>237.65760928812108</v>
      </c>
      <c r="U65" s="10">
        <f t="shared" si="20"/>
        <v>-0.53497757638561727</v>
      </c>
      <c r="V65" s="19">
        <f t="shared" si="21"/>
        <v>-0.77516856333400619</v>
      </c>
      <c r="W65" s="19">
        <f t="shared" si="22"/>
        <v>-0.33602483715235087</v>
      </c>
      <c r="X65" s="10">
        <f t="shared" si="0"/>
        <v>0.94185312486434747</v>
      </c>
      <c r="Y65" s="16">
        <f t="shared" si="23"/>
        <v>-19.63486980969093</v>
      </c>
      <c r="Z65" s="20">
        <f t="shared" si="24"/>
        <v>235.38875322445642</v>
      </c>
      <c r="AA65" s="1">
        <f t="shared" si="6"/>
        <v>-289.8776475066544</v>
      </c>
      <c r="AB65" s="3">
        <f t="shared" si="25"/>
        <v>23.4381904</v>
      </c>
      <c r="AC65" s="16">
        <f t="shared" si="26"/>
        <v>-45.025955606528328</v>
      </c>
      <c r="AD65" s="16">
        <f t="shared" si="27"/>
        <v>-23.351040576357573</v>
      </c>
      <c r="AE65" s="1">
        <f t="shared" si="28"/>
        <v>0.37982447712157602</v>
      </c>
    </row>
    <row r="66" spans="6:31" x14ac:dyDescent="0.2">
      <c r="F66" s="11">
        <f t="shared" ref="F66" si="141">F65+1</f>
        <v>45616.5</v>
      </c>
      <c r="G66" s="1" t="str">
        <f t="shared" si="2"/>
        <v>2024</v>
      </c>
      <c r="H66" s="1" t="str">
        <f t="shared" si="8"/>
        <v>11</v>
      </c>
      <c r="I66" s="1" t="str">
        <f t="shared" si="9"/>
        <v>20</v>
      </c>
      <c r="J66" s="1">
        <f t="shared" si="10"/>
        <v>12</v>
      </c>
      <c r="K66" s="1">
        <f t="shared" si="11"/>
        <v>0</v>
      </c>
      <c r="L66" s="1">
        <f t="shared" si="12"/>
        <v>0</v>
      </c>
      <c r="M66" s="4">
        <f t="shared" ref="M66" si="142">M65+1</f>
        <v>59</v>
      </c>
      <c r="N66" s="16">
        <f t="shared" si="14"/>
        <v>2460635</v>
      </c>
      <c r="O66" s="16">
        <f t="shared" si="5"/>
        <v>2460635</v>
      </c>
      <c r="P66" s="15">
        <f t="shared" si="15"/>
        <v>0.248870636550308</v>
      </c>
      <c r="Q66" s="3">
        <f t="shared" si="16"/>
        <v>316.63565370424294</v>
      </c>
      <c r="R66" s="15">
        <f t="shared" si="17"/>
        <v>240.00097267239835</v>
      </c>
      <c r="S66" s="15">
        <f t="shared" si="18"/>
        <v>358.66603471626621</v>
      </c>
      <c r="T66" s="16">
        <f t="shared" si="19"/>
        <v>238.66700738866462</v>
      </c>
      <c r="U66" s="10">
        <f t="shared" si="20"/>
        <v>-0.52001104849023028</v>
      </c>
      <c r="V66" s="19">
        <f t="shared" si="21"/>
        <v>-0.78369518824852713</v>
      </c>
      <c r="W66" s="19">
        <f t="shared" si="22"/>
        <v>-0.33972100518542703</v>
      </c>
      <c r="X66" s="10">
        <f t="shared" si="0"/>
        <v>0.9405262562181893</v>
      </c>
      <c r="Y66" s="16">
        <f t="shared" si="23"/>
        <v>-19.859877115470134</v>
      </c>
      <c r="Z66" s="20">
        <f t="shared" si="24"/>
        <v>236.43423923964644</v>
      </c>
      <c r="AA66" s="1">
        <f t="shared" si="6"/>
        <v>-294.87553798090704</v>
      </c>
      <c r="AB66" s="3">
        <f t="shared" si="25"/>
        <v>23.4381904</v>
      </c>
      <c r="AC66" s="16">
        <f t="shared" si="26"/>
        <v>-41.181149735525793</v>
      </c>
      <c r="AD66" s="16">
        <f t="shared" si="27"/>
        <v>-18.799577058128055</v>
      </c>
      <c r="AE66" s="1">
        <f t="shared" si="28"/>
        <v>0.38362362931992194</v>
      </c>
    </row>
    <row r="67" spans="6:31" x14ac:dyDescent="0.2">
      <c r="F67" s="11">
        <f t="shared" ref="F67" si="143">F66+1</f>
        <v>45617.5</v>
      </c>
      <c r="G67" s="1" t="str">
        <f t="shared" si="2"/>
        <v>2024</v>
      </c>
      <c r="H67" s="1" t="str">
        <f t="shared" si="8"/>
        <v>11</v>
      </c>
      <c r="I67" s="1" t="str">
        <f t="shared" si="9"/>
        <v>21</v>
      </c>
      <c r="J67" s="1">
        <f t="shared" si="10"/>
        <v>12</v>
      </c>
      <c r="K67" s="1">
        <f t="shared" si="11"/>
        <v>0</v>
      </c>
      <c r="L67" s="1">
        <f t="shared" si="12"/>
        <v>0</v>
      </c>
      <c r="M67" s="4">
        <f t="shared" ref="M67" si="144">M66+1</f>
        <v>60</v>
      </c>
      <c r="N67" s="16">
        <f t="shared" si="14"/>
        <v>2460636</v>
      </c>
      <c r="O67" s="16">
        <f t="shared" si="5"/>
        <v>2460636</v>
      </c>
      <c r="P67" s="15">
        <f t="shared" si="15"/>
        <v>0.24889801505817932</v>
      </c>
      <c r="Q67" s="3">
        <f t="shared" si="16"/>
        <v>317.62125398411445</v>
      </c>
      <c r="R67" s="15">
        <f t="shared" si="17"/>
        <v>240.98662003669415</v>
      </c>
      <c r="S67" s="15">
        <f t="shared" si="18"/>
        <v>358.69019839007888</v>
      </c>
      <c r="T67" s="16">
        <f t="shared" si="19"/>
        <v>239.67681842677302</v>
      </c>
      <c r="U67" s="10">
        <f t="shared" si="20"/>
        <v>-0.50487690784232098</v>
      </c>
      <c r="V67" s="19">
        <f t="shared" si="21"/>
        <v>-0.79198192259511635</v>
      </c>
      <c r="W67" s="19">
        <f t="shared" si="22"/>
        <v>-0.34331318385713044</v>
      </c>
      <c r="X67" s="10">
        <f t="shared" si="0"/>
        <v>0.9392209845344599</v>
      </c>
      <c r="Y67" s="16">
        <f t="shared" si="23"/>
        <v>-20.078860202285707</v>
      </c>
      <c r="Z67" s="20">
        <f t="shared" si="24"/>
        <v>237.48308443114013</v>
      </c>
      <c r="AA67" s="1">
        <f t="shared" si="6"/>
        <v>-299.87342845515968</v>
      </c>
      <c r="AB67" s="3">
        <f t="shared" si="25"/>
        <v>23.4381904</v>
      </c>
      <c r="AC67" s="16">
        <f t="shared" si="26"/>
        <v>-37.260380366364991</v>
      </c>
      <c r="AD67" s="16">
        <f t="shared" si="27"/>
        <v>-14.301537791221399</v>
      </c>
      <c r="AE67" s="1">
        <f t="shared" si="28"/>
        <v>0.38643042243300835</v>
      </c>
    </row>
    <row r="68" spans="6:31" x14ac:dyDescent="0.2">
      <c r="F68" s="11">
        <f t="shared" ref="F68" si="145">F67+1</f>
        <v>45618.5</v>
      </c>
      <c r="G68" s="1" t="str">
        <f t="shared" si="2"/>
        <v>2024</v>
      </c>
      <c r="H68" s="1" t="str">
        <f t="shared" si="8"/>
        <v>11</v>
      </c>
      <c r="I68" s="1" t="str">
        <f t="shared" si="9"/>
        <v>22</v>
      </c>
      <c r="J68" s="1">
        <f t="shared" si="10"/>
        <v>12</v>
      </c>
      <c r="K68" s="1">
        <f t="shared" si="11"/>
        <v>0</v>
      </c>
      <c r="L68" s="1">
        <f t="shared" si="12"/>
        <v>0</v>
      </c>
      <c r="M68" s="4">
        <f t="shared" ref="M68" si="146">M67+1</f>
        <v>61</v>
      </c>
      <c r="N68" s="16">
        <f t="shared" si="14"/>
        <v>2460637</v>
      </c>
      <c r="O68" s="16">
        <f t="shared" si="5"/>
        <v>2460637</v>
      </c>
      <c r="P68" s="15">
        <f t="shared" si="15"/>
        <v>0.24892539356605065</v>
      </c>
      <c r="Q68" s="3">
        <f t="shared" si="16"/>
        <v>318.60685426398595</v>
      </c>
      <c r="R68" s="15">
        <f t="shared" si="17"/>
        <v>241.97226740098995</v>
      </c>
      <c r="S68" s="15">
        <f t="shared" si="18"/>
        <v>358.71476782819548</v>
      </c>
      <c r="T68" s="16">
        <f t="shared" si="19"/>
        <v>240.68703522918543</v>
      </c>
      <c r="U68" s="10">
        <f t="shared" si="20"/>
        <v>-0.48957976925486085</v>
      </c>
      <c r="V68" s="19">
        <f t="shared" si="21"/>
        <v>-0.80002583594734211</v>
      </c>
      <c r="W68" s="19">
        <f t="shared" si="22"/>
        <v>-0.34680010287356272</v>
      </c>
      <c r="X68" s="10">
        <f t="shared" si="0"/>
        <v>0.93793906446361763</v>
      </c>
      <c r="Y68" s="16">
        <f t="shared" si="23"/>
        <v>-20.291719530360766</v>
      </c>
      <c r="Z68" s="20">
        <f t="shared" si="24"/>
        <v>238.53524567696678</v>
      </c>
      <c r="AA68" s="1">
        <f t="shared" si="6"/>
        <v>-304.87131892941233</v>
      </c>
      <c r="AB68" s="3">
        <f t="shared" si="25"/>
        <v>23.4381904</v>
      </c>
      <c r="AC68" s="16">
        <f t="shared" si="26"/>
        <v>-33.312635121993878</v>
      </c>
      <c r="AD68" s="16">
        <f t="shared" si="27"/>
        <v>-9.8761992609832721</v>
      </c>
      <c r="AE68" s="1">
        <f t="shared" si="28"/>
        <v>0.38837579358994528</v>
      </c>
    </row>
    <row r="69" spans="6:31" x14ac:dyDescent="0.2">
      <c r="F69" s="11">
        <f t="shared" ref="F69" si="147">F68+1</f>
        <v>45619.5</v>
      </c>
      <c r="G69" s="1" t="str">
        <f t="shared" si="2"/>
        <v>2024</v>
      </c>
      <c r="H69" s="1" t="str">
        <f t="shared" si="8"/>
        <v>11</v>
      </c>
      <c r="I69" s="1" t="str">
        <f t="shared" si="9"/>
        <v>23</v>
      </c>
      <c r="J69" s="1">
        <f t="shared" si="10"/>
        <v>12</v>
      </c>
      <c r="K69" s="1">
        <f t="shared" si="11"/>
        <v>0</v>
      </c>
      <c r="L69" s="1">
        <f t="shared" si="12"/>
        <v>0</v>
      </c>
      <c r="M69" s="4">
        <f t="shared" ref="M69" si="148">M68+1</f>
        <v>62</v>
      </c>
      <c r="N69" s="16">
        <f t="shared" si="14"/>
        <v>2460638</v>
      </c>
      <c r="O69" s="16">
        <f t="shared" si="5"/>
        <v>2460638</v>
      </c>
      <c r="P69" s="15">
        <f t="shared" si="15"/>
        <v>0.24895277207392197</v>
      </c>
      <c r="Q69" s="3">
        <f t="shared" si="16"/>
        <v>319.59245454385564</v>
      </c>
      <c r="R69" s="15">
        <f t="shared" si="17"/>
        <v>242.95791476528757</v>
      </c>
      <c r="S69" s="15">
        <f t="shared" si="18"/>
        <v>358.73973571494298</v>
      </c>
      <c r="T69" s="16">
        <f t="shared" si="19"/>
        <v>241.69765048023055</v>
      </c>
      <c r="U69" s="10">
        <f t="shared" si="20"/>
        <v>-0.47412431425638746</v>
      </c>
      <c r="V69" s="19">
        <f t="shared" si="21"/>
        <v>-0.80782407402647605</v>
      </c>
      <c r="W69" s="19">
        <f t="shared" si="22"/>
        <v>-0.35018052494988461</v>
      </c>
      <c r="X69" s="10">
        <f t="shared" si="0"/>
        <v>0.93668222997226935</v>
      </c>
      <c r="Y69" s="16">
        <f t="shared" si="23"/>
        <v>-20.498357221488362</v>
      </c>
      <c r="Z69" s="20">
        <f t="shared" si="24"/>
        <v>239.59067511249071</v>
      </c>
      <c r="AA69" s="1">
        <f t="shared" si="6"/>
        <v>-309.86920940366497</v>
      </c>
      <c r="AB69" s="3">
        <f t="shared" si="25"/>
        <v>23.4381904</v>
      </c>
      <c r="AC69" s="16">
        <f t="shared" si="26"/>
        <v>-29.387005184157431</v>
      </c>
      <c r="AD69" s="16">
        <f t="shared" si="27"/>
        <v>-5.5435553028474258</v>
      </c>
      <c r="AE69" s="1">
        <f t="shared" si="28"/>
        <v>0.38956148443364885</v>
      </c>
    </row>
    <row r="70" spans="6:31" x14ac:dyDescent="0.2">
      <c r="F70" s="11">
        <f t="shared" ref="F70" si="149">F69+1</f>
        <v>45620.5</v>
      </c>
      <c r="G70" s="1" t="str">
        <f t="shared" si="2"/>
        <v>2024</v>
      </c>
      <c r="H70" s="1" t="str">
        <f t="shared" si="8"/>
        <v>11</v>
      </c>
      <c r="I70" s="1" t="str">
        <f t="shared" si="9"/>
        <v>24</v>
      </c>
      <c r="J70" s="1">
        <f t="shared" si="10"/>
        <v>12</v>
      </c>
      <c r="K70" s="1">
        <f t="shared" si="11"/>
        <v>0</v>
      </c>
      <c r="L70" s="1">
        <f t="shared" si="12"/>
        <v>0</v>
      </c>
      <c r="M70" s="4">
        <f t="shared" ref="M70" si="150">M69+1</f>
        <v>63</v>
      </c>
      <c r="N70" s="16">
        <f t="shared" si="14"/>
        <v>2460639</v>
      </c>
      <c r="O70" s="16">
        <f t="shared" si="5"/>
        <v>2460639</v>
      </c>
      <c r="P70" s="15">
        <f t="shared" si="15"/>
        <v>0.24898015058179329</v>
      </c>
      <c r="Q70" s="3">
        <f t="shared" si="16"/>
        <v>320.57805482372896</v>
      </c>
      <c r="R70" s="15">
        <f t="shared" si="17"/>
        <v>243.94356212958701</v>
      </c>
      <c r="S70" s="15">
        <f t="shared" si="18"/>
        <v>358.76509459442616</v>
      </c>
      <c r="T70" s="16">
        <f t="shared" si="19"/>
        <v>242.70865672401317</v>
      </c>
      <c r="U70" s="10">
        <f t="shared" si="20"/>
        <v>-0.45851528955043497</v>
      </c>
      <c r="V70" s="19">
        <f t="shared" si="21"/>
        <v>-0.81537386015766655</v>
      </c>
      <c r="W70" s="19">
        <f t="shared" si="22"/>
        <v>-0.35345324644154397</v>
      </c>
      <c r="X70" s="10">
        <f t="shared" si="0"/>
        <v>0.93545219149881365</v>
      </c>
      <c r="Y70" s="16">
        <f t="shared" si="23"/>
        <v>-20.698677172699526</v>
      </c>
      <c r="Z70" s="20">
        <f t="shared" si="24"/>
        <v>240.64932011745563</v>
      </c>
      <c r="AA70" s="1">
        <f t="shared" si="6"/>
        <v>-314.86709987791761</v>
      </c>
      <c r="AB70" s="3">
        <f t="shared" si="25"/>
        <v>23.4381904</v>
      </c>
      <c r="AC70" s="16">
        <f t="shared" si="26"/>
        <v>-25.532141663005891</v>
      </c>
      <c r="AD70" s="16">
        <f t="shared" si="27"/>
        <v>-1.3250283079418936</v>
      </c>
      <c r="AE70" s="1">
        <f t="shared" si="28"/>
        <v>0.39006898814143282</v>
      </c>
    </row>
    <row r="71" spans="6:31" x14ac:dyDescent="0.2">
      <c r="F71" s="11">
        <f t="shared" ref="F71" si="151">F70+1</f>
        <v>45621.5</v>
      </c>
      <c r="G71" s="1" t="str">
        <f t="shared" si="2"/>
        <v>2024</v>
      </c>
      <c r="H71" s="1" t="str">
        <f t="shared" si="8"/>
        <v>11</v>
      </c>
      <c r="I71" s="1" t="str">
        <f t="shared" si="9"/>
        <v>25</v>
      </c>
      <c r="J71" s="1">
        <f t="shared" si="10"/>
        <v>12</v>
      </c>
      <c r="K71" s="1">
        <f t="shared" si="11"/>
        <v>0</v>
      </c>
      <c r="L71" s="1">
        <f t="shared" si="12"/>
        <v>0</v>
      </c>
      <c r="M71" s="4">
        <f t="shared" ref="M71" si="152">M70+1</f>
        <v>64</v>
      </c>
      <c r="N71" s="16">
        <f t="shared" si="14"/>
        <v>2460640</v>
      </c>
      <c r="O71" s="16">
        <f t="shared" si="5"/>
        <v>2460640</v>
      </c>
      <c r="P71" s="15">
        <f t="shared" si="15"/>
        <v>0.24900752908966461</v>
      </c>
      <c r="Q71" s="3">
        <f t="shared" si="16"/>
        <v>321.56365510359865</v>
      </c>
      <c r="R71" s="15">
        <f t="shared" si="17"/>
        <v>244.92920949388463</v>
      </c>
      <c r="S71" s="15">
        <f t="shared" si="18"/>
        <v>358.79083687278575</v>
      </c>
      <c r="T71" s="16">
        <f t="shared" si="19"/>
        <v>243.72004636667043</v>
      </c>
      <c r="U71" s="10">
        <f t="shared" si="20"/>
        <v>-0.44275750543104481</v>
      </c>
      <c r="V71" s="19">
        <f t="shared" si="21"/>
        <v>-0.82267249669870535</v>
      </c>
      <c r="W71" s="19">
        <f t="shared" si="22"/>
        <v>-0.35661709796362401</v>
      </c>
      <c r="X71" s="10">
        <f t="shared" ref="X71:X134" si="153">SQRT(1-W71^2)</f>
        <v>0.93425063309585343</v>
      </c>
      <c r="Y71" s="16">
        <f t="shared" si="23"/>
        <v>-20.892585171140468</v>
      </c>
      <c r="Z71" s="20">
        <f t="shared" si="24"/>
        <v>241.71112331353689</v>
      </c>
      <c r="AA71" s="1">
        <f t="shared" si="6"/>
        <v>-319.86499035217025</v>
      </c>
      <c r="AB71" s="3">
        <f t="shared" si="25"/>
        <v>23.4381904</v>
      </c>
      <c r="AC71" s="16">
        <f t="shared" si="26"/>
        <v>-21.795716764669415</v>
      </c>
      <c r="AD71" s="16">
        <f t="shared" si="27"/>
        <v>2.75589867405083</v>
      </c>
      <c r="AE71" s="1">
        <f t="shared" si="28"/>
        <v>0.38996703694799301</v>
      </c>
    </row>
    <row r="72" spans="6:31" x14ac:dyDescent="0.2">
      <c r="F72" s="11">
        <f t="shared" ref="F72" si="154">F71+1</f>
        <v>45622.5</v>
      </c>
      <c r="G72" s="1" t="str">
        <f t="shared" ref="G72:G135" si="155">TEXT(F72,"yyyy")</f>
        <v>2024</v>
      </c>
      <c r="H72" s="1" t="str">
        <f t="shared" si="8"/>
        <v>11</v>
      </c>
      <c r="I72" s="1" t="str">
        <f t="shared" si="9"/>
        <v>26</v>
      </c>
      <c r="J72" s="1">
        <f t="shared" si="10"/>
        <v>12</v>
      </c>
      <c r="K72" s="1">
        <f t="shared" si="11"/>
        <v>0</v>
      </c>
      <c r="L72" s="1">
        <f t="shared" si="12"/>
        <v>0</v>
      </c>
      <c r="M72" s="4">
        <f t="shared" ref="M72" si="156">M71+1</f>
        <v>65</v>
      </c>
      <c r="N72" s="16">
        <f t="shared" si="14"/>
        <v>2460641</v>
      </c>
      <c r="O72" s="16">
        <f t="shared" ref="O72:O135" si="157">ROUND((F72+2415018.5),0)</f>
        <v>2460641</v>
      </c>
      <c r="P72" s="15">
        <f t="shared" si="15"/>
        <v>0.24903490759753594</v>
      </c>
      <c r="Q72" s="3">
        <f t="shared" si="16"/>
        <v>322.54925538346833</v>
      </c>
      <c r="R72" s="15">
        <f t="shared" si="17"/>
        <v>245.91485685818225</v>
      </c>
      <c r="S72" s="15">
        <f t="shared" si="18"/>
        <v>358.81695482052635</v>
      </c>
      <c r="T72" s="16">
        <f t="shared" si="19"/>
        <v>244.7318116787086</v>
      </c>
      <c r="U72" s="10">
        <f t="shared" si="20"/>
        <v>-0.42685583415480399</v>
      </c>
      <c r="V72" s="19">
        <f t="shared" si="21"/>
        <v>-0.82971736644016891</v>
      </c>
      <c r="W72" s="19">
        <f t="shared" si="22"/>
        <v>-0.35967094499778113</v>
      </c>
      <c r="X72" s="10">
        <f t="shared" si="153"/>
        <v>0.93307920956604917</v>
      </c>
      <c r="Y72" s="16">
        <f t="shared" si="23"/>
        <v>-21.079989009869887</v>
      </c>
      <c r="Z72" s="20">
        <f t="shared" si="24"/>
        <v>242.77602257287481</v>
      </c>
      <c r="AA72" s="1">
        <f t="shared" ref="AA72:AA135" si="158">$AA71+(-206474000000000)*($C$6^(-7/2))*COS(RADIANS($C$2))</f>
        <v>-324.8628808264229</v>
      </c>
      <c r="AB72" s="3">
        <f t="shared" si="25"/>
        <v>23.4381904</v>
      </c>
      <c r="AC72" s="16">
        <f t="shared" si="26"/>
        <v>-18.223895709001773</v>
      </c>
      <c r="AD72" s="16">
        <f t="shared" si="27"/>
        <v>6.6731163345417137</v>
      </c>
      <c r="AE72" s="1">
        <f t="shared" si="28"/>
        <v>0.38931836311587908</v>
      </c>
    </row>
    <row r="73" spans="6:31" x14ac:dyDescent="0.2">
      <c r="F73" s="11">
        <f t="shared" ref="F73" si="159">F72+1</f>
        <v>45623.5</v>
      </c>
      <c r="G73" s="1" t="str">
        <f t="shared" si="155"/>
        <v>2024</v>
      </c>
      <c r="H73" s="1" t="str">
        <f t="shared" ref="H73:H136" si="160">TEXT(F73,"mm")</f>
        <v>11</v>
      </c>
      <c r="I73" s="1" t="str">
        <f t="shared" ref="I73:I136" si="161">TEXT(F73,"dd")</f>
        <v>27</v>
      </c>
      <c r="J73" s="1">
        <f t="shared" ref="J73:J136" si="162">HOUR(F73)</f>
        <v>12</v>
      </c>
      <c r="K73" s="1">
        <f t="shared" ref="K73:K136" si="163">MINUTE(F73)</f>
        <v>0</v>
      </c>
      <c r="L73" s="1">
        <f t="shared" ref="L73:L136" si="164">SECOND(F73)</f>
        <v>0</v>
      </c>
      <c r="M73" s="4">
        <f t="shared" ref="M73" si="165">M72+1</f>
        <v>66</v>
      </c>
      <c r="N73" s="16">
        <f t="shared" ref="N73:N136" si="166">QUOTIENT((1461*($G73+4800+QUOTIENT(($H73-14),12))),4)+QUOTIENT((367 * ($H73-2-12*(QUOTIENT(($H73-14),12)))),12)-QUOTIENT((3*QUOTIENT(($G73+4900+QUOTIENT(($H73-14),12)),100)),4)+$I73-32075+($J73-12)/24+$K73/1440+$L73/86400</f>
        <v>2460642</v>
      </c>
      <c r="O73" s="16">
        <f t="shared" si="157"/>
        <v>2460642</v>
      </c>
      <c r="P73" s="15">
        <f t="shared" ref="P73:P136" si="167">(N73-2451545)/36525</f>
        <v>0.24906228610540726</v>
      </c>
      <c r="Q73" s="3">
        <f t="shared" ref="Q73:Q136" si="168">MOD(357.5291 + 35999.0503*$P73 - 0.0001559*$P73^2 - 0.00000048*$P73^3,360)</f>
        <v>323.53485566333984</v>
      </c>
      <c r="R73" s="15">
        <f t="shared" ref="R73:R136" si="169">MOD(280.46645 + 36000.76983*$P73 + 0.0003032*$P73^2,360)</f>
        <v>246.90050422248169</v>
      </c>
      <c r="S73" s="15">
        <f t="shared" ref="S73:S136" si="170">MOD((1.9146 - 0.004817*$P73 - 0.000014*$P73^2)*SIN($Q73*PI()/180) + (0.019993 - 0.000101*$P73)*SIN(2*$Q73*PI()/180) + 0.00029*SIN(3*$Q73*PI()/180),360)</f>
        <v>358.8434405749129</v>
      </c>
      <c r="T73" s="16">
        <f t="shared" ref="T73:T136" si="171">MOD($R73+$S73,360)</f>
        <v>245.74394479739453</v>
      </c>
      <c r="U73" s="10">
        <f t="shared" ref="U73:U136" si="172">COS($T73*PI()/180)</f>
        <v>-0.4108152082704235</v>
      </c>
      <c r="V73" s="19">
        <f t="shared" ref="V73:V136" si="173">COS((23.4393-46.815*P73/3600)*PI()/180)*SIN(T73*PI()/180)</f>
        <v>-0.83650593397548556</v>
      </c>
      <c r="W73" s="19">
        <f t="shared" ref="W73:W136" si="174">SIN((23.4393-46.815*P73/3600)*PI()/180)*SIN(T73*PI()/180)</f>
        <v>-0.362613688486148</v>
      </c>
      <c r="X73" s="10">
        <f t="shared" si="153"/>
        <v>0.93193954359844122</v>
      </c>
      <c r="Y73" s="16">
        <f t="shared" ref="Y73:Y136" si="175">ATAN(W73/X73)/(PI()/180)</f>
        <v>-21.26079860426475</v>
      </c>
      <c r="Z73" s="20">
        <f t="shared" ref="Z73:Z136" si="176">IF(2*ATAN($V73/($U73+$X73))/(PI()/180)&gt;0, 2*ATAN($V73/($U73+$X73))/(PI()/180), 2*ATAN($V73/($U73+$X73))/(PI()/180)+360)</f>
        <v>243.8439510379921</v>
      </c>
      <c r="AA73" s="1">
        <f t="shared" si="158"/>
        <v>-329.86077130067554</v>
      </c>
      <c r="AB73" s="3">
        <f t="shared" ref="AB73:AB136" si="177">23.439-0.0000004*G73</f>
        <v>23.4381904</v>
      </c>
      <c r="AC73" s="16">
        <f t="shared" ref="AC73:AC136" si="178">DEGREES(COS(RADIANS($T73))*SIN(RADIANS($AA73))*SIN(RADIANS($C$2))-SIN(RADIANS($T73))*COS(RADIANS($AB73))*COS(RADIANS($AA73))*SIN(RADIANS($C$2))+SIN(RADIANS($T73))+SIN(RADIANS($AB73))*COS(RADIANS($C$2)))</f>
        <v>-14.860825235488882</v>
      </c>
      <c r="AD73" s="16">
        <f t="shared" ref="AD73:AD136" si="179">DEGREES(ASIN(COS(RADIANS($Y73))*SIN(RADIANS($C$2))*SIN(RADIANS($AA73-$Z73))+SIN(RADIANS($Y73))*COS(RADIANS($C$2))))</f>
        <v>10.397407373657641</v>
      </c>
      <c r="AE73" s="1">
        <f t="shared" ref="AE73:AE136" si="180">IF(ABS($AD73)&lt;(ASIN($C$5/($C$5+$C$4))*180/PI()),(1/PI())*ACOS((($C$4^2+2*$C$5*$C$4)^0.5)/(($C$5+$C$4)*COS($AD73*PI()/180))),0)</f>
        <v>0.3881862429601875</v>
      </c>
    </row>
    <row r="74" spans="6:31" x14ac:dyDescent="0.2">
      <c r="F74" s="11">
        <f t="shared" ref="F74" si="181">F73+1</f>
        <v>45624.5</v>
      </c>
      <c r="G74" s="1" t="str">
        <f t="shared" si="155"/>
        <v>2024</v>
      </c>
      <c r="H74" s="1" t="str">
        <f t="shared" si="160"/>
        <v>11</v>
      </c>
      <c r="I74" s="1" t="str">
        <f t="shared" si="161"/>
        <v>28</v>
      </c>
      <c r="J74" s="1">
        <f t="shared" si="162"/>
        <v>12</v>
      </c>
      <c r="K74" s="1">
        <f t="shared" si="163"/>
        <v>0</v>
      </c>
      <c r="L74" s="1">
        <f t="shared" si="164"/>
        <v>0</v>
      </c>
      <c r="M74" s="4">
        <f t="shared" ref="M74" si="182">M73+1</f>
        <v>67</v>
      </c>
      <c r="N74" s="16">
        <f t="shared" si="166"/>
        <v>2460643</v>
      </c>
      <c r="O74" s="16">
        <f t="shared" si="157"/>
        <v>2460643</v>
      </c>
      <c r="P74" s="15">
        <f t="shared" si="167"/>
        <v>0.24908966461327858</v>
      </c>
      <c r="Q74" s="3">
        <f t="shared" si="168"/>
        <v>324.52045594320953</v>
      </c>
      <c r="R74" s="15">
        <f t="shared" si="169"/>
        <v>247.88615158678294</v>
      </c>
      <c r="S74" s="15">
        <f t="shared" si="170"/>
        <v>358.87028614243474</v>
      </c>
      <c r="T74" s="16">
        <f t="shared" si="171"/>
        <v>246.75643772921762</v>
      </c>
      <c r="U74" s="10">
        <f t="shared" si="172"/>
        <v>-0.39464061890633428</v>
      </c>
      <c r="V74" s="19">
        <f t="shared" si="173"/>
        <v>-0.84303574703978401</v>
      </c>
      <c r="W74" s="19">
        <f t="shared" si="174"/>
        <v>-0.36544426541170233</v>
      </c>
      <c r="X74" s="10">
        <f t="shared" si="153"/>
        <v>0.9308332229125158</v>
      </c>
      <c r="Y74" s="16">
        <f t="shared" si="175"/>
        <v>-21.434926108714908</v>
      </c>
      <c r="Z74" s="20">
        <f t="shared" si="176"/>
        <v>244.91483715350225</v>
      </c>
      <c r="AA74" s="1">
        <f t="shared" si="158"/>
        <v>-334.85866177492818</v>
      </c>
      <c r="AB74" s="3">
        <f t="shared" si="177"/>
        <v>23.4381904</v>
      </c>
      <c r="AC74" s="16">
        <f t="shared" si="178"/>
        <v>-11.748144356350764</v>
      </c>
      <c r="AD74" s="16">
        <f t="shared" si="179"/>
        <v>13.896099528901038</v>
      </c>
      <c r="AE74" s="1">
        <f t="shared" si="180"/>
        <v>0.38664107874949027</v>
      </c>
    </row>
    <row r="75" spans="6:31" x14ac:dyDescent="0.2">
      <c r="F75" s="11">
        <f t="shared" ref="F75" si="183">F74+1</f>
        <v>45625.5</v>
      </c>
      <c r="G75" s="1" t="str">
        <f t="shared" si="155"/>
        <v>2024</v>
      </c>
      <c r="H75" s="1" t="str">
        <f t="shared" si="160"/>
        <v>11</v>
      </c>
      <c r="I75" s="1" t="str">
        <f t="shared" si="161"/>
        <v>29</v>
      </c>
      <c r="J75" s="1">
        <f t="shared" si="162"/>
        <v>12</v>
      </c>
      <c r="K75" s="1">
        <f t="shared" si="163"/>
        <v>0</v>
      </c>
      <c r="L75" s="1">
        <f t="shared" si="164"/>
        <v>0</v>
      </c>
      <c r="M75" s="4">
        <f t="shared" ref="M75" si="184">M74+1</f>
        <v>68</v>
      </c>
      <c r="N75" s="16">
        <f t="shared" si="166"/>
        <v>2460644</v>
      </c>
      <c r="O75" s="16">
        <f t="shared" si="157"/>
        <v>2460644</v>
      </c>
      <c r="P75" s="15">
        <f t="shared" si="167"/>
        <v>0.24911704312114991</v>
      </c>
      <c r="Q75" s="3">
        <f t="shared" si="168"/>
        <v>325.50605622307921</v>
      </c>
      <c r="R75" s="15">
        <f t="shared" si="169"/>
        <v>248.87179895108056</v>
      </c>
      <c r="S75" s="15">
        <f t="shared" si="170"/>
        <v>358.89748340133781</v>
      </c>
      <c r="T75" s="16">
        <f t="shared" si="171"/>
        <v>247.76928235241837</v>
      </c>
      <c r="U75" s="10">
        <f t="shared" si="172"/>
        <v>-0.37833711401707992</v>
      </c>
      <c r="V75" s="19">
        <f t="shared" si="173"/>
        <v>-0.84930443781626186</v>
      </c>
      <c r="W75" s="19">
        <f t="shared" si="174"/>
        <v>-0.36816164936455614</v>
      </c>
      <c r="X75" s="10">
        <f t="shared" si="153"/>
        <v>0.92976179741758025</v>
      </c>
      <c r="Y75" s="16">
        <f t="shared" si="175"/>
        <v>-21.602286033269408</v>
      </c>
      <c r="Z75" s="20">
        <f t="shared" si="176"/>
        <v>245.98860470995521</v>
      </c>
      <c r="AA75" s="1">
        <f t="shared" si="158"/>
        <v>-339.85655224918082</v>
      </c>
      <c r="AB75" s="3">
        <f t="shared" si="177"/>
        <v>23.4381904</v>
      </c>
      <c r="AC75" s="16">
        <f t="shared" si="178"/>
        <v>-8.9245227740780528</v>
      </c>
      <c r="AD75" s="16">
        <f t="shared" si="179"/>
        <v>17.132942806324021</v>
      </c>
      <c r="AE75" s="1">
        <f t="shared" si="180"/>
        <v>0.38476691521226453</v>
      </c>
    </row>
    <row r="76" spans="6:31" x14ac:dyDescent="0.2">
      <c r="F76" s="11">
        <f t="shared" ref="F76" si="185">F75+1</f>
        <v>45626.5</v>
      </c>
      <c r="G76" s="1" t="str">
        <f t="shared" si="155"/>
        <v>2024</v>
      </c>
      <c r="H76" s="1" t="str">
        <f t="shared" si="160"/>
        <v>11</v>
      </c>
      <c r="I76" s="1" t="str">
        <f t="shared" si="161"/>
        <v>30</v>
      </c>
      <c r="J76" s="1">
        <f t="shared" si="162"/>
        <v>12</v>
      </c>
      <c r="K76" s="1">
        <f t="shared" si="163"/>
        <v>0</v>
      </c>
      <c r="L76" s="1">
        <f t="shared" si="164"/>
        <v>0</v>
      </c>
      <c r="M76" s="4">
        <f t="shared" ref="M76" si="186">M75+1</f>
        <v>69</v>
      </c>
      <c r="N76" s="16">
        <f t="shared" si="166"/>
        <v>2460645</v>
      </c>
      <c r="O76" s="16">
        <f t="shared" si="157"/>
        <v>2460645</v>
      </c>
      <c r="P76" s="15">
        <f t="shared" si="167"/>
        <v>0.24914442162902123</v>
      </c>
      <c r="Q76" s="3">
        <f t="shared" si="168"/>
        <v>326.4916565029489</v>
      </c>
      <c r="R76" s="15">
        <f t="shared" si="169"/>
        <v>249.85744631538182</v>
      </c>
      <c r="S76" s="15">
        <f t="shared" si="170"/>
        <v>358.92502410422225</v>
      </c>
      <c r="T76" s="16">
        <f t="shared" si="171"/>
        <v>248.78247041960412</v>
      </c>
      <c r="U76" s="10">
        <f t="shared" si="172"/>
        <v>-0.36190979658896416</v>
      </c>
      <c r="V76" s="19">
        <f t="shared" si="173"/>
        <v>-0.85530972420896312</v>
      </c>
      <c r="W76" s="19">
        <f t="shared" si="174"/>
        <v>-0.37076485109368446</v>
      </c>
      <c r="X76" s="10">
        <f t="shared" si="153"/>
        <v>0.92872677639523127</v>
      </c>
      <c r="Y76" s="16">
        <f t="shared" si="175"/>
        <v>-21.762795359887779</v>
      </c>
      <c r="Z76" s="20">
        <f t="shared" si="176"/>
        <v>247.06517290014352</v>
      </c>
      <c r="AA76" s="1">
        <f t="shared" si="158"/>
        <v>-344.85444272343346</v>
      </c>
      <c r="AB76" s="3">
        <f t="shared" si="177"/>
        <v>23.4381904</v>
      </c>
      <c r="AC76" s="16">
        <f t="shared" si="178"/>
        <v>-6.4252320786139059</v>
      </c>
      <c r="AD76" s="16">
        <f t="shared" si="179"/>
        <v>20.068340646646224</v>
      </c>
      <c r="AE76" s="1">
        <f t="shared" si="180"/>
        <v>0.38266726288644759</v>
      </c>
    </row>
    <row r="77" spans="6:31" x14ac:dyDescent="0.2">
      <c r="F77" s="11">
        <f t="shared" ref="F77" si="187">F76+1</f>
        <v>45627.5</v>
      </c>
      <c r="G77" s="1" t="str">
        <f t="shared" si="155"/>
        <v>2024</v>
      </c>
      <c r="H77" s="1" t="str">
        <f t="shared" si="160"/>
        <v>12</v>
      </c>
      <c r="I77" s="1" t="str">
        <f t="shared" si="161"/>
        <v>01</v>
      </c>
      <c r="J77" s="1">
        <f t="shared" si="162"/>
        <v>12</v>
      </c>
      <c r="K77" s="1">
        <f t="shared" si="163"/>
        <v>0</v>
      </c>
      <c r="L77" s="1">
        <f t="shared" si="164"/>
        <v>0</v>
      </c>
      <c r="M77" s="4">
        <f t="shared" ref="M77" si="188">M76+1</f>
        <v>70</v>
      </c>
      <c r="N77" s="16">
        <f t="shared" si="166"/>
        <v>2460646</v>
      </c>
      <c r="O77" s="16">
        <f t="shared" si="157"/>
        <v>2460646</v>
      </c>
      <c r="P77" s="15">
        <f t="shared" si="167"/>
        <v>0.24917180013689255</v>
      </c>
      <c r="Q77" s="3">
        <f t="shared" si="168"/>
        <v>327.47725678281859</v>
      </c>
      <c r="R77" s="15">
        <f t="shared" si="169"/>
        <v>250.84309367968308</v>
      </c>
      <c r="S77" s="15">
        <f t="shared" si="170"/>
        <v>358.95289988070556</v>
      </c>
      <c r="T77" s="16">
        <f t="shared" si="171"/>
        <v>249.79599356038864</v>
      </c>
      <c r="U77" s="10">
        <f t="shared" si="172"/>
        <v>-0.34536382280681832</v>
      </c>
      <c r="V77" s="19">
        <f t="shared" si="173"/>
        <v>-0.8610494110803647</v>
      </c>
      <c r="W77" s="19">
        <f t="shared" si="174"/>
        <v>-0.37325291904339825</v>
      </c>
      <c r="X77" s="10">
        <f t="shared" si="153"/>
        <v>0.92772962571299966</v>
      </c>
      <c r="Y77" s="16">
        <f t="shared" si="175"/>
        <v>-21.916373657924414</v>
      </c>
      <c r="Z77" s="20">
        <f t="shared" si="176"/>
        <v>248.14445638805256</v>
      </c>
      <c r="AA77" s="1">
        <f t="shared" si="158"/>
        <v>-349.85233319768611</v>
      </c>
      <c r="AB77" s="3">
        <f t="shared" si="177"/>
        <v>23.4381904</v>
      </c>
      <c r="AC77" s="16">
        <f t="shared" si="178"/>
        <v>-4.2817544804167254</v>
      </c>
      <c r="AD77" s="16">
        <f t="shared" si="179"/>
        <v>22.66009557151531</v>
      </c>
      <c r="AE77" s="1">
        <f t="shared" si="180"/>
        <v>0.38046890829895824</v>
      </c>
    </row>
    <row r="78" spans="6:31" x14ac:dyDescent="0.2">
      <c r="F78" s="11">
        <f t="shared" ref="F78" si="189">F77+1</f>
        <v>45628.5</v>
      </c>
      <c r="G78" s="1" t="str">
        <f t="shared" si="155"/>
        <v>2024</v>
      </c>
      <c r="H78" s="1" t="str">
        <f t="shared" si="160"/>
        <v>12</v>
      </c>
      <c r="I78" s="1" t="str">
        <f t="shared" si="161"/>
        <v>02</v>
      </c>
      <c r="J78" s="1">
        <f t="shared" si="162"/>
        <v>12</v>
      </c>
      <c r="K78" s="1">
        <f t="shared" si="163"/>
        <v>0</v>
      </c>
      <c r="L78" s="1">
        <f t="shared" si="164"/>
        <v>0</v>
      </c>
      <c r="M78" s="4">
        <f t="shared" ref="M78" si="190">M77+1</f>
        <v>71</v>
      </c>
      <c r="N78" s="16">
        <f t="shared" si="166"/>
        <v>2460647</v>
      </c>
      <c r="O78" s="16">
        <f t="shared" si="157"/>
        <v>2460647</v>
      </c>
      <c r="P78" s="15">
        <f t="shared" si="167"/>
        <v>0.24919917864476385</v>
      </c>
      <c r="Q78" s="3">
        <f t="shared" si="168"/>
        <v>328.46285706268645</v>
      </c>
      <c r="R78" s="15">
        <f t="shared" si="169"/>
        <v>251.82874104398434</v>
      </c>
      <c r="S78" s="15">
        <f t="shared" si="170"/>
        <v>358.98110224015039</v>
      </c>
      <c r="T78" s="16">
        <f t="shared" si="171"/>
        <v>250.80984328413479</v>
      </c>
      <c r="U78" s="10">
        <f t="shared" si="172"/>
        <v>-0.32870440018148422</v>
      </c>
      <c r="V78" s="19">
        <f t="shared" si="173"/>
        <v>-0.86652139145308249</v>
      </c>
      <c r="W78" s="19">
        <f t="shared" si="174"/>
        <v>-0.3756249398742641</v>
      </c>
      <c r="X78" s="10">
        <f t="shared" si="153"/>
        <v>0.9267717650772791</v>
      </c>
      <c r="Y78" s="16">
        <f t="shared" si="175"/>
        <v>-22.062943198488089</v>
      </c>
      <c r="Z78" s="20">
        <f t="shared" si="176"/>
        <v>249.22636539073355</v>
      </c>
      <c r="AA78" s="1">
        <f t="shared" si="158"/>
        <v>-354.85022367193875</v>
      </c>
      <c r="AB78" s="3">
        <f t="shared" si="177"/>
        <v>23.4381904</v>
      </c>
      <c r="AC78" s="16">
        <f t="shared" si="178"/>
        <v>-2.5214334235896128</v>
      </c>
      <c r="AD78" s="16">
        <f t="shared" si="179"/>
        <v>24.864829190324297</v>
      </c>
      <c r="AE78" s="1">
        <f t="shared" si="180"/>
        <v>0.37832168764927948</v>
      </c>
    </row>
    <row r="79" spans="6:31" x14ac:dyDescent="0.2">
      <c r="F79" s="11">
        <f t="shared" ref="F79" si="191">F78+1</f>
        <v>45629.5</v>
      </c>
      <c r="G79" s="1" t="str">
        <f t="shared" si="155"/>
        <v>2024</v>
      </c>
      <c r="H79" s="1" t="str">
        <f t="shared" si="160"/>
        <v>12</v>
      </c>
      <c r="I79" s="1" t="str">
        <f t="shared" si="161"/>
        <v>03</v>
      </c>
      <c r="J79" s="1">
        <f t="shared" si="162"/>
        <v>12</v>
      </c>
      <c r="K79" s="1">
        <f t="shared" si="163"/>
        <v>0</v>
      </c>
      <c r="L79" s="1">
        <f t="shared" si="164"/>
        <v>0</v>
      </c>
      <c r="M79" s="4">
        <f t="shared" ref="M79" si="192">M78+1</f>
        <v>72</v>
      </c>
      <c r="N79" s="16">
        <f t="shared" si="166"/>
        <v>2460648</v>
      </c>
      <c r="O79" s="16">
        <f t="shared" si="157"/>
        <v>2460648</v>
      </c>
      <c r="P79" s="15">
        <f t="shared" si="167"/>
        <v>0.24922655715263517</v>
      </c>
      <c r="Q79" s="3">
        <f t="shared" si="168"/>
        <v>329.44845734255432</v>
      </c>
      <c r="R79" s="15">
        <f t="shared" si="169"/>
        <v>252.81438840828559</v>
      </c>
      <c r="S79" s="15">
        <f t="shared" si="170"/>
        <v>359.00962257445508</v>
      </c>
      <c r="T79" s="16">
        <f t="shared" si="171"/>
        <v>251.82401098274067</v>
      </c>
      <c r="U79" s="10">
        <f t="shared" si="172"/>
        <v>-0.31193678563991223</v>
      </c>
      <c r="V79" s="19">
        <f t="shared" si="173"/>
        <v>-0.87172364767415389</v>
      </c>
      <c r="W79" s="19">
        <f t="shared" si="174"/>
        <v>-0.37788003896780148</v>
      </c>
      <c r="X79" s="10">
        <f t="shared" si="153"/>
        <v>0.92585456533393673</v>
      </c>
      <c r="Y79" s="16">
        <f t="shared" si="175"/>
        <v>-22.202429067286975</v>
      </c>
      <c r="Z79" s="20">
        <f t="shared" si="176"/>
        <v>250.31080577317169</v>
      </c>
      <c r="AA79" s="1">
        <f t="shared" si="158"/>
        <v>-359.84811414619139</v>
      </c>
      <c r="AB79" s="3">
        <f t="shared" si="177"/>
        <v>23.4381904</v>
      </c>
      <c r="AC79" s="16">
        <f t="shared" si="178"/>
        <v>-1.1671699627243346</v>
      </c>
      <c r="AD79" s="16">
        <f t="shared" si="179"/>
        <v>26.640173318777496</v>
      </c>
      <c r="AE79" s="1">
        <f t="shared" si="180"/>
        <v>0.37639190385282945</v>
      </c>
    </row>
    <row r="80" spans="6:31" x14ac:dyDescent="0.2">
      <c r="F80" s="11">
        <f t="shared" ref="F80" si="193">F79+1</f>
        <v>45630.5</v>
      </c>
      <c r="G80" s="1" t="str">
        <f t="shared" si="155"/>
        <v>2024</v>
      </c>
      <c r="H80" s="1" t="str">
        <f t="shared" si="160"/>
        <v>12</v>
      </c>
      <c r="I80" s="1" t="str">
        <f t="shared" si="161"/>
        <v>04</v>
      </c>
      <c r="J80" s="1">
        <f t="shared" si="162"/>
        <v>12</v>
      </c>
      <c r="K80" s="1">
        <f t="shared" si="163"/>
        <v>0</v>
      </c>
      <c r="L80" s="1">
        <f t="shared" si="164"/>
        <v>0</v>
      </c>
      <c r="M80" s="4">
        <f t="shared" ref="M80" si="194">M79+1</f>
        <v>73</v>
      </c>
      <c r="N80" s="16">
        <f t="shared" si="166"/>
        <v>2460649</v>
      </c>
      <c r="O80" s="16">
        <f t="shared" si="157"/>
        <v>2460649</v>
      </c>
      <c r="P80" s="15">
        <f t="shared" si="167"/>
        <v>0.24925393566050649</v>
      </c>
      <c r="Q80" s="3">
        <f t="shared" si="168"/>
        <v>330.43405762242401</v>
      </c>
      <c r="R80" s="15">
        <f t="shared" si="169"/>
        <v>253.80003577258685</v>
      </c>
      <c r="S80" s="15">
        <f t="shared" si="170"/>
        <v>359.03845216090656</v>
      </c>
      <c r="T80" s="16">
        <f t="shared" si="171"/>
        <v>252.83848793349341</v>
      </c>
      <c r="U80" s="10">
        <f t="shared" si="172"/>
        <v>-0.2950662835784571</v>
      </c>
      <c r="V80" s="19">
        <f t="shared" si="173"/>
        <v>-0.8766542525409089</v>
      </c>
      <c r="W80" s="19">
        <f t="shared" si="174"/>
        <v>-0.38001738091452858</v>
      </c>
      <c r="X80" s="10">
        <f t="shared" si="153"/>
        <v>0.92497934582500929</v>
      </c>
      <c r="Y80" s="16">
        <f t="shared" si="175"/>
        <v>-22.334759275577582</v>
      </c>
      <c r="Z80" s="20">
        <f t="shared" si="176"/>
        <v>251.39767915624589</v>
      </c>
      <c r="AA80" s="1">
        <f t="shared" si="158"/>
        <v>-364.84600462044403</v>
      </c>
      <c r="AB80" s="3">
        <f t="shared" si="177"/>
        <v>23.4381904</v>
      </c>
      <c r="AC80" s="16">
        <f t="shared" si="178"/>
        <v>-0.23716828306403165</v>
      </c>
      <c r="AD80" s="16">
        <f t="shared" si="179"/>
        <v>27.947676389207643</v>
      </c>
      <c r="AE80" s="1">
        <f t="shared" si="180"/>
        <v>0.37484782664230537</v>
      </c>
    </row>
    <row r="81" spans="6:31" x14ac:dyDescent="0.2">
      <c r="F81" s="11">
        <f t="shared" ref="F81" si="195">F80+1</f>
        <v>45631.5</v>
      </c>
      <c r="G81" s="1" t="str">
        <f t="shared" si="155"/>
        <v>2024</v>
      </c>
      <c r="H81" s="1" t="str">
        <f t="shared" si="160"/>
        <v>12</v>
      </c>
      <c r="I81" s="1" t="str">
        <f t="shared" si="161"/>
        <v>05</v>
      </c>
      <c r="J81" s="1">
        <f t="shared" si="162"/>
        <v>12</v>
      </c>
      <c r="K81" s="1">
        <f t="shared" si="163"/>
        <v>0</v>
      </c>
      <c r="L81" s="1">
        <f t="shared" si="164"/>
        <v>0</v>
      </c>
      <c r="M81" s="4">
        <f t="shared" ref="M81" si="196">M80+1</f>
        <v>74</v>
      </c>
      <c r="N81" s="16">
        <f t="shared" si="166"/>
        <v>2460650</v>
      </c>
      <c r="O81" s="16">
        <f t="shared" si="157"/>
        <v>2460650</v>
      </c>
      <c r="P81" s="15">
        <f t="shared" si="167"/>
        <v>0.24928131416837782</v>
      </c>
      <c r="Q81" s="3">
        <f t="shared" si="168"/>
        <v>331.41965790229187</v>
      </c>
      <c r="R81" s="15">
        <f t="shared" si="169"/>
        <v>254.78568313688993</v>
      </c>
      <c r="S81" s="15">
        <f t="shared" si="170"/>
        <v>359.06758216509394</v>
      </c>
      <c r="T81" s="16">
        <f t="shared" si="171"/>
        <v>253.85326530198381</v>
      </c>
      <c r="U81" s="10">
        <f t="shared" si="172"/>
        <v>-0.27809824388050475</v>
      </c>
      <c r="V81" s="19">
        <f t="shared" si="173"/>
        <v>-0.88131137038726737</v>
      </c>
      <c r="W81" s="19">
        <f t="shared" si="174"/>
        <v>-0.38203616998485374</v>
      </c>
      <c r="X81" s="10">
        <f t="shared" si="153"/>
        <v>0.92414737180998574</v>
      </c>
      <c r="Y81" s="16">
        <f t="shared" si="175"/>
        <v>-22.459864868826362</v>
      </c>
      <c r="Z81" s="20">
        <f t="shared" si="176"/>
        <v>252.48688303777874</v>
      </c>
      <c r="AA81" s="1">
        <f t="shared" si="158"/>
        <v>-369.84389509469668</v>
      </c>
      <c r="AB81" s="3">
        <f t="shared" si="177"/>
        <v>23.4381904</v>
      </c>
      <c r="AC81" s="16">
        <f t="shared" si="178"/>
        <v>0.25526679836044408</v>
      </c>
      <c r="AD81" s="16">
        <f t="shared" si="179"/>
        <v>28.756131876155184</v>
      </c>
      <c r="AE81" s="1">
        <f t="shared" si="180"/>
        <v>0.37383804352995698</v>
      </c>
    </row>
    <row r="82" spans="6:31" x14ac:dyDescent="0.2">
      <c r="F82" s="11">
        <f t="shared" ref="F82" si="197">F81+1</f>
        <v>45632.5</v>
      </c>
      <c r="G82" s="1" t="str">
        <f t="shared" si="155"/>
        <v>2024</v>
      </c>
      <c r="H82" s="1" t="str">
        <f t="shared" si="160"/>
        <v>12</v>
      </c>
      <c r="I82" s="1" t="str">
        <f t="shared" si="161"/>
        <v>06</v>
      </c>
      <c r="J82" s="1">
        <f t="shared" si="162"/>
        <v>12</v>
      </c>
      <c r="K82" s="1">
        <f t="shared" si="163"/>
        <v>0</v>
      </c>
      <c r="L82" s="1">
        <f t="shared" si="164"/>
        <v>0</v>
      </c>
      <c r="M82" s="4">
        <f t="shared" ref="M82" si="198">M81+1</f>
        <v>75</v>
      </c>
      <c r="N82" s="16">
        <f t="shared" si="166"/>
        <v>2460651</v>
      </c>
      <c r="O82" s="16">
        <f t="shared" si="157"/>
        <v>2460651</v>
      </c>
      <c r="P82" s="15">
        <f t="shared" si="167"/>
        <v>0.24930869267624914</v>
      </c>
      <c r="Q82" s="3">
        <f t="shared" si="168"/>
        <v>332.40525818215974</v>
      </c>
      <c r="R82" s="15">
        <f t="shared" si="169"/>
        <v>255.77133050119483</v>
      </c>
      <c r="S82" s="15">
        <f t="shared" si="170"/>
        <v>359.09700364388215</v>
      </c>
      <c r="T82" s="16">
        <f t="shared" si="171"/>
        <v>254.86833414507691</v>
      </c>
      <c r="U82" s="10">
        <f t="shared" si="172"/>
        <v>-0.26103805989959056</v>
      </c>
      <c r="V82" s="19">
        <f t="shared" si="173"/>
        <v>-0.88569325812934896</v>
      </c>
      <c r="W82" s="19">
        <f t="shared" si="174"/>
        <v>-0.38393565058232909</v>
      </c>
      <c r="X82" s="10">
        <f t="shared" si="153"/>
        <v>0.923359851960179</v>
      </c>
      <c r="Y82" s="16">
        <f t="shared" si="175"/>
        <v>-22.577680032691386</v>
      </c>
      <c r="Z82" s="20">
        <f t="shared" si="176"/>
        <v>253.57831092660578</v>
      </c>
      <c r="AA82" s="1">
        <f t="shared" si="158"/>
        <v>-374.84178556894932</v>
      </c>
      <c r="AB82" s="3">
        <f t="shared" si="177"/>
        <v>23.4381904</v>
      </c>
      <c r="AC82" s="16">
        <f t="shared" si="178"/>
        <v>0.30187808686238221</v>
      </c>
      <c r="AD82" s="16">
        <f t="shared" si="179"/>
        <v>29.044779475986811</v>
      </c>
      <c r="AE82" s="1">
        <f t="shared" si="180"/>
        <v>0.37346696193026757</v>
      </c>
    </row>
    <row r="83" spans="6:31" x14ac:dyDescent="0.2">
      <c r="F83" s="11">
        <f t="shared" ref="F83" si="199">F82+1</f>
        <v>45633.5</v>
      </c>
      <c r="G83" s="1" t="str">
        <f t="shared" si="155"/>
        <v>2024</v>
      </c>
      <c r="H83" s="1" t="str">
        <f t="shared" si="160"/>
        <v>12</v>
      </c>
      <c r="I83" s="1" t="str">
        <f t="shared" si="161"/>
        <v>07</v>
      </c>
      <c r="J83" s="1">
        <f t="shared" si="162"/>
        <v>12</v>
      </c>
      <c r="K83" s="1">
        <f t="shared" si="163"/>
        <v>0</v>
      </c>
      <c r="L83" s="1">
        <f t="shared" si="164"/>
        <v>0</v>
      </c>
      <c r="M83" s="4">
        <f t="shared" ref="M83" si="200">M82+1</f>
        <v>76</v>
      </c>
      <c r="N83" s="16">
        <f t="shared" si="166"/>
        <v>2460652</v>
      </c>
      <c r="O83" s="16">
        <f t="shared" si="157"/>
        <v>2460652</v>
      </c>
      <c r="P83" s="15">
        <f t="shared" si="167"/>
        <v>0.24933607118412046</v>
      </c>
      <c r="Q83" s="3">
        <f t="shared" si="168"/>
        <v>333.39085846202943</v>
      </c>
      <c r="R83" s="15">
        <f t="shared" si="169"/>
        <v>256.75697786549608</v>
      </c>
      <c r="S83" s="15">
        <f t="shared" si="170"/>
        <v>359.12670754844339</v>
      </c>
      <c r="T83" s="16">
        <f t="shared" si="171"/>
        <v>255.88368541393947</v>
      </c>
      <c r="U83" s="10">
        <f t="shared" si="172"/>
        <v>-0.24389116640908251</v>
      </c>
      <c r="V83" s="19">
        <f t="shared" si="173"/>
        <v>-0.88979826626934855</v>
      </c>
      <c r="W83" s="19">
        <f t="shared" si="174"/>
        <v>-0.38571510767881367</v>
      </c>
      <c r="X83" s="10">
        <f t="shared" si="153"/>
        <v>0.92261793593465391</v>
      </c>
      <c r="Y83" s="16">
        <f t="shared" si="175"/>
        <v>-22.688142195932841</v>
      </c>
      <c r="Z83" s="20">
        <f t="shared" si="176"/>
        <v>254.67185248953115</v>
      </c>
      <c r="AA83" s="1">
        <f t="shared" si="158"/>
        <v>-379.83967604320196</v>
      </c>
      <c r="AB83" s="3">
        <f t="shared" si="177"/>
        <v>23.4381904</v>
      </c>
      <c r="AC83" s="16">
        <f t="shared" si="178"/>
        <v>-0.10045164476531693</v>
      </c>
      <c r="AD83" s="16">
        <f t="shared" si="179"/>
        <v>28.805683020947271</v>
      </c>
      <c r="AE83" s="1">
        <f t="shared" si="180"/>
        <v>0.37377474106805597</v>
      </c>
    </row>
    <row r="84" spans="6:31" x14ac:dyDescent="0.2">
      <c r="F84" s="11">
        <f t="shared" ref="F84" si="201">F83+1</f>
        <v>45634.5</v>
      </c>
      <c r="G84" s="1" t="str">
        <f t="shared" si="155"/>
        <v>2024</v>
      </c>
      <c r="H84" s="1" t="str">
        <f t="shared" si="160"/>
        <v>12</v>
      </c>
      <c r="I84" s="1" t="str">
        <f t="shared" si="161"/>
        <v>08</v>
      </c>
      <c r="J84" s="1">
        <f t="shared" si="162"/>
        <v>12</v>
      </c>
      <c r="K84" s="1">
        <f t="shared" si="163"/>
        <v>0</v>
      </c>
      <c r="L84" s="1">
        <f t="shared" si="164"/>
        <v>0</v>
      </c>
      <c r="M84" s="4">
        <f t="shared" ref="M84" si="202">M83+1</f>
        <v>77</v>
      </c>
      <c r="N84" s="16">
        <f t="shared" si="166"/>
        <v>2460653</v>
      </c>
      <c r="O84" s="16">
        <f t="shared" si="157"/>
        <v>2460653</v>
      </c>
      <c r="P84" s="15">
        <f t="shared" si="167"/>
        <v>0.24936344969199178</v>
      </c>
      <c r="Q84" s="3">
        <f t="shared" si="168"/>
        <v>334.37645874189366</v>
      </c>
      <c r="R84" s="15">
        <f t="shared" si="169"/>
        <v>257.74262522980098</v>
      </c>
      <c r="S84" s="15">
        <f t="shared" si="170"/>
        <v>359.15668472734592</v>
      </c>
      <c r="T84" s="16">
        <f t="shared" si="171"/>
        <v>256.8993099571469</v>
      </c>
      <c r="U84" s="10">
        <f t="shared" si="172"/>
        <v>-0.22666303751923134</v>
      </c>
      <c r="V84" s="19">
        <f t="shared" si="173"/>
        <v>-0.89362483985672303</v>
      </c>
      <c r="W84" s="19">
        <f t="shared" si="174"/>
        <v>-0.38737386723113076</v>
      </c>
      <c r="X84" s="10">
        <f t="shared" si="153"/>
        <v>0.92192271204607945</v>
      </c>
      <c r="Y84" s="16">
        <f t="shared" si="175"/>
        <v>-22.791192129865241</v>
      </c>
      <c r="Z84" s="20">
        <f t="shared" si="176"/>
        <v>255.76739371098182</v>
      </c>
      <c r="AA84" s="1">
        <f t="shared" si="158"/>
        <v>-384.8375665174546</v>
      </c>
      <c r="AB84" s="3">
        <f t="shared" si="177"/>
        <v>23.4381904</v>
      </c>
      <c r="AC84" s="16">
        <f t="shared" si="178"/>
        <v>-0.94966426593149389</v>
      </c>
      <c r="AD84" s="16">
        <f t="shared" si="179"/>
        <v>28.044677797563491</v>
      </c>
      <c r="AE84" s="1">
        <f t="shared" si="180"/>
        <v>0.37472893522411754</v>
      </c>
    </row>
    <row r="85" spans="6:31" x14ac:dyDescent="0.2">
      <c r="F85" s="11">
        <f t="shared" ref="F85" si="203">F84+1</f>
        <v>45635.5</v>
      </c>
      <c r="G85" s="1" t="str">
        <f t="shared" si="155"/>
        <v>2024</v>
      </c>
      <c r="H85" s="1" t="str">
        <f t="shared" si="160"/>
        <v>12</v>
      </c>
      <c r="I85" s="1" t="str">
        <f t="shared" si="161"/>
        <v>09</v>
      </c>
      <c r="J85" s="1">
        <f t="shared" si="162"/>
        <v>12</v>
      </c>
      <c r="K85" s="1">
        <f t="shared" si="163"/>
        <v>0</v>
      </c>
      <c r="L85" s="1">
        <f t="shared" si="164"/>
        <v>0</v>
      </c>
      <c r="M85" s="4">
        <f t="shared" ref="M85" si="204">M84+1</f>
        <v>78</v>
      </c>
      <c r="N85" s="16">
        <f t="shared" si="166"/>
        <v>2460654</v>
      </c>
      <c r="O85" s="16">
        <f t="shared" si="157"/>
        <v>2460654</v>
      </c>
      <c r="P85" s="15">
        <f t="shared" si="167"/>
        <v>0.24939082819986311</v>
      </c>
      <c r="Q85" s="3">
        <f t="shared" si="168"/>
        <v>335.36205902176334</v>
      </c>
      <c r="R85" s="15">
        <f t="shared" si="169"/>
        <v>258.72827259410587</v>
      </c>
      <c r="S85" s="15">
        <f t="shared" si="170"/>
        <v>359.18692592969876</v>
      </c>
      <c r="T85" s="16">
        <f t="shared" si="171"/>
        <v>257.91519852380463</v>
      </c>
      <c r="U85" s="10">
        <f t="shared" si="172"/>
        <v>-0.20935918456385672</v>
      </c>
      <c r="V85" s="19">
        <f t="shared" si="173"/>
        <v>-0.89717151940543161</v>
      </c>
      <c r="W85" s="19">
        <f t="shared" si="174"/>
        <v>-0.3889112965786749</v>
      </c>
      <c r="X85" s="10">
        <f t="shared" si="153"/>
        <v>0.92127520502480365</v>
      </c>
      <c r="Y85" s="16">
        <f t="shared" si="175"/>
        <v>-22.886774043960521</v>
      </c>
      <c r="Z85" s="20">
        <f t="shared" si="176"/>
        <v>256.86481706500905</v>
      </c>
      <c r="AA85" s="1">
        <f t="shared" si="158"/>
        <v>-389.83545699170725</v>
      </c>
      <c r="AB85" s="3">
        <f t="shared" si="177"/>
        <v>23.4381904</v>
      </c>
      <c r="AC85" s="16">
        <f t="shared" si="178"/>
        <v>-2.2385482679801951</v>
      </c>
      <c r="AD85" s="16">
        <f t="shared" si="179"/>
        <v>26.780625531700611</v>
      </c>
      <c r="AE85" s="1">
        <f t="shared" si="180"/>
        <v>0.3762311662813842</v>
      </c>
    </row>
    <row r="86" spans="6:31" x14ac:dyDescent="0.2">
      <c r="F86" s="11">
        <f t="shared" ref="F86" si="205">F85+1</f>
        <v>45636.5</v>
      </c>
      <c r="G86" s="1" t="str">
        <f t="shared" si="155"/>
        <v>2024</v>
      </c>
      <c r="H86" s="1" t="str">
        <f t="shared" si="160"/>
        <v>12</v>
      </c>
      <c r="I86" s="1" t="str">
        <f t="shared" si="161"/>
        <v>10</v>
      </c>
      <c r="J86" s="1">
        <f t="shared" si="162"/>
        <v>12</v>
      </c>
      <c r="K86" s="1">
        <f t="shared" si="163"/>
        <v>0</v>
      </c>
      <c r="L86" s="1">
        <f t="shared" si="164"/>
        <v>0</v>
      </c>
      <c r="M86" s="4">
        <f t="shared" ref="M86" si="206">M85+1</f>
        <v>79</v>
      </c>
      <c r="N86" s="16">
        <f t="shared" si="166"/>
        <v>2460655</v>
      </c>
      <c r="O86" s="16">
        <f t="shared" si="157"/>
        <v>2460655</v>
      </c>
      <c r="P86" s="15">
        <f t="shared" si="167"/>
        <v>0.24941820670773443</v>
      </c>
      <c r="Q86" s="3">
        <f t="shared" si="168"/>
        <v>336.34765930163121</v>
      </c>
      <c r="R86" s="15">
        <f t="shared" si="169"/>
        <v>259.71391995841259</v>
      </c>
      <c r="S86" s="15">
        <f t="shared" si="170"/>
        <v>359.21742180834906</v>
      </c>
      <c r="T86" s="16">
        <f t="shared" si="171"/>
        <v>258.93134176676165</v>
      </c>
      <c r="U86" s="10">
        <f t="shared" si="172"/>
        <v>-0.19198515395660912</v>
      </c>
      <c r="V86" s="19">
        <f t="shared" si="173"/>
        <v>-0.90043694176657896</v>
      </c>
      <c r="W86" s="19">
        <f t="shared" si="174"/>
        <v>-0.39032680482168736</v>
      </c>
      <c r="X86" s="10">
        <f t="shared" si="153"/>
        <v>0.92067637388916002</v>
      </c>
      <c r="Y86" s="16">
        <f t="shared" si="175"/>
        <v>-22.974835677234214</v>
      </c>
      <c r="Z86" s="20">
        <f t="shared" si="176"/>
        <v>257.96400169936078</v>
      </c>
      <c r="AA86" s="1">
        <f t="shared" si="158"/>
        <v>-394.83334746595989</v>
      </c>
      <c r="AB86" s="3">
        <f t="shared" si="177"/>
        <v>23.4381904</v>
      </c>
      <c r="AC86" s="16">
        <f t="shared" si="178"/>
        <v>-3.9548178935954033</v>
      </c>
      <c r="AD86" s="16">
        <f t="shared" si="179"/>
        <v>25.043182602443164</v>
      </c>
      <c r="AE86" s="1">
        <f t="shared" si="180"/>
        <v>0.37813616123978877</v>
      </c>
    </row>
    <row r="87" spans="6:31" x14ac:dyDescent="0.2">
      <c r="F87" s="11">
        <f t="shared" ref="F87" si="207">F86+1</f>
        <v>45637.5</v>
      </c>
      <c r="G87" s="1" t="str">
        <f t="shared" si="155"/>
        <v>2024</v>
      </c>
      <c r="H87" s="1" t="str">
        <f t="shared" si="160"/>
        <v>12</v>
      </c>
      <c r="I87" s="1" t="str">
        <f t="shared" si="161"/>
        <v>11</v>
      </c>
      <c r="J87" s="1">
        <f t="shared" si="162"/>
        <v>12</v>
      </c>
      <c r="K87" s="1">
        <f t="shared" si="163"/>
        <v>0</v>
      </c>
      <c r="L87" s="1">
        <f t="shared" si="164"/>
        <v>0</v>
      </c>
      <c r="M87" s="4">
        <f t="shared" ref="M87" si="208">M86+1</f>
        <v>80</v>
      </c>
      <c r="N87" s="16">
        <f t="shared" si="166"/>
        <v>2460656</v>
      </c>
      <c r="O87" s="16">
        <f t="shared" si="157"/>
        <v>2460656</v>
      </c>
      <c r="P87" s="15">
        <f t="shared" si="167"/>
        <v>0.24944558521560575</v>
      </c>
      <c r="Q87" s="3">
        <f t="shared" si="168"/>
        <v>337.33325958149544</v>
      </c>
      <c r="R87" s="15">
        <f t="shared" si="169"/>
        <v>260.69956732271567</v>
      </c>
      <c r="S87" s="15">
        <f t="shared" si="170"/>
        <v>359.24816292313403</v>
      </c>
      <c r="T87" s="16">
        <f t="shared" si="171"/>
        <v>259.9477302458497</v>
      </c>
      <c r="U87" s="10">
        <f t="shared" si="172"/>
        <v>-0.1745465250192062</v>
      </c>
      <c r="V87" s="19">
        <f t="shared" si="173"/>
        <v>-0.90341984095526795</v>
      </c>
      <c r="W87" s="19">
        <f t="shared" si="174"/>
        <v>-0.39161984317968124</v>
      </c>
      <c r="X87" s="10">
        <f t="shared" si="153"/>
        <v>0.92012710992988456</v>
      </c>
      <c r="Y87" s="16">
        <f t="shared" si="175"/>
        <v>-23.055328385041364</v>
      </c>
      <c r="Z87" s="20">
        <f t="shared" si="176"/>
        <v>259.06482363112013</v>
      </c>
      <c r="AA87" s="1">
        <f t="shared" si="158"/>
        <v>-399.83123794021253</v>
      </c>
      <c r="AB87" s="3">
        <f t="shared" si="177"/>
        <v>23.4381904</v>
      </c>
      <c r="AC87" s="16">
        <f t="shared" si="178"/>
        <v>-6.0812485617561531</v>
      </c>
      <c r="AD87" s="16">
        <f t="shared" si="179"/>
        <v>22.869657895834962</v>
      </c>
      <c r="AE87" s="1">
        <f t="shared" si="180"/>
        <v>0.38027613467347748</v>
      </c>
    </row>
    <row r="88" spans="6:31" x14ac:dyDescent="0.2">
      <c r="F88" s="11">
        <f t="shared" ref="F88" si="209">F87+1</f>
        <v>45638.5</v>
      </c>
      <c r="G88" s="1" t="str">
        <f t="shared" si="155"/>
        <v>2024</v>
      </c>
      <c r="H88" s="1" t="str">
        <f t="shared" si="160"/>
        <v>12</v>
      </c>
      <c r="I88" s="1" t="str">
        <f t="shared" si="161"/>
        <v>12</v>
      </c>
      <c r="J88" s="1">
        <f t="shared" si="162"/>
        <v>12</v>
      </c>
      <c r="K88" s="1">
        <f t="shared" si="163"/>
        <v>0</v>
      </c>
      <c r="L88" s="1">
        <f t="shared" si="164"/>
        <v>0</v>
      </c>
      <c r="M88" s="4">
        <f t="shared" ref="M88" si="210">M87+1</f>
        <v>81</v>
      </c>
      <c r="N88" s="16">
        <f t="shared" si="166"/>
        <v>2460657</v>
      </c>
      <c r="O88" s="16">
        <f t="shared" si="157"/>
        <v>2460657</v>
      </c>
      <c r="P88" s="15">
        <f t="shared" si="167"/>
        <v>0.24947296372347708</v>
      </c>
      <c r="Q88" s="3">
        <f t="shared" si="168"/>
        <v>338.31885986136331</v>
      </c>
      <c r="R88" s="15">
        <f t="shared" si="169"/>
        <v>261.68521468702238</v>
      </c>
      <c r="S88" s="15">
        <f t="shared" si="170"/>
        <v>359.27913974418266</v>
      </c>
      <c r="T88" s="16">
        <f t="shared" si="171"/>
        <v>260.96435443120504</v>
      </c>
      <c r="U88" s="10">
        <f t="shared" si="172"/>
        <v>-0.15704890778199104</v>
      </c>
      <c r="V88" s="19">
        <f t="shared" si="173"/>
        <v>-0.90611904893096495</v>
      </c>
      <c r="W88" s="19">
        <f t="shared" si="174"/>
        <v>-0.39278990532971608</v>
      </c>
      <c r="X88" s="10">
        <f t="shared" si="153"/>
        <v>0.91962823481615252</v>
      </c>
      <c r="Y88" s="16">
        <f t="shared" si="175"/>
        <v>-23.128207220934094</v>
      </c>
      <c r="Z88" s="20">
        <f t="shared" si="176"/>
        <v>260.16715595346511</v>
      </c>
      <c r="AA88" s="1">
        <f t="shared" si="158"/>
        <v>-404.82912841446517</v>
      </c>
      <c r="AB88" s="3">
        <f t="shared" si="177"/>
        <v>23.4381904</v>
      </c>
      <c r="AC88" s="16">
        <f t="shared" si="178"/>
        <v>-8.5958671094911665</v>
      </c>
      <c r="AD88" s="16">
        <f t="shared" si="179"/>
        <v>20.301659140633141</v>
      </c>
      <c r="AE88" s="1">
        <f t="shared" si="180"/>
        <v>0.38248303696080149</v>
      </c>
    </row>
    <row r="89" spans="6:31" x14ac:dyDescent="0.2">
      <c r="F89" s="11">
        <f t="shared" ref="F89" si="211">F88+1</f>
        <v>45639.5</v>
      </c>
      <c r="G89" s="1" t="str">
        <f t="shared" si="155"/>
        <v>2024</v>
      </c>
      <c r="H89" s="1" t="str">
        <f t="shared" si="160"/>
        <v>12</v>
      </c>
      <c r="I89" s="1" t="str">
        <f t="shared" si="161"/>
        <v>13</v>
      </c>
      <c r="J89" s="1">
        <f t="shared" si="162"/>
        <v>12</v>
      </c>
      <c r="K89" s="1">
        <f t="shared" si="163"/>
        <v>0</v>
      </c>
      <c r="L89" s="1">
        <f t="shared" si="164"/>
        <v>0</v>
      </c>
      <c r="M89" s="4">
        <f t="shared" ref="M89" si="212">M88+1</f>
        <v>82</v>
      </c>
      <c r="N89" s="16">
        <f t="shared" si="166"/>
        <v>2460658</v>
      </c>
      <c r="O89" s="16">
        <f t="shared" si="157"/>
        <v>2460658</v>
      </c>
      <c r="P89" s="15">
        <f t="shared" si="167"/>
        <v>0.2495003422313484</v>
      </c>
      <c r="Q89" s="3">
        <f t="shared" si="168"/>
        <v>339.30446014122936</v>
      </c>
      <c r="R89" s="15">
        <f t="shared" si="169"/>
        <v>262.6708620513291</v>
      </c>
      <c r="S89" s="15">
        <f t="shared" si="170"/>
        <v>359.3103426552666</v>
      </c>
      <c r="T89" s="16">
        <f t="shared" si="171"/>
        <v>261.98120470659569</v>
      </c>
      <c r="U89" s="10">
        <f t="shared" si="172"/>
        <v>-0.13949794075947555</v>
      </c>
      <c r="V89" s="19">
        <f t="shared" si="173"/>
        <v>-0.90853349633028557</v>
      </c>
      <c r="W89" s="19">
        <f t="shared" si="174"/>
        <v>-0.39383652772404559</v>
      </c>
      <c r="X89" s="10">
        <f t="shared" si="153"/>
        <v>0.91918049883048925</v>
      </c>
      <c r="Y89" s="16">
        <f t="shared" si="175"/>
        <v>-23.19343101323593</v>
      </c>
      <c r="Z89" s="20">
        <f t="shared" si="176"/>
        <v>261.27086905288724</v>
      </c>
      <c r="AA89" s="1">
        <f t="shared" si="158"/>
        <v>-409.82701888871782</v>
      </c>
      <c r="AB89" s="3">
        <f t="shared" si="177"/>
        <v>23.4381904</v>
      </c>
      <c r="AC89" s="16">
        <f t="shared" si="178"/>
        <v>-11.47219476291302</v>
      </c>
      <c r="AD89" s="16">
        <f t="shared" si="179"/>
        <v>17.382103324479068</v>
      </c>
      <c r="AE89" s="1">
        <f t="shared" si="180"/>
        <v>0.38460394091431066</v>
      </c>
    </row>
    <row r="90" spans="6:31" x14ac:dyDescent="0.2">
      <c r="F90" s="11">
        <f t="shared" ref="F90" si="213">F89+1</f>
        <v>45640.5</v>
      </c>
      <c r="G90" s="1" t="str">
        <f t="shared" si="155"/>
        <v>2024</v>
      </c>
      <c r="H90" s="1" t="str">
        <f t="shared" si="160"/>
        <v>12</v>
      </c>
      <c r="I90" s="1" t="str">
        <f t="shared" si="161"/>
        <v>14</v>
      </c>
      <c r="J90" s="1">
        <f t="shared" si="162"/>
        <v>12</v>
      </c>
      <c r="K90" s="1">
        <f t="shared" si="163"/>
        <v>0</v>
      </c>
      <c r="L90" s="1">
        <f t="shared" si="164"/>
        <v>0</v>
      </c>
      <c r="M90" s="4">
        <f t="shared" ref="M90" si="214">M89+1</f>
        <v>83</v>
      </c>
      <c r="N90" s="16">
        <f t="shared" si="166"/>
        <v>2460659</v>
      </c>
      <c r="O90" s="16">
        <f t="shared" si="157"/>
        <v>2460659</v>
      </c>
      <c r="P90" s="15">
        <f t="shared" si="167"/>
        <v>0.24952772073921972</v>
      </c>
      <c r="Q90" s="3">
        <f t="shared" si="168"/>
        <v>340.2900604210954</v>
      </c>
      <c r="R90" s="15">
        <f t="shared" si="169"/>
        <v>263.65650941563581</v>
      </c>
      <c r="S90" s="15">
        <f t="shared" si="170"/>
        <v>359.34176195719999</v>
      </c>
      <c r="T90" s="16">
        <f t="shared" si="171"/>
        <v>262.9982713728358</v>
      </c>
      <c r="U90" s="10">
        <f t="shared" si="172"/>
        <v>-0.12189928870087167</v>
      </c>
      <c r="V90" s="19">
        <f t="shared" si="173"/>
        <v>-0.9106622131516261</v>
      </c>
      <c r="W90" s="19">
        <f t="shared" si="174"/>
        <v>-0.39475928988689291</v>
      </c>
      <c r="X90" s="10">
        <f t="shared" si="153"/>
        <v>0.91878457923933188</v>
      </c>
      <c r="Y90" s="16">
        <f t="shared" si="175"/>
        <v>-23.250962436018845</v>
      </c>
      <c r="Z90" s="20">
        <f t="shared" si="176"/>
        <v>262.37583083630892</v>
      </c>
      <c r="AA90" s="1">
        <f t="shared" si="158"/>
        <v>-414.82490936297046</v>
      </c>
      <c r="AB90" s="3">
        <f t="shared" si="177"/>
        <v>23.4381904</v>
      </c>
      <c r="AC90" s="16">
        <f t="shared" si="178"/>
        <v>-14.67954016416261</v>
      </c>
      <c r="AD90" s="16">
        <f t="shared" si="179"/>
        <v>14.15291668327213</v>
      </c>
      <c r="AE90" s="1">
        <f t="shared" si="180"/>
        <v>0.38650842483695969</v>
      </c>
    </row>
    <row r="91" spans="6:31" x14ac:dyDescent="0.2">
      <c r="F91" s="11">
        <f t="shared" ref="F91" si="215">F90+1</f>
        <v>45641.5</v>
      </c>
      <c r="G91" s="1" t="str">
        <f t="shared" si="155"/>
        <v>2024</v>
      </c>
      <c r="H91" s="1" t="str">
        <f t="shared" si="160"/>
        <v>12</v>
      </c>
      <c r="I91" s="1" t="str">
        <f t="shared" si="161"/>
        <v>15</v>
      </c>
      <c r="J91" s="1">
        <f t="shared" si="162"/>
        <v>12</v>
      </c>
      <c r="K91" s="1">
        <f t="shared" si="163"/>
        <v>0</v>
      </c>
      <c r="L91" s="1">
        <f t="shared" si="164"/>
        <v>0</v>
      </c>
      <c r="M91" s="4">
        <f t="shared" ref="M91" si="216">M90+1</f>
        <v>84</v>
      </c>
      <c r="N91" s="16">
        <f t="shared" si="166"/>
        <v>2460660</v>
      </c>
      <c r="O91" s="16">
        <f t="shared" si="157"/>
        <v>2460660</v>
      </c>
      <c r="P91" s="15">
        <f t="shared" si="167"/>
        <v>0.24955509924709104</v>
      </c>
      <c r="Q91" s="3">
        <f t="shared" si="168"/>
        <v>341.27566070096145</v>
      </c>
      <c r="R91" s="15">
        <f t="shared" si="169"/>
        <v>264.64215677994252</v>
      </c>
      <c r="S91" s="15">
        <f t="shared" si="170"/>
        <v>359.37338787128391</v>
      </c>
      <c r="T91" s="16">
        <f t="shared" si="171"/>
        <v>264.01554465122649</v>
      </c>
      <c r="U91" s="10">
        <f t="shared" si="172"/>
        <v>-0.10425864031806195</v>
      </c>
      <c r="V91" s="19">
        <f t="shared" si="173"/>
        <v>-0.91250432939068848</v>
      </c>
      <c r="W91" s="19">
        <f t="shared" si="174"/>
        <v>-0.39555781468993756</v>
      </c>
      <c r="X91" s="10">
        <f t="shared" si="153"/>
        <v>0.91844107880566894</v>
      </c>
      <c r="Y91" s="16">
        <f t="shared" si="175"/>
        <v>-23.300768074177277</v>
      </c>
      <c r="Z91" s="20">
        <f t="shared" si="176"/>
        <v>263.48190696731888</v>
      </c>
      <c r="AA91" s="1">
        <f t="shared" si="158"/>
        <v>-419.8227998372231</v>
      </c>
      <c r="AB91" s="3">
        <f t="shared" si="177"/>
        <v>23.4381904</v>
      </c>
      <c r="AC91" s="16">
        <f t="shared" si="178"/>
        <v>-18.183339224187336</v>
      </c>
      <c r="AD91" s="16">
        <f t="shared" si="179"/>
        <v>10.653504989197407</v>
      </c>
      <c r="AE91" s="1">
        <f t="shared" si="180"/>
        <v>0.38808932108411398</v>
      </c>
    </row>
    <row r="92" spans="6:31" x14ac:dyDescent="0.2">
      <c r="F92" s="11">
        <f t="shared" ref="F92" si="217">F91+1</f>
        <v>45642.5</v>
      </c>
      <c r="G92" s="1" t="str">
        <f t="shared" si="155"/>
        <v>2024</v>
      </c>
      <c r="H92" s="1" t="str">
        <f t="shared" si="160"/>
        <v>12</v>
      </c>
      <c r="I92" s="1" t="str">
        <f t="shared" si="161"/>
        <v>16</v>
      </c>
      <c r="J92" s="1">
        <f t="shared" si="162"/>
        <v>12</v>
      </c>
      <c r="K92" s="1">
        <f t="shared" si="163"/>
        <v>0</v>
      </c>
      <c r="L92" s="1">
        <f t="shared" si="164"/>
        <v>0</v>
      </c>
      <c r="M92" s="4">
        <f t="shared" ref="M92" si="218">M91+1</f>
        <v>85</v>
      </c>
      <c r="N92" s="16">
        <f t="shared" si="166"/>
        <v>2460661</v>
      </c>
      <c r="O92" s="16">
        <f t="shared" si="157"/>
        <v>2460661</v>
      </c>
      <c r="P92" s="15">
        <f t="shared" si="167"/>
        <v>0.24958247775496237</v>
      </c>
      <c r="Q92" s="3">
        <f t="shared" si="168"/>
        <v>342.2612609808275</v>
      </c>
      <c r="R92" s="15">
        <f t="shared" si="169"/>
        <v>265.62780414425106</v>
      </c>
      <c r="S92" s="15">
        <f t="shared" si="170"/>
        <v>359.405210542796</v>
      </c>
      <c r="T92" s="16">
        <f t="shared" si="171"/>
        <v>265.03301468704706</v>
      </c>
      <c r="U92" s="10">
        <f t="shared" si="172"/>
        <v>-8.6581705992053171E-2</v>
      </c>
      <c r="V92" s="19">
        <f t="shared" si="173"/>
        <v>-0.91405907562623434</v>
      </c>
      <c r="W92" s="19">
        <f t="shared" si="174"/>
        <v>-0.39623176860622839</v>
      </c>
      <c r="X92" s="10">
        <f t="shared" si="153"/>
        <v>0.91815052444965706</v>
      </c>
      <c r="Y92" s="16">
        <f t="shared" si="175"/>
        <v>-23.342818482322517</v>
      </c>
      <c r="Z92" s="20">
        <f t="shared" si="176"/>
        <v>264.58896111077615</v>
      </c>
      <c r="AA92" s="1">
        <f t="shared" si="158"/>
        <v>-424.82069031147574</v>
      </c>
      <c r="AB92" s="3">
        <f t="shared" si="177"/>
        <v>23.4381904</v>
      </c>
      <c r="AC92" s="16">
        <f t="shared" si="178"/>
        <v>-21.945538050224648</v>
      </c>
      <c r="AD92" s="16">
        <f t="shared" si="179"/>
        <v>6.9199103746145996</v>
      </c>
      <c r="AE92" s="1">
        <f t="shared" si="180"/>
        <v>0.38925912026410253</v>
      </c>
    </row>
    <row r="93" spans="6:31" x14ac:dyDescent="0.2">
      <c r="F93" s="11">
        <f t="shared" ref="F93" si="219">F92+1</f>
        <v>45643.5</v>
      </c>
      <c r="G93" s="1" t="str">
        <f t="shared" si="155"/>
        <v>2024</v>
      </c>
      <c r="H93" s="1" t="str">
        <f t="shared" si="160"/>
        <v>12</v>
      </c>
      <c r="I93" s="1" t="str">
        <f t="shared" si="161"/>
        <v>17</v>
      </c>
      <c r="J93" s="1">
        <f t="shared" si="162"/>
        <v>12</v>
      </c>
      <c r="K93" s="1">
        <f t="shared" si="163"/>
        <v>0</v>
      </c>
      <c r="L93" s="1">
        <f t="shared" si="164"/>
        <v>0</v>
      </c>
      <c r="M93" s="4">
        <f t="shared" ref="M93" si="220">M92+1</f>
        <v>86</v>
      </c>
      <c r="N93" s="16">
        <f t="shared" si="166"/>
        <v>2460662</v>
      </c>
      <c r="O93" s="16">
        <f t="shared" si="157"/>
        <v>2460662</v>
      </c>
      <c r="P93" s="15">
        <f t="shared" si="167"/>
        <v>0.24960985626283366</v>
      </c>
      <c r="Q93" s="3">
        <f t="shared" si="168"/>
        <v>343.24686126069355</v>
      </c>
      <c r="R93" s="15">
        <f t="shared" si="169"/>
        <v>266.61345150855777</v>
      </c>
      <c r="S93" s="15">
        <f t="shared" si="170"/>
        <v>359.43722004452229</v>
      </c>
      <c r="T93" s="16">
        <f t="shared" si="171"/>
        <v>266.05067155308006</v>
      </c>
      <c r="U93" s="10">
        <f t="shared" si="172"/>
        <v>-6.8874215459683627E-2</v>
      </c>
      <c r="V93" s="19">
        <f t="shared" si="173"/>
        <v>-0.91532578355534777</v>
      </c>
      <c r="W93" s="19">
        <f t="shared" si="174"/>
        <v>-0.39678086194220824</v>
      </c>
      <c r="X93" s="10">
        <f t="shared" si="153"/>
        <v>0.91791336606261398</v>
      </c>
      <c r="Y93" s="16">
        <f t="shared" si="175"/>
        <v>-23.377088237242329</v>
      </c>
      <c r="Z93" s="20">
        <f t="shared" si="176"/>
        <v>265.69685518492685</v>
      </c>
      <c r="AA93" s="1">
        <f t="shared" si="158"/>
        <v>-429.81858078572839</v>
      </c>
      <c r="AB93" s="3">
        <f t="shared" si="177"/>
        <v>23.4381904</v>
      </c>
      <c r="AC93" s="16">
        <f t="shared" si="178"/>
        <v>-25.925014717100144</v>
      </c>
      <c r="AD93" s="16">
        <f t="shared" si="179"/>
        <v>2.9844974700640683</v>
      </c>
      <c r="AE93" s="1">
        <f t="shared" si="180"/>
        <v>0.3899441032477643</v>
      </c>
    </row>
    <row r="94" spans="6:31" x14ac:dyDescent="0.2">
      <c r="F94" s="11">
        <f t="shared" ref="F94" si="221">F93+1</f>
        <v>45644.5</v>
      </c>
      <c r="G94" s="1" t="str">
        <f t="shared" si="155"/>
        <v>2024</v>
      </c>
      <c r="H94" s="1" t="str">
        <f t="shared" si="160"/>
        <v>12</v>
      </c>
      <c r="I94" s="1" t="str">
        <f t="shared" si="161"/>
        <v>18</v>
      </c>
      <c r="J94" s="1">
        <f t="shared" si="162"/>
        <v>12</v>
      </c>
      <c r="K94" s="1">
        <f t="shared" si="163"/>
        <v>0</v>
      </c>
      <c r="L94" s="1">
        <f t="shared" si="164"/>
        <v>0</v>
      </c>
      <c r="M94" s="4">
        <f t="shared" ref="M94" si="222">M93+1</f>
        <v>87</v>
      </c>
      <c r="N94" s="16">
        <f t="shared" si="166"/>
        <v>2460663</v>
      </c>
      <c r="O94" s="16">
        <f t="shared" si="157"/>
        <v>2460663</v>
      </c>
      <c r="P94" s="15">
        <f t="shared" si="167"/>
        <v>0.24963723477070499</v>
      </c>
      <c r="Q94" s="3">
        <f t="shared" si="168"/>
        <v>344.23246154055778</v>
      </c>
      <c r="R94" s="15">
        <f t="shared" si="169"/>
        <v>267.59909887286813</v>
      </c>
      <c r="S94" s="15">
        <f t="shared" si="170"/>
        <v>359.46940638032919</v>
      </c>
      <c r="T94" s="16">
        <f t="shared" si="171"/>
        <v>267.06850525319737</v>
      </c>
      <c r="U94" s="10">
        <f t="shared" si="172"/>
        <v>-5.1141915481634541E-2</v>
      </c>
      <c r="V94" s="19">
        <f t="shared" si="173"/>
        <v>-0.91630388647759842</v>
      </c>
      <c r="W94" s="19">
        <f t="shared" si="174"/>
        <v>-0.39720484904758879</v>
      </c>
      <c r="X94" s="10">
        <f t="shared" si="153"/>
        <v>0.91772997547921586</v>
      </c>
      <c r="Y94" s="16">
        <f t="shared" si="175"/>
        <v>-23.403555983698862</v>
      </c>
      <c r="Z94" s="20">
        <f t="shared" si="176"/>
        <v>266.80544962017757</v>
      </c>
      <c r="AA94" s="1">
        <f t="shared" si="158"/>
        <v>-434.81647125998103</v>
      </c>
      <c r="AB94" s="3">
        <f t="shared" si="177"/>
        <v>23.4381904</v>
      </c>
      <c r="AC94" s="16">
        <f t="shared" si="178"/>
        <v>-30.07803521847551</v>
      </c>
      <c r="AD94" s="16">
        <f t="shared" si="179"/>
        <v>-1.1239956293176643</v>
      </c>
      <c r="AE94" s="1">
        <f t="shared" si="180"/>
        <v>0.39007757662626347</v>
      </c>
    </row>
    <row r="95" spans="6:31" x14ac:dyDescent="0.2">
      <c r="F95" s="11">
        <f t="shared" ref="F95" si="223">F94+1</f>
        <v>45645.5</v>
      </c>
      <c r="G95" s="1" t="str">
        <f t="shared" si="155"/>
        <v>2024</v>
      </c>
      <c r="H95" s="1" t="str">
        <f t="shared" si="160"/>
        <v>12</v>
      </c>
      <c r="I95" s="1" t="str">
        <f t="shared" si="161"/>
        <v>19</v>
      </c>
      <c r="J95" s="1">
        <f t="shared" si="162"/>
        <v>12</v>
      </c>
      <c r="K95" s="1">
        <f t="shared" si="163"/>
        <v>0</v>
      </c>
      <c r="L95" s="1">
        <f t="shared" si="164"/>
        <v>0</v>
      </c>
      <c r="M95" s="4">
        <f t="shared" ref="M95" si="224">M94+1</f>
        <v>88</v>
      </c>
      <c r="N95" s="16">
        <f t="shared" si="166"/>
        <v>2460664</v>
      </c>
      <c r="O95" s="16">
        <f t="shared" si="157"/>
        <v>2460664</v>
      </c>
      <c r="P95" s="15">
        <f t="shared" si="167"/>
        <v>0.24966461327857631</v>
      </c>
      <c r="Q95" s="3">
        <f t="shared" si="168"/>
        <v>345.21806182042201</v>
      </c>
      <c r="R95" s="15">
        <f t="shared" si="169"/>
        <v>268.58474623717484</v>
      </c>
      <c r="S95" s="15">
        <f t="shared" si="170"/>
        <v>359.50175948877506</v>
      </c>
      <c r="T95" s="16">
        <f t="shared" si="171"/>
        <v>268.08650572594991</v>
      </c>
      <c r="U95" s="10">
        <f t="shared" si="172"/>
        <v>-3.3390567494267817E-2</v>
      </c>
      <c r="V95" s="19">
        <f t="shared" si="173"/>
        <v>-0.91699291972743613</v>
      </c>
      <c r="W95" s="19">
        <f t="shared" si="174"/>
        <v>-0.39750352850278275</v>
      </c>
      <c r="X95" s="10">
        <f t="shared" si="153"/>
        <v>0.91760064561215149</v>
      </c>
      <c r="Y95" s="16">
        <f t="shared" si="175"/>
        <v>-23.422204473362957</v>
      </c>
      <c r="Z95" s="20">
        <f t="shared" si="176"/>
        <v>267.91460362352609</v>
      </c>
      <c r="AA95" s="1">
        <f t="shared" si="158"/>
        <v>-439.81436173423367</v>
      </c>
      <c r="AB95" s="3">
        <f t="shared" si="177"/>
        <v>23.4381904</v>
      </c>
      <c r="AC95" s="16">
        <f t="shared" si="178"/>
        <v>-34.358738552706576</v>
      </c>
      <c r="AD95" s="16">
        <f t="shared" si="179"/>
        <v>-5.3801786452409646</v>
      </c>
      <c r="AE95" s="1">
        <f t="shared" si="180"/>
        <v>0.38959285995993848</v>
      </c>
    </row>
    <row r="96" spans="6:31" x14ac:dyDescent="0.2">
      <c r="F96" s="11">
        <f t="shared" ref="F96" si="225">F95+1</f>
        <v>45646.5</v>
      </c>
      <c r="G96" s="1" t="str">
        <f t="shared" si="155"/>
        <v>2024</v>
      </c>
      <c r="H96" s="1" t="str">
        <f t="shared" si="160"/>
        <v>12</v>
      </c>
      <c r="I96" s="1" t="str">
        <f t="shared" si="161"/>
        <v>20</v>
      </c>
      <c r="J96" s="1">
        <f t="shared" si="162"/>
        <v>12</v>
      </c>
      <c r="K96" s="1">
        <f t="shared" si="163"/>
        <v>0</v>
      </c>
      <c r="L96" s="1">
        <f t="shared" si="164"/>
        <v>0</v>
      </c>
      <c r="M96" s="4">
        <f t="shared" ref="M96" si="226">M95+1</f>
        <v>89</v>
      </c>
      <c r="N96" s="16">
        <f t="shared" si="166"/>
        <v>2460665</v>
      </c>
      <c r="O96" s="16">
        <f t="shared" si="157"/>
        <v>2460665</v>
      </c>
      <c r="P96" s="15">
        <f t="shared" si="167"/>
        <v>0.24969199178644763</v>
      </c>
      <c r="Q96" s="3">
        <f t="shared" si="168"/>
        <v>346.20366210028806</v>
      </c>
      <c r="R96" s="15">
        <f t="shared" si="169"/>
        <v>269.57039360148519</v>
      </c>
      <c r="S96" s="15">
        <f t="shared" si="170"/>
        <v>359.53426924675756</v>
      </c>
      <c r="T96" s="16">
        <f t="shared" si="171"/>
        <v>269.1046628482427</v>
      </c>
      <c r="U96" s="10">
        <f t="shared" si="172"/>
        <v>-1.5625945245441662E-2</v>
      </c>
      <c r="V96" s="19">
        <f t="shared" si="173"/>
        <v>-0.91739252105435221</v>
      </c>
      <c r="W96" s="19">
        <f t="shared" si="174"/>
        <v>-0.39767674328369584</v>
      </c>
      <c r="X96" s="10">
        <f t="shared" si="153"/>
        <v>0.91752558975282728</v>
      </c>
      <c r="Y96" s="16">
        <f t="shared" si="175"/>
        <v>-23.433020596717167</v>
      </c>
      <c r="Z96" s="20">
        <f t="shared" si="176"/>
        <v>269.0241754477637</v>
      </c>
      <c r="AA96" s="1">
        <f t="shared" si="158"/>
        <v>-444.81225220848631</v>
      </c>
      <c r="AB96" s="3">
        <f t="shared" si="177"/>
        <v>23.4381904</v>
      </c>
      <c r="AC96" s="16">
        <f t="shared" si="178"/>
        <v>-38.719645572541779</v>
      </c>
      <c r="AD96" s="16">
        <f t="shared" si="179"/>
        <v>-9.7616010977758538</v>
      </c>
      <c r="AE96" s="1">
        <f t="shared" si="180"/>
        <v>0.38841609136476657</v>
      </c>
    </row>
    <row r="97" spans="6:31" x14ac:dyDescent="0.2">
      <c r="F97" s="11">
        <f t="shared" ref="F97" si="227">F96+1</f>
        <v>45647.5</v>
      </c>
      <c r="G97" s="1" t="str">
        <f t="shared" si="155"/>
        <v>2024</v>
      </c>
      <c r="H97" s="1" t="str">
        <f t="shared" si="160"/>
        <v>12</v>
      </c>
      <c r="I97" s="1" t="str">
        <f t="shared" si="161"/>
        <v>21</v>
      </c>
      <c r="J97" s="1">
        <f t="shared" si="162"/>
        <v>12</v>
      </c>
      <c r="K97" s="1">
        <f t="shared" si="163"/>
        <v>0</v>
      </c>
      <c r="L97" s="1">
        <f t="shared" si="164"/>
        <v>0</v>
      </c>
      <c r="M97" s="4">
        <f t="shared" ref="M97" si="228">M96+1</f>
        <v>90</v>
      </c>
      <c r="N97" s="16">
        <f t="shared" si="166"/>
        <v>2460666</v>
      </c>
      <c r="O97" s="16">
        <f t="shared" si="157"/>
        <v>2460666</v>
      </c>
      <c r="P97" s="15">
        <f t="shared" si="167"/>
        <v>0.24971937029431895</v>
      </c>
      <c r="Q97" s="3">
        <f t="shared" si="168"/>
        <v>347.18926238015229</v>
      </c>
      <c r="R97" s="15">
        <f t="shared" si="169"/>
        <v>270.55604096579555</v>
      </c>
      <c r="S97" s="15">
        <f t="shared" si="170"/>
        <v>359.56692547319636</v>
      </c>
      <c r="T97" s="16">
        <f t="shared" si="171"/>
        <v>270.12296643899185</v>
      </c>
      <c r="U97" s="10">
        <f t="shared" si="172"/>
        <v>2.1461675823025704E-3</v>
      </c>
      <c r="V97" s="19">
        <f t="shared" si="173"/>
        <v>-0.91750243095020989</v>
      </c>
      <c r="W97" s="19">
        <f t="shared" si="174"/>
        <v>-0.39772438090361528</v>
      </c>
      <c r="X97" s="10">
        <f t="shared" si="153"/>
        <v>0.91750494104110192</v>
      </c>
      <c r="Y97" s="16">
        <f t="shared" si="175"/>
        <v>-23.435995407785452</v>
      </c>
      <c r="Z97" s="20">
        <f t="shared" si="176"/>
        <v>270.13402266432547</v>
      </c>
      <c r="AA97" s="1">
        <f t="shared" si="158"/>
        <v>-449.81014268273896</v>
      </c>
      <c r="AB97" s="3">
        <f t="shared" si="177"/>
        <v>23.4381904</v>
      </c>
      <c r="AC97" s="16">
        <f t="shared" si="178"/>
        <v>-43.112185961751408</v>
      </c>
      <c r="AD97" s="16">
        <f t="shared" si="179"/>
        <v>-14.248276214717627</v>
      </c>
      <c r="AE97" s="1">
        <f t="shared" si="180"/>
        <v>0.38645848065523875</v>
      </c>
    </row>
    <row r="98" spans="6:31" x14ac:dyDescent="0.2">
      <c r="F98" s="11">
        <f t="shared" ref="F98" si="229">F97+1</f>
        <v>45648.5</v>
      </c>
      <c r="G98" s="1" t="str">
        <f t="shared" si="155"/>
        <v>2024</v>
      </c>
      <c r="H98" s="1" t="str">
        <f t="shared" si="160"/>
        <v>12</v>
      </c>
      <c r="I98" s="1" t="str">
        <f t="shared" si="161"/>
        <v>22</v>
      </c>
      <c r="J98" s="1">
        <f t="shared" si="162"/>
        <v>12</v>
      </c>
      <c r="K98" s="1">
        <f t="shared" si="163"/>
        <v>0</v>
      </c>
      <c r="L98" s="1">
        <f t="shared" si="164"/>
        <v>0</v>
      </c>
      <c r="M98" s="4">
        <f t="shared" ref="M98" si="230">M97+1</f>
        <v>91</v>
      </c>
      <c r="N98" s="16">
        <f t="shared" si="166"/>
        <v>2460667</v>
      </c>
      <c r="O98" s="16">
        <f t="shared" si="157"/>
        <v>2460667</v>
      </c>
      <c r="P98" s="15">
        <f t="shared" si="167"/>
        <v>0.24974674880219028</v>
      </c>
      <c r="Q98" s="3">
        <f t="shared" si="168"/>
        <v>348.17486266001652</v>
      </c>
      <c r="R98" s="15">
        <f t="shared" si="169"/>
        <v>271.54168833010772</v>
      </c>
      <c r="S98" s="15">
        <f t="shared" si="170"/>
        <v>359.59971793274877</v>
      </c>
      <c r="T98" s="16">
        <f t="shared" si="171"/>
        <v>271.14140626285644</v>
      </c>
      <c r="U98" s="10">
        <f t="shared" si="172"/>
        <v>1.9919979761202657E-2</v>
      </c>
      <c r="V98" s="19">
        <f t="shared" si="173"/>
        <v>-0.91732249292336421</v>
      </c>
      <c r="W98" s="19">
        <f t="shared" si="174"/>
        <v>-0.39764637353203358</v>
      </c>
      <c r="X98" s="10">
        <f t="shared" si="153"/>
        <v>0.91753875210631974</v>
      </c>
      <c r="Y98" s="16">
        <f t="shared" si="175"/>
        <v>-23.431124141584498</v>
      </c>
      <c r="Z98" s="20">
        <f t="shared" si="176"/>
        <v>271.24400243885304</v>
      </c>
      <c r="AA98" s="1">
        <f t="shared" si="158"/>
        <v>-454.8080331569916</v>
      </c>
      <c r="AB98" s="3">
        <f t="shared" si="177"/>
        <v>23.4381904</v>
      </c>
      <c r="AC98" s="16">
        <f t="shared" si="178"/>
        <v>-47.48723749847867</v>
      </c>
      <c r="AD98" s="16">
        <f t="shared" si="179"/>
        <v>-18.822166522789253</v>
      </c>
      <c r="AE98" s="1">
        <f t="shared" si="180"/>
        <v>0.38360726287737373</v>
      </c>
    </row>
    <row r="99" spans="6:31" x14ac:dyDescent="0.2">
      <c r="F99" s="11">
        <f t="shared" ref="F99" si="231">F98+1</f>
        <v>45649.5</v>
      </c>
      <c r="G99" s="1" t="str">
        <f t="shared" si="155"/>
        <v>2024</v>
      </c>
      <c r="H99" s="1" t="str">
        <f t="shared" si="160"/>
        <v>12</v>
      </c>
      <c r="I99" s="1" t="str">
        <f t="shared" si="161"/>
        <v>23</v>
      </c>
      <c r="J99" s="1">
        <f t="shared" si="162"/>
        <v>12</v>
      </c>
      <c r="K99" s="1">
        <f t="shared" si="163"/>
        <v>0</v>
      </c>
      <c r="L99" s="1">
        <f t="shared" si="164"/>
        <v>0</v>
      </c>
      <c r="M99" s="4">
        <f t="shared" ref="M99" si="232">M98+1</f>
        <v>92</v>
      </c>
      <c r="N99" s="16">
        <f t="shared" si="166"/>
        <v>2460668</v>
      </c>
      <c r="O99" s="16">
        <f t="shared" si="157"/>
        <v>2460668</v>
      </c>
      <c r="P99" s="15">
        <f t="shared" si="167"/>
        <v>0.2497741273100616</v>
      </c>
      <c r="Q99" s="3">
        <f t="shared" si="168"/>
        <v>349.16046293988074</v>
      </c>
      <c r="R99" s="15">
        <f t="shared" si="169"/>
        <v>272.52733569441625</v>
      </c>
      <c r="S99" s="15">
        <f t="shared" si="170"/>
        <v>359.6326363395558</v>
      </c>
      <c r="T99" s="16">
        <f t="shared" si="171"/>
        <v>272.15997203397205</v>
      </c>
      <c r="U99" s="10">
        <f t="shared" si="172"/>
        <v>3.7689694917471282E-2</v>
      </c>
      <c r="V99" s="19">
        <f t="shared" si="173"/>
        <v>-0.91685265371912439</v>
      </c>
      <c r="W99" s="19">
        <f t="shared" si="174"/>
        <v>-0.39744269809021165</v>
      </c>
      <c r="X99" s="10">
        <f t="shared" si="153"/>
        <v>0.91762699488123878</v>
      </c>
      <c r="Y99" s="16">
        <f t="shared" si="175"/>
        <v>-23.418406224221336</v>
      </c>
      <c r="Z99" s="20">
        <f t="shared" si="176"/>
        <v>272.35397180833405</v>
      </c>
      <c r="AA99" s="1">
        <f t="shared" si="158"/>
        <v>-459.80592363124424</v>
      </c>
      <c r="AB99" s="3">
        <f t="shared" si="177"/>
        <v>23.4381904</v>
      </c>
      <c r="AC99" s="16">
        <f t="shared" si="178"/>
        <v>-51.795671626363898</v>
      </c>
      <c r="AD99" s="16">
        <f t="shared" si="179"/>
        <v>-23.466634549614614</v>
      </c>
      <c r="AE99" s="1">
        <f t="shared" si="180"/>
        <v>0.37971416904456973</v>
      </c>
    </row>
    <row r="100" spans="6:31" x14ac:dyDescent="0.2">
      <c r="F100" s="11">
        <f t="shared" ref="F100" si="233">F99+1</f>
        <v>45650.5</v>
      </c>
      <c r="G100" s="1" t="str">
        <f t="shared" si="155"/>
        <v>2024</v>
      </c>
      <c r="H100" s="1" t="str">
        <f t="shared" si="160"/>
        <v>12</v>
      </c>
      <c r="I100" s="1" t="str">
        <f t="shared" si="161"/>
        <v>24</v>
      </c>
      <c r="J100" s="1">
        <f t="shared" si="162"/>
        <v>12</v>
      </c>
      <c r="K100" s="1">
        <f t="shared" si="163"/>
        <v>0</v>
      </c>
      <c r="L100" s="1">
        <f t="shared" si="164"/>
        <v>0</v>
      </c>
      <c r="M100" s="4">
        <f t="shared" ref="M100" si="234">M99+1</f>
        <v>93</v>
      </c>
      <c r="N100" s="16">
        <f t="shared" si="166"/>
        <v>2460669</v>
      </c>
      <c r="O100" s="16">
        <f t="shared" si="157"/>
        <v>2460669</v>
      </c>
      <c r="P100" s="15">
        <f t="shared" si="167"/>
        <v>0.24980150581793292</v>
      </c>
      <c r="Q100" s="3">
        <f t="shared" si="168"/>
        <v>350.14606321974679</v>
      </c>
      <c r="R100" s="15">
        <f t="shared" si="169"/>
        <v>273.51298305872842</v>
      </c>
      <c r="S100" s="15">
        <f t="shared" si="170"/>
        <v>359.66567036101702</v>
      </c>
      <c r="T100" s="16">
        <f t="shared" si="171"/>
        <v>273.17865341974539</v>
      </c>
      <c r="U100" s="10">
        <f t="shared" si="172"/>
        <v>5.544951393961834E-2</v>
      </c>
      <c r="V100" s="19">
        <f t="shared" si="173"/>
        <v>-0.91609296348620883</v>
      </c>
      <c r="W100" s="19">
        <f t="shared" si="174"/>
        <v>-0.39711337632333138</v>
      </c>
      <c r="X100" s="10">
        <f t="shared" si="153"/>
        <v>0.91776956058973991</v>
      </c>
      <c r="Y100" s="16">
        <f t="shared" si="175"/>
        <v>-23.397845275596588</v>
      </c>
      <c r="Z100" s="20">
        <f t="shared" si="176"/>
        <v>273.46378795881401</v>
      </c>
      <c r="AA100" s="1">
        <f t="shared" si="158"/>
        <v>-464.80381410549688</v>
      </c>
      <c r="AB100" s="3">
        <f t="shared" si="177"/>
        <v>23.4381904</v>
      </c>
      <c r="AC100" s="16">
        <f t="shared" si="178"/>
        <v>-55.98889928241622</v>
      </c>
      <c r="AD100" s="16">
        <f t="shared" si="179"/>
        <v>-28.165837486651903</v>
      </c>
      <c r="AE100" s="1">
        <f t="shared" si="180"/>
        <v>0.37457957339045356</v>
      </c>
    </row>
    <row r="101" spans="6:31" x14ac:dyDescent="0.2">
      <c r="F101" s="11">
        <f t="shared" ref="F101" si="235">F100+1</f>
        <v>45651.5</v>
      </c>
      <c r="G101" s="1" t="str">
        <f t="shared" si="155"/>
        <v>2024</v>
      </c>
      <c r="H101" s="1" t="str">
        <f t="shared" si="160"/>
        <v>12</v>
      </c>
      <c r="I101" s="1" t="str">
        <f t="shared" si="161"/>
        <v>25</v>
      </c>
      <c r="J101" s="1">
        <f t="shared" si="162"/>
        <v>12</v>
      </c>
      <c r="K101" s="1">
        <f t="shared" si="163"/>
        <v>0</v>
      </c>
      <c r="L101" s="1">
        <f t="shared" si="164"/>
        <v>0</v>
      </c>
      <c r="M101" s="4">
        <f t="shared" ref="M101" si="236">M100+1</f>
        <v>94</v>
      </c>
      <c r="N101" s="16">
        <f t="shared" si="166"/>
        <v>2460670</v>
      </c>
      <c r="O101" s="16">
        <f t="shared" si="157"/>
        <v>2460670</v>
      </c>
      <c r="P101" s="15">
        <f t="shared" si="167"/>
        <v>0.24982888432580425</v>
      </c>
      <c r="Q101" s="3">
        <f t="shared" si="168"/>
        <v>351.13166349960738</v>
      </c>
      <c r="R101" s="15">
        <f t="shared" si="169"/>
        <v>274.49863042304059</v>
      </c>
      <c r="S101" s="15">
        <f t="shared" si="170"/>
        <v>359.69880962159186</v>
      </c>
      <c r="T101" s="16">
        <f t="shared" si="171"/>
        <v>274.19744004463246</v>
      </c>
      <c r="U101" s="10">
        <f t="shared" si="172"/>
        <v>7.3193637392894015E-2</v>
      </c>
      <c r="V101" s="19">
        <f t="shared" si="173"/>
        <v>-0.91504357588891427</v>
      </c>
      <c r="W101" s="19">
        <f t="shared" si="174"/>
        <v>-0.39665847484911537</v>
      </c>
      <c r="X101" s="10">
        <f t="shared" si="153"/>
        <v>0.91796625990848579</v>
      </c>
      <c r="Y101" s="16">
        <f t="shared" si="175"/>
        <v>-23.369449104707158</v>
      </c>
      <c r="Z101" s="20">
        <f t="shared" si="176"/>
        <v>274.57330850252492</v>
      </c>
      <c r="AA101" s="1">
        <f t="shared" si="158"/>
        <v>-469.80170457974953</v>
      </c>
      <c r="AB101" s="3">
        <f t="shared" si="177"/>
        <v>23.4381904</v>
      </c>
      <c r="AC101" s="16">
        <f t="shared" si="178"/>
        <v>-60.019410925587913</v>
      </c>
      <c r="AD101" s="16">
        <f t="shared" si="179"/>
        <v>-32.904016204539879</v>
      </c>
      <c r="AE101" s="1">
        <f t="shared" si="180"/>
        <v>0.36792934211749406</v>
      </c>
    </row>
    <row r="102" spans="6:31" x14ac:dyDescent="0.2">
      <c r="F102" s="11">
        <f t="shared" ref="F102" si="237">F101+1</f>
        <v>45652.5</v>
      </c>
      <c r="G102" s="1" t="str">
        <f t="shared" si="155"/>
        <v>2024</v>
      </c>
      <c r="H102" s="1" t="str">
        <f t="shared" si="160"/>
        <v>12</v>
      </c>
      <c r="I102" s="1" t="str">
        <f t="shared" si="161"/>
        <v>26</v>
      </c>
      <c r="J102" s="1">
        <f t="shared" si="162"/>
        <v>12</v>
      </c>
      <c r="K102" s="1">
        <f t="shared" si="163"/>
        <v>0</v>
      </c>
      <c r="L102" s="1">
        <f t="shared" si="164"/>
        <v>0</v>
      </c>
      <c r="M102" s="4">
        <f t="shared" ref="M102" si="238">M101+1</f>
        <v>95</v>
      </c>
      <c r="N102" s="16">
        <f t="shared" si="166"/>
        <v>2460671</v>
      </c>
      <c r="O102" s="16">
        <f t="shared" si="157"/>
        <v>2460671</v>
      </c>
      <c r="P102" s="15">
        <f t="shared" si="167"/>
        <v>0.24985626283367557</v>
      </c>
      <c r="Q102" s="3">
        <f t="shared" si="168"/>
        <v>352.11726377947161</v>
      </c>
      <c r="R102" s="15">
        <f t="shared" si="169"/>
        <v>275.48427778735277</v>
      </c>
      <c r="S102" s="15">
        <f t="shared" si="170"/>
        <v>359.73204370662648</v>
      </c>
      <c r="T102" s="16">
        <f t="shared" si="171"/>
        <v>275.21632149397919</v>
      </c>
      <c r="U102" s="10">
        <f t="shared" si="172"/>
        <v>9.0916267939540107E-2</v>
      </c>
      <c r="V102" s="19">
        <f t="shared" si="173"/>
        <v>-0.9137047481647198</v>
      </c>
      <c r="W102" s="19">
        <f t="shared" si="174"/>
        <v>-0.39607810518279329</v>
      </c>
      <c r="X102" s="10">
        <f t="shared" si="153"/>
        <v>0.9182168233019955</v>
      </c>
      <c r="Y102" s="16">
        <f t="shared" si="175"/>
        <v>-23.333229697574637</v>
      </c>
      <c r="Z102" s="20">
        <f t="shared" si="176"/>
        <v>275.68239175344718</v>
      </c>
      <c r="AA102" s="1">
        <f t="shared" si="158"/>
        <v>-474.79959505400217</v>
      </c>
      <c r="AB102" s="3">
        <f t="shared" si="177"/>
        <v>23.4381904</v>
      </c>
      <c r="AC102" s="16">
        <f t="shared" si="178"/>
        <v>-63.841304772564598</v>
      </c>
      <c r="AD102" s="16">
        <f t="shared" si="179"/>
        <v>-37.664587714046398</v>
      </c>
      <c r="AE102" s="1">
        <f t="shared" si="180"/>
        <v>0.35937932189395905</v>
      </c>
    </row>
    <row r="103" spans="6:31" x14ac:dyDescent="0.2">
      <c r="F103" s="11">
        <f t="shared" ref="F103" si="239">F102+1</f>
        <v>45653.5</v>
      </c>
      <c r="G103" s="1" t="str">
        <f t="shared" si="155"/>
        <v>2024</v>
      </c>
      <c r="H103" s="1" t="str">
        <f t="shared" si="160"/>
        <v>12</v>
      </c>
      <c r="I103" s="1" t="str">
        <f t="shared" si="161"/>
        <v>27</v>
      </c>
      <c r="J103" s="1">
        <f t="shared" si="162"/>
        <v>12</v>
      </c>
      <c r="K103" s="1">
        <f t="shared" si="163"/>
        <v>0</v>
      </c>
      <c r="L103" s="1">
        <f t="shared" si="164"/>
        <v>0</v>
      </c>
      <c r="M103" s="4">
        <f t="shared" ref="M103" si="240">M102+1</f>
        <v>96</v>
      </c>
      <c r="N103" s="16">
        <f t="shared" si="166"/>
        <v>2460672</v>
      </c>
      <c r="O103" s="16">
        <f t="shared" si="157"/>
        <v>2460672</v>
      </c>
      <c r="P103" s="15">
        <f t="shared" si="167"/>
        <v>0.24988364134154689</v>
      </c>
      <c r="Q103" s="3">
        <f t="shared" si="168"/>
        <v>353.10286405933584</v>
      </c>
      <c r="R103" s="15">
        <f t="shared" si="169"/>
        <v>276.46992515166494</v>
      </c>
      <c r="S103" s="15">
        <f t="shared" si="170"/>
        <v>359.76536216620099</v>
      </c>
      <c r="T103" s="16">
        <f t="shared" si="171"/>
        <v>276.23528731786587</v>
      </c>
      <c r="U103" s="10">
        <f t="shared" si="172"/>
        <v>0.10861161276214933</v>
      </c>
      <c r="V103" s="19">
        <f t="shared" si="173"/>
        <v>-0.91207684112714782</v>
      </c>
      <c r="W103" s="19">
        <f t="shared" si="174"/>
        <v>-0.39537242373833892</v>
      </c>
      <c r="X103" s="10">
        <f t="shared" si="153"/>
        <v>0.9185209015298843</v>
      </c>
      <c r="Y103" s="16">
        <f t="shared" si="175"/>
        <v>-23.289203197860658</v>
      </c>
      <c r="Z103" s="20">
        <f t="shared" si="176"/>
        <v>276.7908970001854</v>
      </c>
      <c r="AA103" s="1">
        <f t="shared" si="158"/>
        <v>-479.79748552825481</v>
      </c>
      <c r="AB103" s="3">
        <f t="shared" si="177"/>
        <v>23.4381904</v>
      </c>
      <c r="AC103" s="16">
        <f t="shared" si="178"/>
        <v>-67.410797376311322</v>
      </c>
      <c r="AD103" s="16">
        <f t="shared" si="179"/>
        <v>-42.428880304799783</v>
      </c>
      <c r="AE103" s="1">
        <f t="shared" si="180"/>
        <v>0.34837837309317488</v>
      </c>
    </row>
    <row r="104" spans="6:31" x14ac:dyDescent="0.2">
      <c r="F104" s="11">
        <f t="shared" ref="F104" si="241">F103+1</f>
        <v>45654.5</v>
      </c>
      <c r="G104" s="1" t="str">
        <f t="shared" si="155"/>
        <v>2024</v>
      </c>
      <c r="H104" s="1" t="str">
        <f t="shared" si="160"/>
        <v>12</v>
      </c>
      <c r="I104" s="1" t="str">
        <f t="shared" si="161"/>
        <v>28</v>
      </c>
      <c r="J104" s="1">
        <f t="shared" si="162"/>
        <v>12</v>
      </c>
      <c r="K104" s="1">
        <f t="shared" si="163"/>
        <v>0</v>
      </c>
      <c r="L104" s="1">
        <f t="shared" si="164"/>
        <v>0</v>
      </c>
      <c r="M104" s="4">
        <f t="shared" ref="M104" si="242">M103+1</f>
        <v>97</v>
      </c>
      <c r="N104" s="16">
        <f t="shared" si="166"/>
        <v>2460673</v>
      </c>
      <c r="O104" s="16">
        <f t="shared" si="157"/>
        <v>2460673</v>
      </c>
      <c r="P104" s="15">
        <f t="shared" si="167"/>
        <v>0.24991101984941821</v>
      </c>
      <c r="Q104" s="3">
        <f t="shared" si="168"/>
        <v>354.08846433919643</v>
      </c>
      <c r="R104" s="15">
        <f t="shared" si="169"/>
        <v>277.45557251597893</v>
      </c>
      <c r="S104" s="15">
        <f t="shared" si="170"/>
        <v>359.79875451899846</v>
      </c>
      <c r="T104" s="16">
        <f t="shared" si="171"/>
        <v>277.25432703497745</v>
      </c>
      <c r="U104" s="10">
        <f t="shared" si="172"/>
        <v>0.12627388598882783</v>
      </c>
      <c r="V104" s="19">
        <f t="shared" si="173"/>
        <v>-0.91016031911373163</v>
      </c>
      <c r="W104" s="19">
        <f t="shared" si="174"/>
        <v>-0.3945416318059104</v>
      </c>
      <c r="X104" s="10">
        <f t="shared" si="153"/>
        <v>0.91887806632432434</v>
      </c>
      <c r="Y104" s="16">
        <f t="shared" si="175"/>
        <v>-23.237389880262757</v>
      </c>
      <c r="Z104" s="20">
        <f t="shared" si="176"/>
        <v>277.89868477514483</v>
      </c>
      <c r="AA104" s="1">
        <f t="shared" si="158"/>
        <v>-484.79537600250745</v>
      </c>
      <c r="AB104" s="3">
        <f t="shared" si="177"/>
        <v>23.4381904</v>
      </c>
      <c r="AC104" s="16">
        <f t="shared" si="178"/>
        <v>-70.686710877380264</v>
      </c>
      <c r="AD104" s="16">
        <f t="shared" si="179"/>
        <v>-47.174222056827951</v>
      </c>
      <c r="AE104" s="1">
        <f t="shared" si="180"/>
        <v>0.33411258361316915</v>
      </c>
    </row>
    <row r="105" spans="6:31" x14ac:dyDescent="0.2">
      <c r="F105" s="11">
        <f t="shared" ref="F105" si="243">F104+1</f>
        <v>45655.5</v>
      </c>
      <c r="G105" s="1" t="str">
        <f t="shared" si="155"/>
        <v>2024</v>
      </c>
      <c r="H105" s="1" t="str">
        <f t="shared" si="160"/>
        <v>12</v>
      </c>
      <c r="I105" s="1" t="str">
        <f t="shared" si="161"/>
        <v>29</v>
      </c>
      <c r="J105" s="1">
        <f t="shared" si="162"/>
        <v>12</v>
      </c>
      <c r="K105" s="1">
        <f t="shared" si="163"/>
        <v>0</v>
      </c>
      <c r="L105" s="1">
        <f t="shared" si="164"/>
        <v>0</v>
      </c>
      <c r="M105" s="4">
        <f t="shared" ref="M105" si="244">M104+1</f>
        <v>98</v>
      </c>
      <c r="N105" s="16">
        <f t="shared" si="166"/>
        <v>2460674</v>
      </c>
      <c r="O105" s="16">
        <f t="shared" si="157"/>
        <v>2460674</v>
      </c>
      <c r="P105" s="15">
        <f t="shared" si="167"/>
        <v>0.24993839835728954</v>
      </c>
      <c r="Q105" s="3">
        <f t="shared" si="168"/>
        <v>355.07406461906066</v>
      </c>
      <c r="R105" s="15">
        <f t="shared" si="169"/>
        <v>278.4412198802911</v>
      </c>
      <c r="S105" s="15">
        <f t="shared" si="170"/>
        <v>359.83221025619184</v>
      </c>
      <c r="T105" s="16">
        <f t="shared" si="171"/>
        <v>278.27343013648294</v>
      </c>
      <c r="U105" s="10">
        <f t="shared" si="172"/>
        <v>0.14389731111815401</v>
      </c>
      <c r="V105" s="19">
        <f t="shared" si="173"/>
        <v>-0.90795574987902117</v>
      </c>
      <c r="W105" s="19">
        <f t="shared" si="174"/>
        <v>-0.39358597550546631</v>
      </c>
      <c r="X105" s="10">
        <f t="shared" si="153"/>
        <v>0.91928781123509429</v>
      </c>
      <c r="Y105" s="16">
        <f t="shared" si="175"/>
        <v>-23.177814116817583</v>
      </c>
      <c r="Z105" s="20">
        <f t="shared" si="176"/>
        <v>279.00561711897961</v>
      </c>
      <c r="AA105" s="1">
        <f t="shared" si="158"/>
        <v>-489.7932664767601</v>
      </c>
      <c r="AB105" s="3">
        <f t="shared" si="177"/>
        <v>23.4381904</v>
      </c>
      <c r="AC105" s="16">
        <f t="shared" si="178"/>
        <v>-73.630931515504003</v>
      </c>
      <c r="AD105" s="16">
        <f t="shared" si="179"/>
        <v>-51.870845716412134</v>
      </c>
      <c r="AE105" s="1">
        <f t="shared" si="180"/>
        <v>0.31533487564397999</v>
      </c>
    </row>
    <row r="106" spans="6:31" x14ac:dyDescent="0.2">
      <c r="F106" s="11">
        <f t="shared" ref="F106" si="245">F105+1</f>
        <v>45656.5</v>
      </c>
      <c r="G106" s="1" t="str">
        <f t="shared" si="155"/>
        <v>2024</v>
      </c>
      <c r="H106" s="1" t="str">
        <f t="shared" si="160"/>
        <v>12</v>
      </c>
      <c r="I106" s="1" t="str">
        <f t="shared" si="161"/>
        <v>30</v>
      </c>
      <c r="J106" s="1">
        <f t="shared" si="162"/>
        <v>12</v>
      </c>
      <c r="K106" s="1">
        <f t="shared" si="163"/>
        <v>0</v>
      </c>
      <c r="L106" s="1">
        <f t="shared" si="164"/>
        <v>0</v>
      </c>
      <c r="M106" s="4">
        <f t="shared" ref="M106" si="246">M105+1</f>
        <v>99</v>
      </c>
      <c r="N106" s="16">
        <f t="shared" si="166"/>
        <v>2460675</v>
      </c>
      <c r="O106" s="16">
        <f t="shared" si="157"/>
        <v>2460675</v>
      </c>
      <c r="P106" s="15">
        <f t="shared" si="167"/>
        <v>0.24996577686516086</v>
      </c>
      <c r="Q106" s="3">
        <f t="shared" si="168"/>
        <v>356.05966489892307</v>
      </c>
      <c r="R106" s="15">
        <f t="shared" si="169"/>
        <v>279.42686724460691</v>
      </c>
      <c r="S106" s="15">
        <f t="shared" si="170"/>
        <v>359.8657188453455</v>
      </c>
      <c r="T106" s="16">
        <f t="shared" si="171"/>
        <v>279.29258608995247</v>
      </c>
      <c r="U106" s="10">
        <f t="shared" si="172"/>
        <v>0.16147612344273934</v>
      </c>
      <c r="V106" s="19">
        <f t="shared" si="173"/>
        <v>-0.90546380443252905</v>
      </c>
      <c r="W106" s="19">
        <f t="shared" si="174"/>
        <v>-0.39250574571651314</v>
      </c>
      <c r="X106" s="10">
        <f t="shared" si="153"/>
        <v>0.91974955263893654</v>
      </c>
      <c r="Y106" s="16">
        <f t="shared" si="175"/>
        <v>-23.110504336267208</v>
      </c>
      <c r="Z106" s="20">
        <f t="shared" si="176"/>
        <v>280.11155783936834</v>
      </c>
      <c r="AA106" s="1">
        <f t="shared" si="158"/>
        <v>-494.79115695101274</v>
      </c>
      <c r="AB106" s="3">
        <f t="shared" si="177"/>
        <v>23.4381904</v>
      </c>
      <c r="AC106" s="16">
        <f t="shared" si="178"/>
        <v>-76.208834306848985</v>
      </c>
      <c r="AD106" s="16">
        <f t="shared" si="179"/>
        <v>-56.476584196129977</v>
      </c>
      <c r="AE106" s="1">
        <f t="shared" si="180"/>
        <v>0.29003752634182361</v>
      </c>
    </row>
    <row r="107" spans="6:31" x14ac:dyDescent="0.2">
      <c r="F107" s="11">
        <f t="shared" ref="F107" si="247">F106+1</f>
        <v>45657.5</v>
      </c>
      <c r="G107" s="1" t="str">
        <f t="shared" si="155"/>
        <v>2024</v>
      </c>
      <c r="H107" s="1" t="str">
        <f t="shared" si="160"/>
        <v>12</v>
      </c>
      <c r="I107" s="1" t="str">
        <f t="shared" si="161"/>
        <v>31</v>
      </c>
      <c r="J107" s="1">
        <f t="shared" si="162"/>
        <v>12</v>
      </c>
      <c r="K107" s="1">
        <f t="shared" si="163"/>
        <v>0</v>
      </c>
      <c r="L107" s="1">
        <f t="shared" si="164"/>
        <v>0</v>
      </c>
      <c r="M107" s="4">
        <f t="shared" ref="M107" si="248">M106+1</f>
        <v>100</v>
      </c>
      <c r="N107" s="16">
        <f t="shared" si="166"/>
        <v>2460676</v>
      </c>
      <c r="O107" s="16">
        <f t="shared" si="157"/>
        <v>2460676</v>
      </c>
      <c r="P107" s="15">
        <f t="shared" si="167"/>
        <v>0.24999315537303218</v>
      </c>
      <c r="Q107" s="3">
        <f t="shared" si="168"/>
        <v>357.04526517878548</v>
      </c>
      <c r="R107" s="15">
        <f t="shared" si="169"/>
        <v>280.4125146089209</v>
      </c>
      <c r="S107" s="15">
        <f t="shared" si="170"/>
        <v>359.8992697343316</v>
      </c>
      <c r="T107" s="16">
        <f t="shared" si="171"/>
        <v>280.3117843432525</v>
      </c>
      <c r="U107" s="10">
        <f t="shared" si="172"/>
        <v>0.17900457246864812</v>
      </c>
      <c r="V107" s="19">
        <f t="shared" si="173"/>
        <v>-0.90268525682175982</v>
      </c>
      <c r="W107" s="19">
        <f t="shared" si="174"/>
        <v>-0.39130127798404896</v>
      </c>
      <c r="X107" s="10">
        <f t="shared" si="153"/>
        <v>0.9202626309092693</v>
      </c>
      <c r="Y107" s="16">
        <f t="shared" si="175"/>
        <v>-23.035492976679578</v>
      </c>
      <c r="Z107" s="20">
        <f t="shared" si="176"/>
        <v>281.21637276311725</v>
      </c>
      <c r="AA107" s="1">
        <f t="shared" si="158"/>
        <v>-499.78904742526538</v>
      </c>
      <c r="AB107" s="3">
        <f t="shared" si="177"/>
        <v>23.4381904</v>
      </c>
      <c r="AC107" s="16">
        <f t="shared" si="178"/>
        <v>-78.389669166854915</v>
      </c>
      <c r="AD107" s="16">
        <f t="shared" si="179"/>
        <v>-60.92737435996672</v>
      </c>
      <c r="AE107" s="1">
        <f t="shared" si="180"/>
        <v>0.25473808469028381</v>
      </c>
    </row>
    <row r="108" spans="6:31" x14ac:dyDescent="0.2">
      <c r="F108" s="11">
        <f t="shared" ref="F108" si="249">F107+1</f>
        <v>45658.5</v>
      </c>
      <c r="G108" s="1" t="str">
        <f t="shared" si="155"/>
        <v>2025</v>
      </c>
      <c r="H108" s="1" t="str">
        <f t="shared" si="160"/>
        <v>01</v>
      </c>
      <c r="I108" s="1" t="str">
        <f t="shared" si="161"/>
        <v>01</v>
      </c>
      <c r="J108" s="1">
        <f t="shared" si="162"/>
        <v>12</v>
      </c>
      <c r="K108" s="1">
        <f t="shared" si="163"/>
        <v>0</v>
      </c>
      <c r="L108" s="1">
        <f t="shared" si="164"/>
        <v>0</v>
      </c>
      <c r="M108" s="4">
        <f t="shared" ref="M108" si="250">M107+1</f>
        <v>101</v>
      </c>
      <c r="N108" s="16">
        <f t="shared" si="166"/>
        <v>2460677</v>
      </c>
      <c r="O108" s="16">
        <f t="shared" si="157"/>
        <v>2460677</v>
      </c>
      <c r="P108" s="15">
        <f t="shared" si="167"/>
        <v>0.25002053388090351</v>
      </c>
      <c r="Q108" s="3">
        <f t="shared" si="168"/>
        <v>358.0308654586479</v>
      </c>
      <c r="R108" s="15">
        <f t="shared" si="169"/>
        <v>281.39816197323671</v>
      </c>
      <c r="S108" s="15">
        <f t="shared" si="170"/>
        <v>359.93285235525707</v>
      </c>
      <c r="T108" s="16">
        <f t="shared" si="171"/>
        <v>281.33101432849378</v>
      </c>
      <c r="U108" s="10">
        <f t="shared" si="172"/>
        <v>0.19647692433025374</v>
      </c>
      <c r="V108" s="19">
        <f t="shared" si="173"/>
        <v>-0.89962098386022493</v>
      </c>
      <c r="W108" s="19">
        <f t="shared" si="174"/>
        <v>-0.38997295240065638</v>
      </c>
      <c r="X108" s="10">
        <f t="shared" si="153"/>
        <v>0.92082631174175045</v>
      </c>
      <c r="Y108" s="16">
        <f t="shared" si="175"/>
        <v>-22.952816431534245</v>
      </c>
      <c r="Z108" s="20">
        <f t="shared" si="176"/>
        <v>282.31992998078317</v>
      </c>
      <c r="AA108" s="1">
        <f t="shared" si="158"/>
        <v>-504.78693789951802</v>
      </c>
      <c r="AB108" s="3">
        <f t="shared" si="177"/>
        <v>23.438189999999999</v>
      </c>
      <c r="AC108" s="16">
        <f t="shared" si="178"/>
        <v>-80.14690451352962</v>
      </c>
      <c r="AD108" s="16">
        <f t="shared" si="179"/>
        <v>-65.11987929928533</v>
      </c>
      <c r="AE108" s="1">
        <f t="shared" si="180"/>
        <v>0.20246729136879038</v>
      </c>
    </row>
    <row r="109" spans="6:31" x14ac:dyDescent="0.2">
      <c r="F109" s="11">
        <f t="shared" ref="F109" si="251">F108+1</f>
        <v>45659.5</v>
      </c>
      <c r="G109" s="1" t="str">
        <f t="shared" si="155"/>
        <v>2025</v>
      </c>
      <c r="H109" s="1" t="str">
        <f t="shared" si="160"/>
        <v>01</v>
      </c>
      <c r="I109" s="1" t="str">
        <f t="shared" si="161"/>
        <v>02</v>
      </c>
      <c r="J109" s="1">
        <f t="shared" si="162"/>
        <v>12</v>
      </c>
      <c r="K109" s="1">
        <f t="shared" si="163"/>
        <v>0</v>
      </c>
      <c r="L109" s="1">
        <f t="shared" si="164"/>
        <v>0</v>
      </c>
      <c r="M109" s="4">
        <f t="shared" ref="M109" si="252">M108+1</f>
        <v>102</v>
      </c>
      <c r="N109" s="16">
        <f t="shared" si="166"/>
        <v>2460678</v>
      </c>
      <c r="O109" s="16">
        <f t="shared" si="157"/>
        <v>2460678</v>
      </c>
      <c r="P109" s="15">
        <f t="shared" si="167"/>
        <v>0.25004791238877483</v>
      </c>
      <c r="Q109" s="3">
        <f t="shared" si="168"/>
        <v>359.01646573850849</v>
      </c>
      <c r="R109" s="15">
        <f t="shared" si="169"/>
        <v>282.3838093375507</v>
      </c>
      <c r="S109" s="15">
        <f t="shared" si="170"/>
        <v>359.96645612839978</v>
      </c>
      <c r="T109" s="16">
        <f t="shared" si="171"/>
        <v>282.35026546595054</v>
      </c>
      <c r="U109" s="10">
        <f t="shared" si="172"/>
        <v>0.21388746419742466</v>
      </c>
      <c r="V109" s="19">
        <f t="shared" si="173"/>
        <v>-0.89627196480075977</v>
      </c>
      <c r="W109" s="19">
        <f t="shared" si="174"/>
        <v>-0.38852119346488789</v>
      </c>
      <c r="X109" s="10">
        <f t="shared" si="153"/>
        <v>0.92143978763054246</v>
      </c>
      <c r="Y109" s="16">
        <f t="shared" si="175"/>
        <v>-22.862514989521731</v>
      </c>
      <c r="Z109" s="20">
        <f t="shared" si="176"/>
        <v>283.42210008289288</v>
      </c>
      <c r="AA109" s="1">
        <f t="shared" si="158"/>
        <v>-509.78482837377067</v>
      </c>
      <c r="AB109" s="3">
        <f t="shared" si="177"/>
        <v>23.438189999999999</v>
      </c>
      <c r="AC109" s="16">
        <f t="shared" si="178"/>
        <v>-81.458522572538882</v>
      </c>
      <c r="AD109" s="16">
        <f t="shared" si="179"/>
        <v>-68.880631727647028</v>
      </c>
      <c r="AE109" s="1">
        <f t="shared" si="180"/>
        <v>0.11147013309755069</v>
      </c>
    </row>
    <row r="110" spans="6:31" x14ac:dyDescent="0.2">
      <c r="F110" s="11">
        <f t="shared" ref="F110" si="253">F109+1</f>
        <v>45660.5</v>
      </c>
      <c r="G110" s="1" t="str">
        <f t="shared" si="155"/>
        <v>2025</v>
      </c>
      <c r="H110" s="1" t="str">
        <f t="shared" si="160"/>
        <v>01</v>
      </c>
      <c r="I110" s="1" t="str">
        <f t="shared" si="161"/>
        <v>03</v>
      </c>
      <c r="J110" s="1">
        <f t="shared" si="162"/>
        <v>12</v>
      </c>
      <c r="K110" s="1">
        <f t="shared" si="163"/>
        <v>0</v>
      </c>
      <c r="L110" s="1">
        <f t="shared" si="164"/>
        <v>0</v>
      </c>
      <c r="M110" s="4">
        <f t="shared" ref="M110" si="254">M109+1</f>
        <v>103</v>
      </c>
      <c r="N110" s="16">
        <f t="shared" si="166"/>
        <v>2460679</v>
      </c>
      <c r="O110" s="16">
        <f t="shared" si="157"/>
        <v>2460679</v>
      </c>
      <c r="P110" s="15">
        <f t="shared" si="167"/>
        <v>0.25007529089664615</v>
      </c>
      <c r="Q110" s="3">
        <f t="shared" si="168"/>
        <v>2.0660183708969271E-3</v>
      </c>
      <c r="R110" s="15">
        <f t="shared" si="169"/>
        <v>283.36945670186833</v>
      </c>
      <c r="S110" s="15">
        <f t="shared" si="170"/>
        <v>7.0466151725952344E-5</v>
      </c>
      <c r="T110" s="16">
        <f t="shared" si="171"/>
        <v>283.36952716802006</v>
      </c>
      <c r="U110" s="10">
        <f t="shared" si="172"/>
        <v>0.23123049867453579</v>
      </c>
      <c r="V110" s="19">
        <f t="shared" si="173"/>
        <v>-0.89263928095413858</v>
      </c>
      <c r="W110" s="19">
        <f t="shared" si="174"/>
        <v>-0.38694646991593556</v>
      </c>
      <c r="X110" s="10">
        <f t="shared" si="153"/>
        <v>0.92210217948966811</v>
      </c>
      <c r="Y110" s="16">
        <f t="shared" si="175"/>
        <v>-22.764632768318858</v>
      </c>
      <c r="Z110" s="20">
        <f t="shared" si="176"/>
        <v>284.52275638705675</v>
      </c>
      <c r="AA110" s="1">
        <f t="shared" si="158"/>
        <v>-514.78271884802336</v>
      </c>
      <c r="AB110" s="3">
        <f t="shared" si="177"/>
        <v>23.438189999999999</v>
      </c>
      <c r="AC110" s="16">
        <f t="shared" si="178"/>
        <v>-82.307267971630012</v>
      </c>
      <c r="AD110" s="16">
        <f t="shared" si="179"/>
        <v>-71.920653439773574</v>
      </c>
      <c r="AE110" s="1">
        <f t="shared" si="180"/>
        <v>0</v>
      </c>
    </row>
    <row r="111" spans="6:31" x14ac:dyDescent="0.2">
      <c r="F111" s="11">
        <f t="shared" ref="F111" si="255">F110+1</f>
        <v>45661.5</v>
      </c>
      <c r="G111" s="1" t="str">
        <f t="shared" si="155"/>
        <v>2025</v>
      </c>
      <c r="H111" s="1" t="str">
        <f t="shared" si="160"/>
        <v>01</v>
      </c>
      <c r="I111" s="1" t="str">
        <f t="shared" si="161"/>
        <v>04</v>
      </c>
      <c r="J111" s="1">
        <f t="shared" si="162"/>
        <v>12</v>
      </c>
      <c r="K111" s="1">
        <f t="shared" si="163"/>
        <v>0</v>
      </c>
      <c r="L111" s="1">
        <f t="shared" si="164"/>
        <v>0</v>
      </c>
      <c r="M111" s="4">
        <f t="shared" ref="M111" si="256">M110+1</f>
        <v>104</v>
      </c>
      <c r="N111" s="16">
        <f t="shared" si="166"/>
        <v>2460680</v>
      </c>
      <c r="O111" s="16">
        <f t="shared" si="157"/>
        <v>2460680</v>
      </c>
      <c r="P111" s="15">
        <f t="shared" si="167"/>
        <v>0.25010266940451747</v>
      </c>
      <c r="Q111" s="3">
        <f t="shared" si="168"/>
        <v>0.98766629823148833</v>
      </c>
      <c r="R111" s="15">
        <f t="shared" si="169"/>
        <v>284.35510406618414</v>
      </c>
      <c r="S111" s="15">
        <f t="shared" si="170"/>
        <v>3.3684776966337468E-2</v>
      </c>
      <c r="T111" s="16">
        <f t="shared" si="171"/>
        <v>284.38878884315045</v>
      </c>
      <c r="U111" s="10">
        <f t="shared" si="172"/>
        <v>0.24850035818836877</v>
      </c>
      <c r="V111" s="19">
        <f t="shared" si="173"/>
        <v>-0.88872411525343364</v>
      </c>
      <c r="W111" s="19">
        <f t="shared" si="174"/>
        <v>-0.3852492945447844</v>
      </c>
      <c r="X111" s="10">
        <f t="shared" si="153"/>
        <v>0.92281253841327171</v>
      </c>
      <c r="Y111" s="16">
        <f t="shared" si="175"/>
        <v>-22.659217642636669</v>
      </c>
      <c r="Z111" s="20">
        <f t="shared" si="176"/>
        <v>285.62177515518397</v>
      </c>
      <c r="AA111" s="1">
        <f t="shared" si="158"/>
        <v>-519.78060932227606</v>
      </c>
      <c r="AB111" s="3">
        <f t="shared" si="177"/>
        <v>23.438189999999999</v>
      </c>
      <c r="AC111" s="16">
        <f t="shared" si="178"/>
        <v>-82.680840381793729</v>
      </c>
      <c r="AD111" s="16">
        <f t="shared" si="179"/>
        <v>-73.814035649640232</v>
      </c>
      <c r="AE111" s="1">
        <f t="shared" si="180"/>
        <v>0</v>
      </c>
    </row>
    <row r="112" spans="6:31" x14ac:dyDescent="0.2">
      <c r="F112" s="11">
        <f t="shared" ref="F112" si="257">F111+1</f>
        <v>45662.5</v>
      </c>
      <c r="G112" s="1" t="str">
        <f t="shared" si="155"/>
        <v>2025</v>
      </c>
      <c r="H112" s="1" t="str">
        <f t="shared" si="160"/>
        <v>01</v>
      </c>
      <c r="I112" s="1" t="str">
        <f t="shared" si="161"/>
        <v>05</v>
      </c>
      <c r="J112" s="1">
        <f t="shared" si="162"/>
        <v>12</v>
      </c>
      <c r="K112" s="1">
        <f t="shared" si="163"/>
        <v>0</v>
      </c>
      <c r="L112" s="1">
        <f t="shared" si="164"/>
        <v>0</v>
      </c>
      <c r="M112" s="4">
        <f t="shared" ref="M112" si="258">M111+1</f>
        <v>105</v>
      </c>
      <c r="N112" s="16">
        <f t="shared" si="166"/>
        <v>2460681</v>
      </c>
      <c r="O112" s="16">
        <f t="shared" si="157"/>
        <v>2460681</v>
      </c>
      <c r="P112" s="15">
        <f t="shared" si="167"/>
        <v>0.2501300479123888</v>
      </c>
      <c r="Q112" s="3">
        <f t="shared" si="168"/>
        <v>1.9732665780920797</v>
      </c>
      <c r="R112" s="15">
        <f t="shared" si="169"/>
        <v>285.34075143049995</v>
      </c>
      <c r="S112" s="15">
        <f t="shared" si="170"/>
        <v>6.7288469308617413E-2</v>
      </c>
      <c r="T112" s="16">
        <f t="shared" si="171"/>
        <v>285.40803989980856</v>
      </c>
      <c r="U112" s="10">
        <f t="shared" si="172"/>
        <v>0.26569139936443953</v>
      </c>
      <c r="V112" s="19">
        <f t="shared" si="173"/>
        <v>-0.88452775176417198</v>
      </c>
      <c r="W112" s="19">
        <f t="shared" si="174"/>
        <v>-0.38343022398186793</v>
      </c>
      <c r="X112" s="10">
        <f t="shared" si="153"/>
        <v>0.9235698475682359</v>
      </c>
      <c r="Y112" s="16">
        <f t="shared" si="175"/>
        <v>-22.54632116684547</v>
      </c>
      <c r="Z112" s="20">
        <f t="shared" si="176"/>
        <v>286.71903580022774</v>
      </c>
      <c r="AA112" s="1">
        <f t="shared" si="158"/>
        <v>-524.77849979652876</v>
      </c>
      <c r="AB112" s="3">
        <f t="shared" si="177"/>
        <v>23.438189999999999</v>
      </c>
      <c r="AC112" s="16">
        <f t="shared" si="178"/>
        <v>-82.57203390098303</v>
      </c>
      <c r="AD112" s="16">
        <f t="shared" si="179"/>
        <v>-74.134896604680335</v>
      </c>
      <c r="AE112" s="1">
        <f t="shared" si="180"/>
        <v>0</v>
      </c>
    </row>
    <row r="113" spans="6:31" x14ac:dyDescent="0.2">
      <c r="F113" s="11">
        <f t="shared" ref="F113" si="259">F112+1</f>
        <v>45663.5</v>
      </c>
      <c r="G113" s="1" t="str">
        <f t="shared" si="155"/>
        <v>2025</v>
      </c>
      <c r="H113" s="1" t="str">
        <f t="shared" si="160"/>
        <v>01</v>
      </c>
      <c r="I113" s="1" t="str">
        <f t="shared" si="161"/>
        <v>06</v>
      </c>
      <c r="J113" s="1">
        <f t="shared" si="162"/>
        <v>12</v>
      </c>
      <c r="K113" s="1">
        <f t="shared" si="163"/>
        <v>0</v>
      </c>
      <c r="L113" s="1">
        <f t="shared" si="164"/>
        <v>0</v>
      </c>
      <c r="M113" s="4">
        <f t="shared" ref="M113" si="260">M112+1</f>
        <v>106</v>
      </c>
      <c r="N113" s="16">
        <f t="shared" si="166"/>
        <v>2460682</v>
      </c>
      <c r="O113" s="16">
        <f t="shared" si="157"/>
        <v>2460682</v>
      </c>
      <c r="P113" s="15">
        <f t="shared" si="167"/>
        <v>0.25015742642026012</v>
      </c>
      <c r="Q113" s="3">
        <f t="shared" si="168"/>
        <v>2.9588668579526711</v>
      </c>
      <c r="R113" s="15">
        <f t="shared" si="169"/>
        <v>286.32639879481758</v>
      </c>
      <c r="S113" s="15">
        <f t="shared" si="170"/>
        <v>0.10087095560475162</v>
      </c>
      <c r="T113" s="16">
        <f t="shared" si="171"/>
        <v>286.42726975042234</v>
      </c>
      <c r="U113" s="10">
        <f t="shared" si="172"/>
        <v>0.28279800738898342</v>
      </c>
      <c r="V113" s="19">
        <f t="shared" si="173"/>
        <v>-0.88005157514083865</v>
      </c>
      <c r="W113" s="19">
        <f t="shared" si="174"/>
        <v>-0.3814898584614661</v>
      </c>
      <c r="X113" s="10">
        <f t="shared" si="153"/>
        <v>0.92437302421211465</v>
      </c>
      <c r="Y113" s="16">
        <f t="shared" si="175"/>
        <v>-22.425998492512086</v>
      </c>
      <c r="Z113" s="20">
        <f t="shared" si="176"/>
        <v>287.81442108181216</v>
      </c>
      <c r="AA113" s="1">
        <f t="shared" si="158"/>
        <v>-529.77639027078146</v>
      </c>
      <c r="AB113" s="3">
        <f t="shared" si="177"/>
        <v>23.438189999999999</v>
      </c>
      <c r="AC113" s="16">
        <f t="shared" si="178"/>
        <v>-81.978819692776071</v>
      </c>
      <c r="AD113" s="16">
        <f t="shared" si="179"/>
        <v>-72.790452973812847</v>
      </c>
      <c r="AE113" s="1">
        <f t="shared" si="180"/>
        <v>0</v>
      </c>
    </row>
    <row r="114" spans="6:31" x14ac:dyDescent="0.2">
      <c r="F114" s="11">
        <f t="shared" ref="F114" si="261">F113+1</f>
        <v>45664.5</v>
      </c>
      <c r="G114" s="1" t="str">
        <f t="shared" si="155"/>
        <v>2025</v>
      </c>
      <c r="H114" s="1" t="str">
        <f t="shared" si="160"/>
        <v>01</v>
      </c>
      <c r="I114" s="1" t="str">
        <f t="shared" si="161"/>
        <v>07</v>
      </c>
      <c r="J114" s="1">
        <f t="shared" si="162"/>
        <v>12</v>
      </c>
      <c r="K114" s="1">
        <f t="shared" si="163"/>
        <v>0</v>
      </c>
      <c r="L114" s="1">
        <f t="shared" si="164"/>
        <v>0</v>
      </c>
      <c r="M114" s="4">
        <f t="shared" ref="M114" si="262">M113+1</f>
        <v>107</v>
      </c>
      <c r="N114" s="16">
        <f t="shared" si="166"/>
        <v>2460683</v>
      </c>
      <c r="O114" s="16">
        <f t="shared" si="157"/>
        <v>2460683</v>
      </c>
      <c r="P114" s="15">
        <f t="shared" si="167"/>
        <v>0.25018480492813144</v>
      </c>
      <c r="Q114" s="3">
        <f t="shared" si="168"/>
        <v>3.9444671378150815</v>
      </c>
      <c r="R114" s="15">
        <f t="shared" si="169"/>
        <v>287.31204615913703</v>
      </c>
      <c r="S114" s="15">
        <f t="shared" si="170"/>
        <v>0.13442165618977492</v>
      </c>
      <c r="T114" s="16">
        <f t="shared" si="171"/>
        <v>287.4464678153268</v>
      </c>
      <c r="U114" s="10">
        <f t="shared" si="172"/>
        <v>0.29981459835541174</v>
      </c>
      <c r="V114" s="19">
        <f t="shared" si="173"/>
        <v>-0.87529707003003232</v>
      </c>
      <c r="W114" s="19">
        <f t="shared" si="174"/>
        <v>-0.37942884156297857</v>
      </c>
      <c r="X114" s="10">
        <f t="shared" si="153"/>
        <v>0.9252209218290387</v>
      </c>
      <c r="Y114" s="16">
        <f t="shared" si="175"/>
        <v>-22.298308281192416</v>
      </c>
      <c r="Z114" s="20">
        <f t="shared" si="176"/>
        <v>288.90781729026395</v>
      </c>
      <c r="AA114" s="1">
        <f t="shared" si="158"/>
        <v>-534.77428074503416</v>
      </c>
      <c r="AB114" s="3">
        <f t="shared" si="177"/>
        <v>23.438189999999999</v>
      </c>
      <c r="AC114" s="16">
        <f t="shared" si="178"/>
        <v>-80.904371276241193</v>
      </c>
      <c r="AD114" s="16">
        <f t="shared" si="179"/>
        <v>-70.115374775102225</v>
      </c>
      <c r="AE114" s="1">
        <f t="shared" si="180"/>
        <v>3.1685651958520203E-2</v>
      </c>
    </row>
    <row r="115" spans="6:31" x14ac:dyDescent="0.2">
      <c r="F115" s="11">
        <f t="shared" ref="F115" si="263">F114+1</f>
        <v>45665.5</v>
      </c>
      <c r="G115" s="1" t="str">
        <f t="shared" si="155"/>
        <v>2025</v>
      </c>
      <c r="H115" s="1" t="str">
        <f t="shared" si="160"/>
        <v>01</v>
      </c>
      <c r="I115" s="1" t="str">
        <f t="shared" si="161"/>
        <v>08</v>
      </c>
      <c r="J115" s="1">
        <f t="shared" si="162"/>
        <v>12</v>
      </c>
      <c r="K115" s="1">
        <f t="shared" si="163"/>
        <v>0</v>
      </c>
      <c r="L115" s="1">
        <f t="shared" si="164"/>
        <v>0</v>
      </c>
      <c r="M115" s="4">
        <f t="shared" ref="M115" si="264">M114+1</f>
        <v>108</v>
      </c>
      <c r="N115" s="16">
        <f t="shared" si="166"/>
        <v>2460684</v>
      </c>
      <c r="O115" s="16">
        <f t="shared" si="157"/>
        <v>2460684</v>
      </c>
      <c r="P115" s="15">
        <f t="shared" si="167"/>
        <v>0.25021218343600271</v>
      </c>
      <c r="Q115" s="3">
        <f t="shared" si="168"/>
        <v>4.9300674176720349</v>
      </c>
      <c r="R115" s="15">
        <f t="shared" si="169"/>
        <v>288.29769352345102</v>
      </c>
      <c r="S115" s="15">
        <f t="shared" si="170"/>
        <v>0.16793000325019117</v>
      </c>
      <c r="T115" s="16">
        <f t="shared" si="171"/>
        <v>288.46562352670122</v>
      </c>
      <c r="U115" s="10">
        <f t="shared" si="172"/>
        <v>0.31673562159340529</v>
      </c>
      <c r="V115" s="19">
        <f t="shared" si="173"/>
        <v>-0.87026582042075851</v>
      </c>
      <c r="W115" s="19">
        <f t="shared" si="174"/>
        <v>-0.37724785992928211</v>
      </c>
      <c r="X115" s="10">
        <f t="shared" si="153"/>
        <v>0.9261123323759255</v>
      </c>
      <c r="Y115" s="16">
        <f t="shared" si="175"/>
        <v>-22.163312612838769</v>
      </c>
      <c r="Z115" s="20">
        <f t="shared" si="176"/>
        <v>289.99911441860371</v>
      </c>
      <c r="AA115" s="1">
        <f t="shared" si="158"/>
        <v>-539.77217121928686</v>
      </c>
      <c r="AB115" s="3">
        <f t="shared" si="177"/>
        <v>23.438189999999999</v>
      </c>
      <c r="AC115" s="16">
        <f t="shared" si="178"/>
        <v>-79.357032178524662</v>
      </c>
      <c r="AD115" s="16">
        <f t="shared" si="179"/>
        <v>-66.563779055989698</v>
      </c>
      <c r="AE115" s="1">
        <f t="shared" si="180"/>
        <v>0.17603178164271638</v>
      </c>
    </row>
    <row r="116" spans="6:31" x14ac:dyDescent="0.2">
      <c r="F116" s="11">
        <f t="shared" ref="F116" si="265">F115+1</f>
        <v>45666.5</v>
      </c>
      <c r="G116" s="1" t="str">
        <f t="shared" si="155"/>
        <v>2025</v>
      </c>
      <c r="H116" s="1" t="str">
        <f t="shared" si="160"/>
        <v>01</v>
      </c>
      <c r="I116" s="1" t="str">
        <f t="shared" si="161"/>
        <v>09</v>
      </c>
      <c r="J116" s="1">
        <f t="shared" si="162"/>
        <v>12</v>
      </c>
      <c r="K116" s="1">
        <f t="shared" si="163"/>
        <v>0</v>
      </c>
      <c r="L116" s="1">
        <f t="shared" si="164"/>
        <v>0</v>
      </c>
      <c r="M116" s="4">
        <f t="shared" ref="M116" si="266">M115+1</f>
        <v>109</v>
      </c>
      <c r="N116" s="16">
        <f t="shared" si="166"/>
        <v>2460685</v>
      </c>
      <c r="O116" s="16">
        <f t="shared" si="157"/>
        <v>2460685</v>
      </c>
      <c r="P116" s="15">
        <f t="shared" si="167"/>
        <v>0.25023956194387403</v>
      </c>
      <c r="Q116" s="3">
        <f t="shared" si="168"/>
        <v>5.9156676975344453</v>
      </c>
      <c r="R116" s="15">
        <f t="shared" si="169"/>
        <v>289.28334088777046</v>
      </c>
      <c r="S116" s="15">
        <f t="shared" si="170"/>
        <v>0.20138544476107478</v>
      </c>
      <c r="T116" s="16">
        <f t="shared" si="171"/>
        <v>289.48472633253152</v>
      </c>
      <c r="U116" s="10">
        <f t="shared" si="172"/>
        <v>0.33355556197957381</v>
      </c>
      <c r="V116" s="19">
        <f t="shared" si="173"/>
        <v>-0.8649595089421801</v>
      </c>
      <c r="W116" s="19">
        <f t="shared" si="174"/>
        <v>-0.3749476429623117</v>
      </c>
      <c r="X116" s="10">
        <f t="shared" si="153"/>
        <v>0.92704598863109633</v>
      </c>
      <c r="Y116" s="16">
        <f t="shared" si="175"/>
        <v>-22.021076890186919</v>
      </c>
      <c r="Z116" s="20">
        <f t="shared" si="176"/>
        <v>291.08820632217311</v>
      </c>
      <c r="AA116" s="1">
        <f t="shared" si="158"/>
        <v>-544.77006169353956</v>
      </c>
      <c r="AB116" s="3">
        <f t="shared" si="177"/>
        <v>23.438189999999999</v>
      </c>
      <c r="AC116" s="16">
        <f t="shared" si="178"/>
        <v>-77.350226301639893</v>
      </c>
      <c r="AD116" s="16">
        <f t="shared" si="179"/>
        <v>-62.478043646016815</v>
      </c>
      <c r="AE116" s="1">
        <f t="shared" si="180"/>
        <v>0.23839017174980751</v>
      </c>
    </row>
    <row r="117" spans="6:31" x14ac:dyDescent="0.2">
      <c r="F117" s="11">
        <f t="shared" ref="F117" si="267">F116+1</f>
        <v>45667.5</v>
      </c>
      <c r="G117" s="1" t="str">
        <f t="shared" si="155"/>
        <v>2025</v>
      </c>
      <c r="H117" s="1" t="str">
        <f t="shared" si="160"/>
        <v>01</v>
      </c>
      <c r="I117" s="1" t="str">
        <f t="shared" si="161"/>
        <v>10</v>
      </c>
      <c r="J117" s="1">
        <f t="shared" si="162"/>
        <v>12</v>
      </c>
      <c r="K117" s="1">
        <f t="shared" si="163"/>
        <v>0</v>
      </c>
      <c r="L117" s="1">
        <f t="shared" si="164"/>
        <v>0</v>
      </c>
      <c r="M117" s="4">
        <f t="shared" ref="M117" si="268">M116+1</f>
        <v>110</v>
      </c>
      <c r="N117" s="16">
        <f t="shared" si="166"/>
        <v>2460686</v>
      </c>
      <c r="O117" s="16">
        <f t="shared" si="157"/>
        <v>2460686</v>
      </c>
      <c r="P117" s="15">
        <f t="shared" si="167"/>
        <v>0.25026694045174536</v>
      </c>
      <c r="Q117" s="3">
        <f t="shared" si="168"/>
        <v>6.9012679773932177</v>
      </c>
      <c r="R117" s="15">
        <f t="shared" si="169"/>
        <v>290.26898825208991</v>
      </c>
      <c r="S117" s="15">
        <f t="shared" si="170"/>
        <v>0.23477744841186746</v>
      </c>
      <c r="T117" s="16">
        <f t="shared" si="171"/>
        <v>290.50376570050179</v>
      </c>
      <c r="U117" s="10">
        <f t="shared" si="172"/>
        <v>0.35026894222648741</v>
      </c>
      <c r="V117" s="19">
        <f t="shared" si="173"/>
        <v>-0.85937991610984421</v>
      </c>
      <c r="W117" s="19">
        <f t="shared" si="174"/>
        <v>-0.37252896249630685</v>
      </c>
      <c r="X117" s="10">
        <f t="shared" si="153"/>
        <v>0.92802056663708987</v>
      </c>
      <c r="Y117" s="16">
        <f t="shared" si="175"/>
        <v>-21.871669739513489</v>
      </c>
      <c r="Z117" s="20">
        <f t="shared" si="176"/>
        <v>292.17499086551243</v>
      </c>
      <c r="AA117" s="1">
        <f t="shared" si="158"/>
        <v>-549.76795216779226</v>
      </c>
      <c r="AB117" s="3">
        <f t="shared" si="177"/>
        <v>23.438189999999999</v>
      </c>
      <c r="AC117" s="16">
        <f t="shared" si="178"/>
        <v>-74.902311991074441</v>
      </c>
      <c r="AD117" s="16">
        <f t="shared" si="179"/>
        <v>-58.069440978986485</v>
      </c>
      <c r="AE117" s="1">
        <f t="shared" si="180"/>
        <v>0.27897099961578953</v>
      </c>
    </row>
    <row r="118" spans="6:31" x14ac:dyDescent="0.2">
      <c r="F118" s="11">
        <f t="shared" ref="F118" si="269">F117+1</f>
        <v>45668.5</v>
      </c>
      <c r="G118" s="1" t="str">
        <f t="shared" si="155"/>
        <v>2025</v>
      </c>
      <c r="H118" s="1" t="str">
        <f t="shared" si="160"/>
        <v>01</v>
      </c>
      <c r="I118" s="1" t="str">
        <f t="shared" si="161"/>
        <v>11</v>
      </c>
      <c r="J118" s="1">
        <f t="shared" si="162"/>
        <v>12</v>
      </c>
      <c r="K118" s="1">
        <f t="shared" si="163"/>
        <v>0</v>
      </c>
      <c r="L118" s="1">
        <f t="shared" si="164"/>
        <v>0</v>
      </c>
      <c r="M118" s="4">
        <f t="shared" ref="M118" si="270">M117+1</f>
        <v>111</v>
      </c>
      <c r="N118" s="16">
        <f t="shared" si="166"/>
        <v>2460687</v>
      </c>
      <c r="O118" s="16">
        <f t="shared" si="157"/>
        <v>2460687</v>
      </c>
      <c r="P118" s="15">
        <f t="shared" si="167"/>
        <v>0.25029431895961668</v>
      </c>
      <c r="Q118" s="3">
        <f t="shared" si="168"/>
        <v>7.8868682572519901</v>
      </c>
      <c r="R118" s="15">
        <f t="shared" si="169"/>
        <v>291.25463561641118</v>
      </c>
      <c r="S118" s="15">
        <f t="shared" si="170"/>
        <v>0.26809550552325828</v>
      </c>
      <c r="T118" s="16">
        <f t="shared" si="171"/>
        <v>291.52273112193444</v>
      </c>
      <c r="U118" s="10">
        <f t="shared" si="172"/>
        <v>0.36687032515047896</v>
      </c>
      <c r="V118" s="19">
        <f t="shared" si="173"/>
        <v>-0.85352891952038967</v>
      </c>
      <c r="W118" s="19">
        <f t="shared" si="174"/>
        <v>-0.36999263244872571</v>
      </c>
      <c r="X118" s="10">
        <f t="shared" si="153"/>
        <v>0.92903468822948809</v>
      </c>
      <c r="Y118" s="16">
        <f t="shared" si="175"/>
        <v>-21.715162908131511</v>
      </c>
      <c r="Z118" s="20">
        <f t="shared" si="176"/>
        <v>293.25937005640628</v>
      </c>
      <c r="AA118" s="1">
        <f t="shared" si="158"/>
        <v>-554.76584264204496</v>
      </c>
      <c r="AB118" s="3">
        <f t="shared" si="177"/>
        <v>23.438189999999999</v>
      </c>
      <c r="AC118" s="16">
        <f t="shared" si="178"/>
        <v>-72.036381418786519</v>
      </c>
      <c r="AD118" s="16">
        <f t="shared" si="179"/>
        <v>-53.462999896676614</v>
      </c>
      <c r="AE118" s="1">
        <f t="shared" si="180"/>
        <v>0.30752934383789188</v>
      </c>
    </row>
    <row r="119" spans="6:31" x14ac:dyDescent="0.2">
      <c r="F119" s="11">
        <f t="shared" ref="F119" si="271">F118+1</f>
        <v>45669.5</v>
      </c>
      <c r="G119" s="1" t="str">
        <f t="shared" si="155"/>
        <v>2025</v>
      </c>
      <c r="H119" s="1" t="str">
        <f t="shared" si="160"/>
        <v>01</v>
      </c>
      <c r="I119" s="1" t="str">
        <f t="shared" si="161"/>
        <v>12</v>
      </c>
      <c r="J119" s="1">
        <f t="shared" si="162"/>
        <v>12</v>
      </c>
      <c r="K119" s="1">
        <f t="shared" si="163"/>
        <v>0</v>
      </c>
      <c r="L119" s="1">
        <f t="shared" si="164"/>
        <v>0</v>
      </c>
      <c r="M119" s="4">
        <f t="shared" ref="M119" si="272">M118+1</f>
        <v>112</v>
      </c>
      <c r="N119" s="16">
        <f t="shared" si="166"/>
        <v>2460688</v>
      </c>
      <c r="O119" s="16">
        <f t="shared" si="157"/>
        <v>2460688</v>
      </c>
      <c r="P119" s="15">
        <f t="shared" si="167"/>
        <v>0.250321697467488</v>
      </c>
      <c r="Q119" s="3">
        <f t="shared" si="168"/>
        <v>8.8724685371125815</v>
      </c>
      <c r="R119" s="15">
        <f t="shared" si="169"/>
        <v>292.24028298072881</v>
      </c>
      <c r="S119" s="15">
        <f t="shared" si="170"/>
        <v>0.30132913494888919</v>
      </c>
      <c r="T119" s="16">
        <f t="shared" si="171"/>
        <v>292.54161211567771</v>
      </c>
      <c r="U119" s="10">
        <f t="shared" si="172"/>
        <v>0.3833543159149792</v>
      </c>
      <c r="V119" s="19">
        <f t="shared" si="173"/>
        <v>-0.84740849299589049</v>
      </c>
      <c r="W119" s="19">
        <f t="shared" si="174"/>
        <v>-0.36733950844932578</v>
      </c>
      <c r="X119" s="10">
        <f t="shared" si="153"/>
        <v>0.93008692364327317</v>
      </c>
      <c r="Y119" s="16">
        <f t="shared" si="175"/>
        <v>-21.551631159024961</v>
      </c>
      <c r="Z119" s="20">
        <f t="shared" si="176"/>
        <v>294.34125016685351</v>
      </c>
      <c r="AA119" s="1">
        <f t="shared" si="158"/>
        <v>-559.76373311629766</v>
      </c>
      <c r="AB119" s="3">
        <f t="shared" si="177"/>
        <v>23.438189999999999</v>
      </c>
      <c r="AC119" s="16">
        <f t="shared" si="178"/>
        <v>-68.780007500367887</v>
      </c>
      <c r="AD119" s="16">
        <f t="shared" si="179"/>
        <v>-48.734550808737382</v>
      </c>
      <c r="AE119" s="1">
        <f t="shared" si="180"/>
        <v>0.32848061899638314</v>
      </c>
    </row>
    <row r="120" spans="6:31" x14ac:dyDescent="0.2">
      <c r="F120" s="11">
        <f t="shared" ref="F120" si="273">F119+1</f>
        <v>45670.5</v>
      </c>
      <c r="G120" s="1" t="str">
        <f t="shared" si="155"/>
        <v>2025</v>
      </c>
      <c r="H120" s="1" t="str">
        <f t="shared" si="160"/>
        <v>01</v>
      </c>
      <c r="I120" s="1" t="str">
        <f t="shared" si="161"/>
        <v>13</v>
      </c>
      <c r="J120" s="1">
        <f t="shared" si="162"/>
        <v>12</v>
      </c>
      <c r="K120" s="1">
        <f t="shared" si="163"/>
        <v>0</v>
      </c>
      <c r="L120" s="1">
        <f t="shared" si="164"/>
        <v>0</v>
      </c>
      <c r="M120" s="4">
        <f t="shared" ref="M120" si="274">M119+1</f>
        <v>113</v>
      </c>
      <c r="N120" s="16">
        <f t="shared" si="166"/>
        <v>2460689</v>
      </c>
      <c r="O120" s="16">
        <f t="shared" si="157"/>
        <v>2460689</v>
      </c>
      <c r="P120" s="15">
        <f t="shared" si="167"/>
        <v>0.25034907597535933</v>
      </c>
      <c r="Q120" s="3">
        <f t="shared" si="168"/>
        <v>9.858068816971354</v>
      </c>
      <c r="R120" s="15">
        <f t="shared" si="169"/>
        <v>293.22593034505007</v>
      </c>
      <c r="S120" s="15">
        <f t="shared" si="170"/>
        <v>0.33446788696164365</v>
      </c>
      <c r="T120" s="16">
        <f t="shared" si="171"/>
        <v>293.56039823201172</v>
      </c>
      <c r="U120" s="10">
        <f t="shared" si="172"/>
        <v>0.3997155642490251</v>
      </c>
      <c r="V120" s="19">
        <f t="shared" si="173"/>
        <v>-0.8410207056781327</v>
      </c>
      <c r="W120" s="19">
        <f t="shared" si="174"/>
        <v>-0.36457048744754322</v>
      </c>
      <c r="X120" s="10">
        <f t="shared" si="153"/>
        <v>0.93117579418832652</v>
      </c>
      <c r="Y120" s="16">
        <f t="shared" si="175"/>
        <v>-21.381152163000149</v>
      </c>
      <c r="Z120" s="20">
        <f t="shared" si="176"/>
        <v>295.42054184097225</v>
      </c>
      <c r="AA120" s="1">
        <f t="shared" si="158"/>
        <v>-564.76162359055036</v>
      </c>
      <c r="AB120" s="3">
        <f t="shared" si="177"/>
        <v>23.438189999999999</v>
      </c>
      <c r="AC120" s="16">
        <f t="shared" si="178"/>
        <v>-65.164941148405831</v>
      </c>
      <c r="AD120" s="16">
        <f t="shared" si="179"/>
        <v>-43.932501268334228</v>
      </c>
      <c r="AE120" s="1">
        <f t="shared" si="180"/>
        <v>0.34426924639950468</v>
      </c>
    </row>
    <row r="121" spans="6:31" x14ac:dyDescent="0.2">
      <c r="F121" s="11">
        <f t="shared" ref="F121" si="275">F120+1</f>
        <v>45671.5</v>
      </c>
      <c r="G121" s="1" t="str">
        <f t="shared" si="155"/>
        <v>2025</v>
      </c>
      <c r="H121" s="1" t="str">
        <f t="shared" si="160"/>
        <v>01</v>
      </c>
      <c r="I121" s="1" t="str">
        <f t="shared" si="161"/>
        <v>14</v>
      </c>
      <c r="J121" s="1">
        <f t="shared" si="162"/>
        <v>12</v>
      </c>
      <c r="K121" s="1">
        <f t="shared" si="163"/>
        <v>0</v>
      </c>
      <c r="L121" s="1">
        <f t="shared" si="164"/>
        <v>0</v>
      </c>
      <c r="M121" s="4">
        <f t="shared" ref="M121" si="276">M120+1</f>
        <v>114</v>
      </c>
      <c r="N121" s="16">
        <f t="shared" si="166"/>
        <v>2460690</v>
      </c>
      <c r="O121" s="16">
        <f t="shared" si="157"/>
        <v>2460690</v>
      </c>
      <c r="P121" s="15">
        <f t="shared" si="167"/>
        <v>0.25037645448323065</v>
      </c>
      <c r="Q121" s="3">
        <f t="shared" si="168"/>
        <v>10.843669096830126</v>
      </c>
      <c r="R121" s="15">
        <f t="shared" si="169"/>
        <v>294.21157770937134</v>
      </c>
      <c r="S121" s="15">
        <f t="shared" si="170"/>
        <v>0.36750134712242472</v>
      </c>
      <c r="T121" s="16">
        <f t="shared" si="171"/>
        <v>294.57907905649375</v>
      </c>
      <c r="U121" s="10">
        <f t="shared" si="172"/>
        <v>0.41594876663814645</v>
      </c>
      <c r="V121" s="19">
        <f t="shared" si="173"/>
        <v>-0.8343677210740349</v>
      </c>
      <c r="W121" s="19">
        <f t="shared" si="174"/>
        <v>-0.3616865072986914</v>
      </c>
      <c r="X121" s="10">
        <f t="shared" si="153"/>
        <v>0.93229977498553207</v>
      </c>
      <c r="Y121" s="16">
        <f t="shared" si="175"/>
        <v>-21.203806388753101</v>
      </c>
      <c r="Z121" s="20">
        <f t="shared" si="176"/>
        <v>296.49716018976187</v>
      </c>
      <c r="AA121" s="1">
        <f t="shared" si="158"/>
        <v>-569.75951406480306</v>
      </c>
      <c r="AB121" s="3">
        <f t="shared" si="177"/>
        <v>23.438189999999999</v>
      </c>
      <c r="AC121" s="16">
        <f t="shared" si="178"/>
        <v>-61.226762215315986</v>
      </c>
      <c r="AD121" s="16">
        <f t="shared" si="179"/>
        <v>-39.089764313463895</v>
      </c>
      <c r="AE121" s="1">
        <f t="shared" si="180"/>
        <v>0.35637739279286701</v>
      </c>
    </row>
    <row r="122" spans="6:31" x14ac:dyDescent="0.2">
      <c r="F122" s="11">
        <f t="shared" ref="F122" si="277">F121+1</f>
        <v>45672.5</v>
      </c>
      <c r="G122" s="1" t="str">
        <f t="shared" si="155"/>
        <v>2025</v>
      </c>
      <c r="H122" s="1" t="str">
        <f t="shared" si="160"/>
        <v>01</v>
      </c>
      <c r="I122" s="1" t="str">
        <f t="shared" si="161"/>
        <v>15</v>
      </c>
      <c r="J122" s="1">
        <f t="shared" si="162"/>
        <v>12</v>
      </c>
      <c r="K122" s="1">
        <f t="shared" si="163"/>
        <v>0</v>
      </c>
      <c r="L122" s="1">
        <f t="shared" si="164"/>
        <v>0</v>
      </c>
      <c r="M122" s="4">
        <f t="shared" ref="M122" si="278">M121+1</f>
        <v>115</v>
      </c>
      <c r="N122" s="16">
        <f t="shared" si="166"/>
        <v>2460691</v>
      </c>
      <c r="O122" s="16">
        <f t="shared" si="157"/>
        <v>2460691</v>
      </c>
      <c r="P122" s="15">
        <f t="shared" si="167"/>
        <v>0.25040383299110197</v>
      </c>
      <c r="Q122" s="3">
        <f t="shared" si="168"/>
        <v>11.829269376688899</v>
      </c>
      <c r="R122" s="15">
        <f t="shared" si="169"/>
        <v>295.19722507369261</v>
      </c>
      <c r="S122" s="15">
        <f t="shared" si="170"/>
        <v>0.40041914012813073</v>
      </c>
      <c r="T122" s="16">
        <f t="shared" si="171"/>
        <v>295.59764421382073</v>
      </c>
      <c r="U122" s="10">
        <f t="shared" si="172"/>
        <v>0.43204866848742302</v>
      </c>
      <c r="V122" s="19">
        <f t="shared" si="173"/>
        <v>-0.82745179605252417</v>
      </c>
      <c r="W122" s="19">
        <f t="shared" si="174"/>
        <v>-0.3586885463291194</v>
      </c>
      <c r="X122" s="10">
        <f t="shared" si="153"/>
        <v>0.93345729775512665</v>
      </c>
      <c r="Y122" s="16">
        <f t="shared" si="175"/>
        <v>-21.019676991224287</v>
      </c>
      <c r="Z122" s="20">
        <f t="shared" si="176"/>
        <v>297.57102487287517</v>
      </c>
      <c r="AA122" s="1">
        <f t="shared" si="158"/>
        <v>-574.75740453905576</v>
      </c>
      <c r="AB122" s="3">
        <f t="shared" si="177"/>
        <v>23.438189999999999</v>
      </c>
      <c r="AC122" s="16">
        <f t="shared" si="178"/>
        <v>-57.004487992559589</v>
      </c>
      <c r="AD122" s="16">
        <f t="shared" si="179"/>
        <v>-34.230338862668155</v>
      </c>
      <c r="AE122" s="1">
        <f t="shared" si="180"/>
        <v>0.36575553760789575</v>
      </c>
    </row>
    <row r="123" spans="6:31" x14ac:dyDescent="0.2">
      <c r="F123" s="11">
        <f t="shared" ref="F123" si="279">F122+1</f>
        <v>45673.5</v>
      </c>
      <c r="G123" s="1" t="str">
        <f t="shared" si="155"/>
        <v>2025</v>
      </c>
      <c r="H123" s="1" t="str">
        <f t="shared" si="160"/>
        <v>01</v>
      </c>
      <c r="I123" s="1" t="str">
        <f t="shared" si="161"/>
        <v>16</v>
      </c>
      <c r="J123" s="1">
        <f t="shared" si="162"/>
        <v>12</v>
      </c>
      <c r="K123" s="1">
        <f t="shared" si="163"/>
        <v>0</v>
      </c>
      <c r="L123" s="1">
        <f t="shared" si="164"/>
        <v>0</v>
      </c>
      <c r="M123" s="4">
        <f t="shared" ref="M123" si="280">M122+1</f>
        <v>116</v>
      </c>
      <c r="N123" s="16">
        <f t="shared" si="166"/>
        <v>2460692</v>
      </c>
      <c r="O123" s="16">
        <f t="shared" si="157"/>
        <v>2460692</v>
      </c>
      <c r="P123" s="15">
        <f t="shared" si="167"/>
        <v>0.25043121149897329</v>
      </c>
      <c r="Q123" s="3">
        <f t="shared" si="168"/>
        <v>12.814869656547671</v>
      </c>
      <c r="R123" s="15">
        <f t="shared" si="169"/>
        <v>296.18287243801387</v>
      </c>
      <c r="S123" s="15">
        <f t="shared" si="170"/>
        <v>0.43321093363758084</v>
      </c>
      <c r="T123" s="16">
        <f t="shared" si="171"/>
        <v>296.61608337165143</v>
      </c>
      <c r="U123" s="10">
        <f t="shared" si="172"/>
        <v>0.44801006625433487</v>
      </c>
      <c r="V123" s="19">
        <f t="shared" si="173"/>
        <v>-0.8202752797940468</v>
      </c>
      <c r="W123" s="19">
        <f t="shared" si="174"/>
        <v>-0.35557762288083417</v>
      </c>
      <c r="X123" s="10">
        <f t="shared" si="153"/>
        <v>0.93464675364889349</v>
      </c>
      <c r="Y123" s="16">
        <f t="shared" si="175"/>
        <v>-20.828849698627305</v>
      </c>
      <c r="Z123" s="20">
        <f t="shared" si="176"/>
        <v>298.64206016747585</v>
      </c>
      <c r="AA123" s="1">
        <f t="shared" si="158"/>
        <v>-579.75529501330846</v>
      </c>
      <c r="AB123" s="3">
        <f t="shared" si="177"/>
        <v>23.438189999999999</v>
      </c>
      <c r="AC123" s="16">
        <f t="shared" si="178"/>
        <v>-52.540143603960267</v>
      </c>
      <c r="AD123" s="16">
        <f t="shared" si="179"/>
        <v>-29.373074024119621</v>
      </c>
      <c r="AE123" s="1">
        <f t="shared" si="180"/>
        <v>0.37303801654921015</v>
      </c>
    </row>
    <row r="124" spans="6:31" x14ac:dyDescent="0.2">
      <c r="F124" s="11">
        <f t="shared" ref="F124" si="281">F123+1</f>
        <v>45674.5</v>
      </c>
      <c r="G124" s="1" t="str">
        <f t="shared" si="155"/>
        <v>2025</v>
      </c>
      <c r="H124" s="1" t="str">
        <f t="shared" si="160"/>
        <v>01</v>
      </c>
      <c r="I124" s="1" t="str">
        <f t="shared" si="161"/>
        <v>17</v>
      </c>
      <c r="J124" s="1">
        <f t="shared" si="162"/>
        <v>12</v>
      </c>
      <c r="K124" s="1">
        <f t="shared" si="163"/>
        <v>0</v>
      </c>
      <c r="L124" s="1">
        <f t="shared" si="164"/>
        <v>0</v>
      </c>
      <c r="M124" s="4">
        <f t="shared" ref="M124" si="282">M123+1</f>
        <v>117</v>
      </c>
      <c r="N124" s="16">
        <f t="shared" si="166"/>
        <v>2460693</v>
      </c>
      <c r="O124" s="16">
        <f t="shared" si="157"/>
        <v>2460693</v>
      </c>
      <c r="P124" s="15">
        <f t="shared" si="167"/>
        <v>0.25045859000684462</v>
      </c>
      <c r="Q124" s="3">
        <f t="shared" si="168"/>
        <v>13.800469936406444</v>
      </c>
      <c r="R124" s="15">
        <f t="shared" si="169"/>
        <v>297.16851980233696</v>
      </c>
      <c r="S124" s="15">
        <f t="shared" si="170"/>
        <v>0.46586644207287337</v>
      </c>
      <c r="T124" s="16">
        <f t="shared" si="171"/>
        <v>297.63438624440982</v>
      </c>
      <c r="U124" s="10">
        <f t="shared" si="172"/>
        <v>0.46382780955034575</v>
      </c>
      <c r="V124" s="19">
        <f t="shared" si="173"/>
        <v>-0.81284061269345298</v>
      </c>
      <c r="W124" s="19">
        <f t="shared" si="174"/>
        <v>-0.35235479483591531</v>
      </c>
      <c r="X124" s="10">
        <f t="shared" si="153"/>
        <v>0.93586649611797734</v>
      </c>
      <c r="Y124" s="16">
        <f t="shared" si="175"/>
        <v>-20.631412698518979</v>
      </c>
      <c r="Z124" s="20">
        <f t="shared" si="176"/>
        <v>299.71019502439799</v>
      </c>
      <c r="AA124" s="1">
        <f t="shared" si="158"/>
        <v>-584.75318548756115</v>
      </c>
      <c r="AB124" s="3">
        <f t="shared" si="177"/>
        <v>23.438189999999999</v>
      </c>
      <c r="AC124" s="16">
        <f t="shared" si="178"/>
        <v>-47.878299053146932</v>
      </c>
      <c r="AD124" s="16">
        <f t="shared" si="179"/>
        <v>-24.533935939415731</v>
      </c>
      <c r="AE124" s="1">
        <f t="shared" si="180"/>
        <v>0.37866108884822985</v>
      </c>
    </row>
    <row r="125" spans="6:31" x14ac:dyDescent="0.2">
      <c r="F125" s="11">
        <f t="shared" ref="F125" si="283">F124+1</f>
        <v>45675.5</v>
      </c>
      <c r="G125" s="1" t="str">
        <f t="shared" si="155"/>
        <v>2025</v>
      </c>
      <c r="H125" s="1" t="str">
        <f t="shared" si="160"/>
        <v>01</v>
      </c>
      <c r="I125" s="1" t="str">
        <f t="shared" si="161"/>
        <v>18</v>
      </c>
      <c r="J125" s="1">
        <f t="shared" si="162"/>
        <v>12</v>
      </c>
      <c r="K125" s="1">
        <f t="shared" si="163"/>
        <v>0</v>
      </c>
      <c r="L125" s="1">
        <f t="shared" si="164"/>
        <v>0</v>
      </c>
      <c r="M125" s="4">
        <f t="shared" ref="M125" si="284">M124+1</f>
        <v>118</v>
      </c>
      <c r="N125" s="16">
        <f t="shared" si="166"/>
        <v>2460694</v>
      </c>
      <c r="O125" s="16">
        <f t="shared" si="157"/>
        <v>2460694</v>
      </c>
      <c r="P125" s="15">
        <f t="shared" si="167"/>
        <v>0.25048596851471594</v>
      </c>
      <c r="Q125" s="3">
        <f t="shared" si="168"/>
        <v>14.786070216263397</v>
      </c>
      <c r="R125" s="15">
        <f t="shared" si="169"/>
        <v>298.15416716665823</v>
      </c>
      <c r="S125" s="15">
        <f t="shared" si="170"/>
        <v>0.49837543039406074</v>
      </c>
      <c r="T125" s="16">
        <f t="shared" si="171"/>
        <v>298.65254259705227</v>
      </c>
      <c r="U125" s="10">
        <f t="shared" si="172"/>
        <v>0.47949680320958471</v>
      </c>
      <c r="V125" s="19">
        <f t="shared" si="173"/>
        <v>-0.80515032521729035</v>
      </c>
      <c r="W125" s="19">
        <f t="shared" si="174"/>
        <v>-0.34902115912116344</v>
      </c>
      <c r="X125" s="10">
        <f t="shared" si="153"/>
        <v>0.93711484380822796</v>
      </c>
      <c r="Y125" s="16">
        <f t="shared" si="175"/>
        <v>-20.427456523274685</v>
      </c>
      <c r="Z125" s="20">
        <f t="shared" si="176"/>
        <v>300.77536311184116</v>
      </c>
      <c r="AA125" s="1">
        <f t="shared" si="158"/>
        <v>-589.75107596181385</v>
      </c>
      <c r="AB125" s="3">
        <f t="shared" si="177"/>
        <v>23.438189999999999</v>
      </c>
      <c r="AC125" s="16">
        <f t="shared" si="178"/>
        <v>-43.065578054558557</v>
      </c>
      <c r="AD125" s="16">
        <f t="shared" si="179"/>
        <v>-19.727463510042785</v>
      </c>
      <c r="AE125" s="1">
        <f t="shared" si="180"/>
        <v>0.38293170455980846</v>
      </c>
    </row>
    <row r="126" spans="6:31" x14ac:dyDescent="0.2">
      <c r="F126" s="11">
        <f t="shared" ref="F126" si="285">F125+1</f>
        <v>45676.5</v>
      </c>
      <c r="G126" s="1" t="str">
        <f t="shared" si="155"/>
        <v>2025</v>
      </c>
      <c r="H126" s="1" t="str">
        <f t="shared" si="160"/>
        <v>01</v>
      </c>
      <c r="I126" s="1" t="str">
        <f t="shared" si="161"/>
        <v>19</v>
      </c>
      <c r="J126" s="1">
        <f t="shared" si="162"/>
        <v>12</v>
      </c>
      <c r="K126" s="1">
        <f t="shared" si="163"/>
        <v>0</v>
      </c>
      <c r="L126" s="1">
        <f t="shared" si="164"/>
        <v>0</v>
      </c>
      <c r="M126" s="4">
        <f t="shared" ref="M126" si="286">M125+1</f>
        <v>119</v>
      </c>
      <c r="N126" s="16">
        <f t="shared" si="166"/>
        <v>2460695</v>
      </c>
      <c r="O126" s="16">
        <f t="shared" si="157"/>
        <v>2460695</v>
      </c>
      <c r="P126" s="15">
        <f t="shared" si="167"/>
        <v>0.25051334702258726</v>
      </c>
      <c r="Q126" s="3">
        <f t="shared" si="168"/>
        <v>15.771670496122169</v>
      </c>
      <c r="R126" s="15">
        <f t="shared" si="169"/>
        <v>299.13981453098131</v>
      </c>
      <c r="S126" s="15">
        <f t="shared" si="170"/>
        <v>0.53072771784540451</v>
      </c>
      <c r="T126" s="16">
        <f t="shared" si="171"/>
        <v>299.67054224882673</v>
      </c>
      <c r="U126" s="10">
        <f t="shared" si="172"/>
        <v>0.49501200932370448</v>
      </c>
      <c r="V126" s="19">
        <f t="shared" si="173"/>
        <v>-0.79720703671625992</v>
      </c>
      <c r="W126" s="19">
        <f t="shared" si="174"/>
        <v>-0.3455778511933143</v>
      </c>
      <c r="X126" s="10">
        <f t="shared" si="153"/>
        <v>0.93839008347521002</v>
      </c>
      <c r="Y126" s="16">
        <f t="shared" si="175"/>
        <v>-20.217073935313973</v>
      </c>
      <c r="Z126" s="20">
        <f t="shared" si="176"/>
        <v>301.8375028469311</v>
      </c>
      <c r="AA126" s="1">
        <f t="shared" si="158"/>
        <v>-594.74896643606655</v>
      </c>
      <c r="AB126" s="3">
        <f t="shared" si="177"/>
        <v>23.438189999999999</v>
      </c>
      <c r="AC126" s="16">
        <f t="shared" si="178"/>
        <v>-38.150144089667116</v>
      </c>
      <c r="AD126" s="16">
        <f t="shared" si="179"/>
        <v>-14.967780016494791</v>
      </c>
      <c r="AE126" s="1">
        <f t="shared" si="180"/>
        <v>0.38606953204653388</v>
      </c>
    </row>
    <row r="127" spans="6:31" x14ac:dyDescent="0.2">
      <c r="F127" s="11">
        <f t="shared" ref="F127" si="287">F126+1</f>
        <v>45677.5</v>
      </c>
      <c r="G127" s="1" t="str">
        <f t="shared" si="155"/>
        <v>2025</v>
      </c>
      <c r="H127" s="1" t="str">
        <f t="shared" si="160"/>
        <v>01</v>
      </c>
      <c r="I127" s="1" t="str">
        <f t="shared" si="161"/>
        <v>20</v>
      </c>
      <c r="J127" s="1">
        <f t="shared" si="162"/>
        <v>12</v>
      </c>
      <c r="K127" s="1">
        <f t="shared" si="163"/>
        <v>0</v>
      </c>
      <c r="L127" s="1">
        <f t="shared" si="164"/>
        <v>0</v>
      </c>
      <c r="M127" s="4">
        <f t="shared" ref="M127" si="288">M126+1</f>
        <v>120</v>
      </c>
      <c r="N127" s="16">
        <f t="shared" si="166"/>
        <v>2460696</v>
      </c>
      <c r="O127" s="16">
        <f t="shared" si="157"/>
        <v>2460696</v>
      </c>
      <c r="P127" s="15">
        <f t="shared" si="167"/>
        <v>0.25054072553045859</v>
      </c>
      <c r="Q127" s="3">
        <f t="shared" si="168"/>
        <v>16.757270775979123</v>
      </c>
      <c r="R127" s="15">
        <f t="shared" si="169"/>
        <v>300.12546189530622</v>
      </c>
      <c r="S127" s="15">
        <f t="shared" si="170"/>
        <v>0.56291318167018767</v>
      </c>
      <c r="T127" s="16">
        <f t="shared" si="171"/>
        <v>300.6883750769764</v>
      </c>
      <c r="U127" s="10">
        <f t="shared" si="172"/>
        <v>0.51036844924090963</v>
      </c>
      <c r="V127" s="19">
        <f t="shared" si="173"/>
        <v>-0.78901345419417401</v>
      </c>
      <c r="W127" s="19">
        <f t="shared" si="174"/>
        <v>-0.34202604450539581</v>
      </c>
      <c r="X127" s="10">
        <f t="shared" si="153"/>
        <v>0.93969047291115648</v>
      </c>
      <c r="Y127" s="16">
        <f t="shared" si="175"/>
        <v>-20.000359812423177</v>
      </c>
      <c r="Z127" s="20">
        <f t="shared" si="176"/>
        <v>302.89655741544772</v>
      </c>
      <c r="AA127" s="1">
        <f t="shared" si="158"/>
        <v>-599.74685691031925</v>
      </c>
      <c r="AB127" s="3">
        <f t="shared" si="177"/>
        <v>23.438189999999999</v>
      </c>
      <c r="AC127" s="16">
        <f t="shared" si="178"/>
        <v>-33.181169381877474</v>
      </c>
      <c r="AD127" s="16">
        <f t="shared" si="179"/>
        <v>-10.269364680110112</v>
      </c>
      <c r="AE127" s="1">
        <f t="shared" si="180"/>
        <v>0.38823376421042088</v>
      </c>
    </row>
    <row r="128" spans="6:31" x14ac:dyDescent="0.2">
      <c r="F128" s="11">
        <f t="shared" ref="F128" si="289">F127+1</f>
        <v>45678.5</v>
      </c>
      <c r="G128" s="1" t="str">
        <f t="shared" si="155"/>
        <v>2025</v>
      </c>
      <c r="H128" s="1" t="str">
        <f t="shared" si="160"/>
        <v>01</v>
      </c>
      <c r="I128" s="1" t="str">
        <f t="shared" si="161"/>
        <v>21</v>
      </c>
      <c r="J128" s="1">
        <f t="shared" si="162"/>
        <v>12</v>
      </c>
      <c r="K128" s="1">
        <f t="shared" si="163"/>
        <v>0</v>
      </c>
      <c r="L128" s="1">
        <f t="shared" si="164"/>
        <v>0</v>
      </c>
      <c r="M128" s="4">
        <f t="shared" ref="M128" si="290">M127+1</f>
        <v>121</v>
      </c>
      <c r="N128" s="16">
        <f t="shared" si="166"/>
        <v>2460697</v>
      </c>
      <c r="O128" s="16">
        <f t="shared" si="157"/>
        <v>2460697</v>
      </c>
      <c r="P128" s="15">
        <f t="shared" si="167"/>
        <v>0.25056810403832991</v>
      </c>
      <c r="Q128" s="3">
        <f t="shared" si="168"/>
        <v>17.742871055837895</v>
      </c>
      <c r="R128" s="15">
        <f t="shared" si="169"/>
        <v>301.11110925963112</v>
      </c>
      <c r="S128" s="15">
        <f t="shared" si="170"/>
        <v>0.59492176079360803</v>
      </c>
      <c r="T128" s="16">
        <f t="shared" si="171"/>
        <v>301.70603102042475</v>
      </c>
      <c r="U128" s="10">
        <f t="shared" si="172"/>
        <v>0.52556120552845065</v>
      </c>
      <c r="V128" s="19">
        <f t="shared" si="173"/>
        <v>-0.78057237103418398</v>
      </c>
      <c r="W128" s="19">
        <f t="shared" si="174"/>
        <v>-0.33836694995456323</v>
      </c>
      <c r="X128" s="10">
        <f t="shared" si="153"/>
        <v>0.94101424387649213</v>
      </c>
      <c r="Y128" s="16">
        <f t="shared" si="175"/>
        <v>-19.777411033492054</v>
      </c>
      <c r="Z128" s="20">
        <f t="shared" si="176"/>
        <v>303.95247478014858</v>
      </c>
      <c r="AA128" s="1">
        <f t="shared" si="158"/>
        <v>-604.74474738457195</v>
      </c>
      <c r="AB128" s="3">
        <f t="shared" si="177"/>
        <v>23.438189999999999</v>
      </c>
      <c r="AC128" s="16">
        <f t="shared" si="178"/>
        <v>-28.208292671839473</v>
      </c>
      <c r="AD128" s="16">
        <f t="shared" si="179"/>
        <v>-5.6477027017227517</v>
      </c>
      <c r="AE128" s="1">
        <f t="shared" si="180"/>
        <v>0.38954098540712512</v>
      </c>
    </row>
    <row r="129" spans="6:31" x14ac:dyDescent="0.2">
      <c r="F129" s="11">
        <f t="shared" ref="F129" si="291">F128+1</f>
        <v>45679.5</v>
      </c>
      <c r="G129" s="1" t="str">
        <f t="shared" si="155"/>
        <v>2025</v>
      </c>
      <c r="H129" s="1" t="str">
        <f t="shared" si="160"/>
        <v>01</v>
      </c>
      <c r="I129" s="1" t="str">
        <f t="shared" si="161"/>
        <v>22</v>
      </c>
      <c r="J129" s="1">
        <f t="shared" si="162"/>
        <v>12</v>
      </c>
      <c r="K129" s="1">
        <f t="shared" si="163"/>
        <v>0</v>
      </c>
      <c r="L129" s="1">
        <f t="shared" si="164"/>
        <v>0</v>
      </c>
      <c r="M129" s="4">
        <f t="shared" ref="M129" si="292">M128+1</f>
        <v>122</v>
      </c>
      <c r="N129" s="16">
        <f t="shared" si="166"/>
        <v>2460698</v>
      </c>
      <c r="O129" s="16">
        <f t="shared" si="157"/>
        <v>2460698</v>
      </c>
      <c r="P129" s="15">
        <f t="shared" si="167"/>
        <v>0.25059548254620123</v>
      </c>
      <c r="Q129" s="3">
        <f t="shared" si="168"/>
        <v>18.72847133569303</v>
      </c>
      <c r="R129" s="15">
        <f t="shared" si="169"/>
        <v>302.09675662395421</v>
      </c>
      <c r="S129" s="15">
        <f t="shared" si="170"/>
        <v>0.62674345946984245</v>
      </c>
      <c r="T129" s="16">
        <f t="shared" si="171"/>
        <v>302.72350008342403</v>
      </c>
      <c r="U129" s="10">
        <f t="shared" si="172"/>
        <v>0.54058542389710496</v>
      </c>
      <c r="V129" s="19">
        <f t="shared" si="173"/>
        <v>-0.77188666568347286</v>
      </c>
      <c r="W129" s="19">
        <f t="shared" si="174"/>
        <v>-0.33460181531192867</v>
      </c>
      <c r="X129" s="10">
        <f t="shared" si="153"/>
        <v>0.94235960502876082</v>
      </c>
      <c r="Y129" s="16">
        <f t="shared" si="175"/>
        <v>-19.548326364976838</v>
      </c>
      <c r="Z129" s="20">
        <f t="shared" si="176"/>
        <v>305.00520767810025</v>
      </c>
      <c r="AA129" s="1">
        <f t="shared" si="158"/>
        <v>-609.74263785882465</v>
      </c>
      <c r="AB129" s="3">
        <f t="shared" si="177"/>
        <v>23.438189999999999</v>
      </c>
      <c r="AC129" s="16">
        <f t="shared" si="178"/>
        <v>-23.281071797944033</v>
      </c>
      <c r="AD129" s="16">
        <f t="shared" si="179"/>
        <v>-1.1198852972527022</v>
      </c>
      <c r="AE129" s="1">
        <f t="shared" si="180"/>
        <v>0.39007773750690167</v>
      </c>
    </row>
    <row r="130" spans="6:31" x14ac:dyDescent="0.2">
      <c r="F130" s="11">
        <f t="shared" ref="F130" si="293">F129+1</f>
        <v>45680.5</v>
      </c>
      <c r="G130" s="1" t="str">
        <f t="shared" si="155"/>
        <v>2025</v>
      </c>
      <c r="H130" s="1" t="str">
        <f t="shared" si="160"/>
        <v>01</v>
      </c>
      <c r="I130" s="1" t="str">
        <f t="shared" si="161"/>
        <v>23</v>
      </c>
      <c r="J130" s="1">
        <f t="shared" si="162"/>
        <v>12</v>
      </c>
      <c r="K130" s="1">
        <f t="shared" si="163"/>
        <v>0</v>
      </c>
      <c r="L130" s="1">
        <f t="shared" si="164"/>
        <v>0</v>
      </c>
      <c r="M130" s="4">
        <f t="shared" ref="M130" si="294">M129+1</f>
        <v>123</v>
      </c>
      <c r="N130" s="16">
        <f t="shared" si="166"/>
        <v>2460699</v>
      </c>
      <c r="O130" s="16">
        <f t="shared" si="157"/>
        <v>2460699</v>
      </c>
      <c r="P130" s="15">
        <f t="shared" si="167"/>
        <v>0.25062286105407255</v>
      </c>
      <c r="Q130" s="3">
        <f t="shared" si="168"/>
        <v>19.714071615551802</v>
      </c>
      <c r="R130" s="15">
        <f t="shared" si="169"/>
        <v>303.08240398827911</v>
      </c>
      <c r="S130" s="15">
        <f t="shared" si="170"/>
        <v>0.65836835089357193</v>
      </c>
      <c r="T130" s="16">
        <f t="shared" si="171"/>
        <v>303.74077233917268</v>
      </c>
      <c r="U130" s="10">
        <f t="shared" si="172"/>
        <v>0.55543631508653646</v>
      </c>
      <c r="V130" s="19">
        <f t="shared" si="173"/>
        <v>-0.76295930029747883</v>
      </c>
      <c r="W130" s="19">
        <f t="shared" si="174"/>
        <v>-0.33073192463484885</v>
      </c>
      <c r="X130" s="10">
        <f t="shared" si="153"/>
        <v>0.94372474484212221</v>
      </c>
      <c r="Y130" s="16">
        <f t="shared" si="175"/>
        <v>-19.313206348381858</v>
      </c>
      <c r="Z130" s="20">
        <f t="shared" si="176"/>
        <v>306.05471360748413</v>
      </c>
      <c r="AA130" s="1">
        <f t="shared" si="158"/>
        <v>-614.74052833307735</v>
      </c>
      <c r="AB130" s="3">
        <f t="shared" si="177"/>
        <v>23.438189999999999</v>
      </c>
      <c r="AC130" s="16">
        <f t="shared" si="178"/>
        <v>-18.448437142971365</v>
      </c>
      <c r="AD130" s="16">
        <f t="shared" si="179"/>
        <v>3.2947971098235738</v>
      </c>
      <c r="AE130" s="1">
        <f t="shared" si="180"/>
        <v>0.38991003542341907</v>
      </c>
    </row>
    <row r="131" spans="6:31" x14ac:dyDescent="0.2">
      <c r="F131" s="11">
        <f t="shared" ref="F131" si="295">F130+1</f>
        <v>45681.5</v>
      </c>
      <c r="G131" s="1" t="str">
        <f t="shared" si="155"/>
        <v>2025</v>
      </c>
      <c r="H131" s="1" t="str">
        <f t="shared" si="160"/>
        <v>01</v>
      </c>
      <c r="I131" s="1" t="str">
        <f t="shared" si="161"/>
        <v>24</v>
      </c>
      <c r="J131" s="1">
        <f t="shared" si="162"/>
        <v>12</v>
      </c>
      <c r="K131" s="1">
        <f t="shared" si="163"/>
        <v>0</v>
      </c>
      <c r="L131" s="1">
        <f t="shared" si="164"/>
        <v>0</v>
      </c>
      <c r="M131" s="4">
        <f t="shared" ref="M131" si="296">M130+1</f>
        <v>124</v>
      </c>
      <c r="N131" s="16">
        <f t="shared" si="166"/>
        <v>2460700</v>
      </c>
      <c r="O131" s="16">
        <f t="shared" si="157"/>
        <v>2460700</v>
      </c>
      <c r="P131" s="15">
        <f t="shared" si="167"/>
        <v>0.25065023956194388</v>
      </c>
      <c r="Q131" s="3">
        <f t="shared" si="168"/>
        <v>20.699671895408756</v>
      </c>
      <c r="R131" s="15">
        <f t="shared" si="169"/>
        <v>304.06805135260583</v>
      </c>
      <c r="S131" s="15">
        <f t="shared" si="170"/>
        <v>0.6897865807712672</v>
      </c>
      <c r="T131" s="16">
        <f t="shared" si="171"/>
        <v>304.75783793337712</v>
      </c>
      <c r="U131" s="10">
        <f t="shared" si="172"/>
        <v>0.57010915671006102</v>
      </c>
      <c r="V131" s="19">
        <f t="shared" si="173"/>
        <v>-0.75379331934499294</v>
      </c>
      <c r="W131" s="19">
        <f t="shared" si="174"/>
        <v>-0.32675859766225074</v>
      </c>
      <c r="X131" s="10">
        <f t="shared" si="153"/>
        <v>0.94510783451085589</v>
      </c>
      <c r="Y131" s="16">
        <f t="shared" si="175"/>
        <v>-19.072153189041696</v>
      </c>
      <c r="Z131" s="20">
        <f t="shared" si="176"/>
        <v>307.10095480434222</v>
      </c>
      <c r="AA131" s="1">
        <f t="shared" si="158"/>
        <v>-619.73841880733005</v>
      </c>
      <c r="AB131" s="3">
        <f t="shared" si="177"/>
        <v>23.438189999999999</v>
      </c>
      <c r="AC131" s="16">
        <f t="shared" si="178"/>
        <v>-13.758151996793286</v>
      </c>
      <c r="AD131" s="16">
        <f t="shared" si="179"/>
        <v>7.5742461529463183</v>
      </c>
      <c r="AE131" s="1">
        <f t="shared" si="180"/>
        <v>0.38909133767195409</v>
      </c>
    </row>
    <row r="132" spans="6:31" x14ac:dyDescent="0.2">
      <c r="F132" s="11">
        <f t="shared" ref="F132" si="297">F131+1</f>
        <v>45682.5</v>
      </c>
      <c r="G132" s="1" t="str">
        <f t="shared" si="155"/>
        <v>2025</v>
      </c>
      <c r="H132" s="1" t="str">
        <f t="shared" si="160"/>
        <v>01</v>
      </c>
      <c r="I132" s="1" t="str">
        <f t="shared" si="161"/>
        <v>25</v>
      </c>
      <c r="J132" s="1">
        <f t="shared" si="162"/>
        <v>12</v>
      </c>
      <c r="K132" s="1">
        <f t="shared" si="163"/>
        <v>0</v>
      </c>
      <c r="L132" s="1">
        <f t="shared" si="164"/>
        <v>0</v>
      </c>
      <c r="M132" s="4">
        <f t="shared" ref="M132" si="298">M131+1</f>
        <v>125</v>
      </c>
      <c r="N132" s="16">
        <f t="shared" si="166"/>
        <v>2460701</v>
      </c>
      <c r="O132" s="16">
        <f t="shared" si="157"/>
        <v>2460701</v>
      </c>
      <c r="P132" s="15">
        <f t="shared" si="167"/>
        <v>0.2506776180698152</v>
      </c>
      <c r="Q132" s="3">
        <f t="shared" si="168"/>
        <v>21.685272175262071</v>
      </c>
      <c r="R132" s="15">
        <f t="shared" si="169"/>
        <v>305.05369871693074</v>
      </c>
      <c r="S132" s="15">
        <f t="shared" si="170"/>
        <v>0.72098837085322864</v>
      </c>
      <c r="T132" s="16">
        <f t="shared" si="171"/>
        <v>305.77468708778395</v>
      </c>
      <c r="U132" s="10">
        <f t="shared" si="172"/>
        <v>0.58459929505812169</v>
      </c>
      <c r="V132" s="19">
        <f t="shared" si="173"/>
        <v>-0.74439184817508308</v>
      </c>
      <c r="W132" s="19">
        <f t="shared" si="174"/>
        <v>-0.32268318919341193</v>
      </c>
      <c r="X132" s="10">
        <f t="shared" si="153"/>
        <v>0.94650703083071108</v>
      </c>
      <c r="Y132" s="16">
        <f t="shared" si="175"/>
        <v>-18.82527064645749</v>
      </c>
      <c r="Z132" s="20">
        <f t="shared" si="176"/>
        <v>308.14389820980466</v>
      </c>
      <c r="AA132" s="1">
        <f t="shared" si="158"/>
        <v>-624.73630928158275</v>
      </c>
      <c r="AB132" s="3">
        <f t="shared" si="177"/>
        <v>23.438189999999999</v>
      </c>
      <c r="AC132" s="16">
        <f t="shared" si="178"/>
        <v>-9.2562858066783136</v>
      </c>
      <c r="AD132" s="16">
        <f t="shared" si="179"/>
        <v>11.692929369308407</v>
      </c>
      <c r="AE132" s="1">
        <f t="shared" si="180"/>
        <v>0.38767006782113278</v>
      </c>
    </row>
    <row r="133" spans="6:31" x14ac:dyDescent="0.2">
      <c r="F133" s="11">
        <f t="shared" ref="F133" si="299">F132+1</f>
        <v>45683.5</v>
      </c>
      <c r="G133" s="1" t="str">
        <f t="shared" si="155"/>
        <v>2025</v>
      </c>
      <c r="H133" s="1" t="str">
        <f t="shared" si="160"/>
        <v>01</v>
      </c>
      <c r="I133" s="1" t="str">
        <f t="shared" si="161"/>
        <v>26</v>
      </c>
      <c r="J133" s="1">
        <f t="shared" si="162"/>
        <v>12</v>
      </c>
      <c r="K133" s="1">
        <f t="shared" si="163"/>
        <v>0</v>
      </c>
      <c r="L133" s="1">
        <f t="shared" si="164"/>
        <v>0</v>
      </c>
      <c r="M133" s="4">
        <f t="shared" ref="M133" si="300">M132+1</f>
        <v>126</v>
      </c>
      <c r="N133" s="16">
        <f t="shared" si="166"/>
        <v>2460702</v>
      </c>
      <c r="O133" s="16">
        <f t="shared" si="157"/>
        <v>2460702</v>
      </c>
      <c r="P133" s="15">
        <f t="shared" si="167"/>
        <v>0.25070499657768652</v>
      </c>
      <c r="Q133" s="3">
        <f t="shared" si="168"/>
        <v>22.670872455120843</v>
      </c>
      <c r="R133" s="15">
        <f t="shared" si="169"/>
        <v>306.03934608125746</v>
      </c>
      <c r="S133" s="15">
        <f t="shared" si="170"/>
        <v>0.75196402242287474</v>
      </c>
      <c r="T133" s="16">
        <f t="shared" si="171"/>
        <v>306.79131010368036</v>
      </c>
      <c r="U133" s="10">
        <f t="shared" si="172"/>
        <v>0.59890214685938381</v>
      </c>
      <c r="V133" s="19">
        <f t="shared" si="173"/>
        <v>-0.73475809154705407</v>
      </c>
      <c r="W133" s="19">
        <f t="shared" si="174"/>
        <v>-0.31850708845071585</v>
      </c>
      <c r="X133" s="10">
        <f t="shared" si="153"/>
        <v>0.94792047905225041</v>
      </c>
      <c r="Y133" s="16">
        <f t="shared" si="175"/>
        <v>-18.572663926428827</v>
      </c>
      <c r="Z133" s="20">
        <f t="shared" si="176"/>
        <v>309.18351542832693</v>
      </c>
      <c r="AA133" s="1">
        <f t="shared" si="158"/>
        <v>-629.73419975583545</v>
      </c>
      <c r="AB133" s="3">
        <f t="shared" si="177"/>
        <v>23.438189999999999</v>
      </c>
      <c r="AC133" s="16">
        <f t="shared" si="178"/>
        <v>-4.986706142245076</v>
      </c>
      <c r="AD133" s="16">
        <f t="shared" si="179"/>
        <v>15.621261033892242</v>
      </c>
      <c r="AE133" s="1">
        <f t="shared" si="180"/>
        <v>0.38569752398468043</v>
      </c>
    </row>
    <row r="134" spans="6:31" x14ac:dyDescent="0.2">
      <c r="F134" s="11">
        <f t="shared" ref="F134" si="301">F133+1</f>
        <v>45684.5</v>
      </c>
      <c r="G134" s="1" t="str">
        <f t="shared" si="155"/>
        <v>2025</v>
      </c>
      <c r="H134" s="1" t="str">
        <f t="shared" si="160"/>
        <v>01</v>
      </c>
      <c r="I134" s="1" t="str">
        <f t="shared" si="161"/>
        <v>27</v>
      </c>
      <c r="J134" s="1">
        <f t="shared" si="162"/>
        <v>12</v>
      </c>
      <c r="K134" s="1">
        <f t="shared" si="163"/>
        <v>0</v>
      </c>
      <c r="L134" s="1">
        <f t="shared" si="164"/>
        <v>0</v>
      </c>
      <c r="M134" s="4">
        <f t="shared" ref="M134" si="302">M133+1</f>
        <v>127</v>
      </c>
      <c r="N134" s="16">
        <f t="shared" si="166"/>
        <v>2460703</v>
      </c>
      <c r="O134" s="16">
        <f t="shared" si="157"/>
        <v>2460703</v>
      </c>
      <c r="P134" s="15">
        <f t="shared" si="167"/>
        <v>0.25073237508555785</v>
      </c>
      <c r="Q134" s="3">
        <f t="shared" si="168"/>
        <v>23.656472734974159</v>
      </c>
      <c r="R134" s="15">
        <f t="shared" si="169"/>
        <v>307.02499344558419</v>
      </c>
      <c r="S134" s="15">
        <f t="shared" si="170"/>
        <v>0.78270391974058084</v>
      </c>
      <c r="T134" s="16">
        <f t="shared" si="171"/>
        <v>307.80769736532477</v>
      </c>
      <c r="U134" s="10">
        <f t="shared" si="172"/>
        <v>0.613013200997928</v>
      </c>
      <c r="V134" s="19">
        <f t="shared" si="173"/>
        <v>-0.72489533212502177</v>
      </c>
      <c r="W134" s="19">
        <f t="shared" si="174"/>
        <v>-0.31423171842706799</v>
      </c>
      <c r="X134" s="10">
        <f t="shared" si="153"/>
        <v>0.9493463157006361</v>
      </c>
      <c r="Y134" s="16">
        <f t="shared" si="175"/>
        <v>-18.314439575213957</v>
      </c>
      <c r="Z134" s="20">
        <f t="shared" si="176"/>
        <v>310.21978267744629</v>
      </c>
      <c r="AA134" s="1">
        <f t="shared" si="158"/>
        <v>-634.73209023008815</v>
      </c>
      <c r="AB134" s="3">
        <f t="shared" si="177"/>
        <v>23.438189999999999</v>
      </c>
      <c r="AC134" s="16">
        <f t="shared" si="178"/>
        <v>-0.99059499298994247</v>
      </c>
      <c r="AD134" s="16">
        <f t="shared" si="179"/>
        <v>19.32505203801021</v>
      </c>
      <c r="AE134" s="1">
        <f t="shared" si="180"/>
        <v>0.38323675585401779</v>
      </c>
    </row>
    <row r="135" spans="6:31" x14ac:dyDescent="0.2">
      <c r="F135" s="11">
        <f t="shared" ref="F135" si="303">F134+1</f>
        <v>45685.5</v>
      </c>
      <c r="G135" s="1" t="str">
        <f t="shared" si="155"/>
        <v>2025</v>
      </c>
      <c r="H135" s="1" t="str">
        <f t="shared" si="160"/>
        <v>01</v>
      </c>
      <c r="I135" s="1" t="str">
        <f t="shared" si="161"/>
        <v>28</v>
      </c>
      <c r="J135" s="1">
        <f t="shared" si="162"/>
        <v>12</v>
      </c>
      <c r="K135" s="1">
        <f t="shared" si="163"/>
        <v>0</v>
      </c>
      <c r="L135" s="1">
        <f t="shared" si="164"/>
        <v>0</v>
      </c>
      <c r="M135" s="4">
        <f t="shared" ref="M135" si="304">M134+1</f>
        <v>128</v>
      </c>
      <c r="N135" s="16">
        <f t="shared" si="166"/>
        <v>2460704</v>
      </c>
      <c r="O135" s="16">
        <f t="shared" si="157"/>
        <v>2460704</v>
      </c>
      <c r="P135" s="15">
        <f t="shared" si="167"/>
        <v>0.25075975359342917</v>
      </c>
      <c r="Q135" s="3">
        <f t="shared" si="168"/>
        <v>24.642073014831112</v>
      </c>
      <c r="R135" s="15">
        <f t="shared" si="169"/>
        <v>308.01064080991091</v>
      </c>
      <c r="S135" s="15">
        <f t="shared" si="170"/>
        <v>0.81319853344373416</v>
      </c>
      <c r="T135" s="16">
        <f t="shared" si="171"/>
        <v>308.82383934335462</v>
      </c>
      <c r="U135" s="10">
        <f t="shared" si="172"/>
        <v>0.62692802018628757</v>
      </c>
      <c r="V135" s="19">
        <f t="shared" si="173"/>
        <v>-0.71480692893791586</v>
      </c>
      <c r="W135" s="19">
        <f t="shared" si="174"/>
        <v>-0.30985853521832701</v>
      </c>
      <c r="X135" s="10">
        <f t="shared" ref="X135:X198" si="305">SQRT(1-W135^2)</f>
        <v>0.95078267135678951</v>
      </c>
      <c r="Y135" s="16">
        <f t="shared" si="175"/>
        <v>-18.050705375911608</v>
      </c>
      <c r="Z135" s="20">
        <f t="shared" si="176"/>
        <v>311.2526807296627</v>
      </c>
      <c r="AA135" s="1">
        <f t="shared" si="158"/>
        <v>-639.72998070434085</v>
      </c>
      <c r="AB135" s="3">
        <f t="shared" si="177"/>
        <v>23.438189999999999</v>
      </c>
      <c r="AC135" s="16">
        <f t="shared" si="178"/>
        <v>2.6940052551930607</v>
      </c>
      <c r="AD135" s="16">
        <f t="shared" si="179"/>
        <v>22.765144287517533</v>
      </c>
      <c r="AE135" s="1">
        <f t="shared" si="180"/>
        <v>0.38037256511879419</v>
      </c>
    </row>
    <row r="136" spans="6:31" x14ac:dyDescent="0.2">
      <c r="F136" s="11">
        <f t="shared" ref="F136" si="306">F135+1</f>
        <v>45686.5</v>
      </c>
      <c r="G136" s="1" t="str">
        <f t="shared" ref="G136:G199" si="307">TEXT(F136,"yyyy")</f>
        <v>2025</v>
      </c>
      <c r="H136" s="1" t="str">
        <f t="shared" si="160"/>
        <v>01</v>
      </c>
      <c r="I136" s="1" t="str">
        <f t="shared" si="161"/>
        <v>29</v>
      </c>
      <c r="J136" s="1">
        <f t="shared" si="162"/>
        <v>12</v>
      </c>
      <c r="K136" s="1">
        <f t="shared" si="163"/>
        <v>0</v>
      </c>
      <c r="L136" s="1">
        <f t="shared" si="164"/>
        <v>0</v>
      </c>
      <c r="M136" s="4">
        <f t="shared" ref="M136" si="308">M135+1</f>
        <v>129</v>
      </c>
      <c r="N136" s="16">
        <f t="shared" si="166"/>
        <v>2460705</v>
      </c>
      <c r="O136" s="16">
        <f t="shared" ref="O136:O199" si="309">ROUND((F136+2415018.5),0)</f>
        <v>2460705</v>
      </c>
      <c r="P136" s="15">
        <f t="shared" si="167"/>
        <v>0.25078713210130049</v>
      </c>
      <c r="Q136" s="3">
        <f t="shared" si="168"/>
        <v>25.627673294686247</v>
      </c>
      <c r="R136" s="15">
        <f t="shared" si="169"/>
        <v>308.99628817423945</v>
      </c>
      <c r="S136" s="15">
        <f t="shared" si="170"/>
        <v>0.84343842389672108</v>
      </c>
      <c r="T136" s="16">
        <f t="shared" si="171"/>
        <v>309.83972659813617</v>
      </c>
      <c r="U136" s="10">
        <f t="shared" si="172"/>
        <v>0.64064224259290525</v>
      </c>
      <c r="V136" s="19">
        <f t="shared" si="173"/>
        <v>-0.70449631580653127</v>
      </c>
      <c r="W136" s="19">
        <f t="shared" si="174"/>
        <v>-0.30538902734145068</v>
      </c>
      <c r="X136" s="10">
        <f t="shared" si="305"/>
        <v>0.95222767339509862</v>
      </c>
      <c r="Y136" s="16">
        <f t="shared" si="175"/>
        <v>-17.78157024725996</v>
      </c>
      <c r="Z136" s="20">
        <f t="shared" si="176"/>
        <v>312.28219484696865</v>
      </c>
      <c r="AA136" s="1">
        <f t="shared" ref="AA136:AA199" si="310">$AA135+(-206474000000000)*($C$6^(-7/2))*COS(RADIANS($C$2))</f>
        <v>-644.72787117859355</v>
      </c>
      <c r="AB136" s="3">
        <f t="shared" si="177"/>
        <v>23.438189999999999</v>
      </c>
      <c r="AC136" s="16">
        <f t="shared" si="178"/>
        <v>6.0326111485647793</v>
      </c>
      <c r="AD136" s="16">
        <f t="shared" si="179"/>
        <v>25.897414137350712</v>
      </c>
      <c r="AE136" s="1">
        <f t="shared" si="180"/>
        <v>0.37722199652964883</v>
      </c>
    </row>
    <row r="137" spans="6:31" x14ac:dyDescent="0.2">
      <c r="F137" s="11">
        <f t="shared" ref="F137" si="311">F136+1</f>
        <v>45687.5</v>
      </c>
      <c r="G137" s="1" t="str">
        <f t="shared" si="307"/>
        <v>2025</v>
      </c>
      <c r="H137" s="1" t="str">
        <f t="shared" ref="H137:H200" si="312">TEXT(F137,"mm")</f>
        <v>01</v>
      </c>
      <c r="I137" s="1" t="str">
        <f t="shared" ref="I137:I200" si="313">TEXT(F137,"dd")</f>
        <v>30</v>
      </c>
      <c r="J137" s="1">
        <f t="shared" ref="J137:J200" si="314">HOUR(F137)</f>
        <v>12</v>
      </c>
      <c r="K137" s="1">
        <f t="shared" ref="K137:K200" si="315">MINUTE(F137)</f>
        <v>0</v>
      </c>
      <c r="L137" s="1">
        <f t="shared" ref="L137:L200" si="316">SECOND(F137)</f>
        <v>0</v>
      </c>
      <c r="M137" s="4">
        <f t="shared" ref="M137" si="317">M136+1</f>
        <v>130</v>
      </c>
      <c r="N137" s="16">
        <f t="shared" ref="N137:N200" si="318">QUOTIENT((1461*($G137+4800+QUOTIENT(($H137-14),12))),4)+QUOTIENT((367 * ($H137-2-12*(QUOTIENT(($H137-14),12)))),12)-QUOTIENT((3*QUOTIENT(($G137+4900+QUOTIENT(($H137-14),12)),100)),4)+$I137-32075+($J137-12)/24+$K137/1440+$L137/86400</f>
        <v>2460706</v>
      </c>
      <c r="O137" s="16">
        <f t="shared" si="309"/>
        <v>2460706</v>
      </c>
      <c r="P137" s="15">
        <f t="shared" ref="P137:P200" si="319">(N137-2451545)/36525</f>
        <v>0.25081451060917181</v>
      </c>
      <c r="Q137" s="3">
        <f t="shared" ref="Q137:Q200" si="320">MOD(357.5291 + 35999.0503*$P137 - 0.0001559*$P137^2 - 0.00000048*$P137^3,360)</f>
        <v>26.613273574541381</v>
      </c>
      <c r="R137" s="15">
        <f t="shared" ref="R137:R200" si="321">MOD(280.46645 + 36000.76983*$P137 + 0.0003032*$P137^2,360)</f>
        <v>309.981935538568</v>
      </c>
      <c r="S137" s="15">
        <f t="shared" ref="S137:S200" si="322">MOD((1.9146 - 0.004817*$P137 - 0.000014*$P137^2)*SIN($Q137*PI()/180) + (0.019993 - 0.000101*$P137)*SIN(2*$Q137*PI()/180) + 0.00029*SIN(3*$Q137*PI()/180),360)</f>
        <v>0.8734142444932762</v>
      </c>
      <c r="T137" s="16">
        <f t="shared" ref="T137:T200" si="323">MOD($R137+$S137,360)</f>
        <v>310.85534978306129</v>
      </c>
      <c r="U137" s="10">
        <f t="shared" ref="U137:U200" si="324">COS($T137*PI()/180)</f>
        <v>0.65415158342329116</v>
      </c>
      <c r="V137" s="19">
        <f t="shared" ref="V137:V200" si="325">COS((23.4393-46.815*P137/3600)*PI()/180)*SIN(T137*PI()/180)</f>
        <v>-0.69396699973886888</v>
      </c>
      <c r="W137" s="19">
        <f t="shared" ref="W137:W200" si="326">SIN((23.4393-46.815*P137/3600)*PI()/180)*SIN(T137*PI()/180)</f>
        <v>-0.30082471503889707</v>
      </c>
      <c r="X137" s="10">
        <f t="shared" si="305"/>
        <v>0.95367944867327747</v>
      </c>
      <c r="Y137" s="16">
        <f t="shared" ref="Y137:Y200" si="327">ATAN(W137/X137)/(PI()/180)</f>
        <v>-17.507144145019602</v>
      </c>
      <c r="Z137" s="20">
        <f t="shared" ref="Z137:Z200" si="328">IF(2*ATAN($V137/($U137+$X137))/(PI()/180)&gt;0, 2*ATAN($V137/($U137+$X137))/(PI()/180), 2*ATAN($V137/($U137+$X137))/(PI()/180)+360)</f>
        <v>313.30831470860079</v>
      </c>
      <c r="AA137" s="1">
        <f t="shared" si="310"/>
        <v>-649.72576165284624</v>
      </c>
      <c r="AB137" s="3">
        <f t="shared" ref="AB137:AB200" si="329">23.439-0.0000004*G137</f>
        <v>23.438189999999999</v>
      </c>
      <c r="AC137" s="16">
        <f t="shared" ref="AC137:AC200" si="330">DEGREES(COS(RADIANS($T137))*SIN(RADIANS($AA137))*SIN(RADIANS($C$2))-SIN(RADIANS($T137))*COS(RADIANS($AB137))*COS(RADIANS($AA137))*SIN(RADIANS($C$2))+SIN(RADIANS($T137))+SIN(RADIANS($AB137))*COS(RADIANS($C$2)))</f>
        <v>8.994678169331122</v>
      </c>
      <c r="AD137" s="16">
        <f t="shared" ref="AD137:AD200" si="331">DEGREES(ASIN(COS(RADIANS($Y137))*SIN(RADIANS($C$2))*SIN(RADIANS($AA137-$Z137))+SIN(RADIANS($Y137))*COS(RADIANS($C$2))))</f>
        <v>28.673402417274076</v>
      </c>
      <c r="AE137" s="1">
        <f t="shared" ref="AE137:AE200" si="332">IF(ABS($AD137)&lt;(ASIN($C$5/($C$5+$C$4))*180/PI()),(1/PI())*ACOS((($C$4^2+2*$C$5*$C$4)^0.5)/(($C$5+$C$4)*COS($AD137*PI()/180))),0)</f>
        <v>0.37394336458276234</v>
      </c>
    </row>
    <row r="138" spans="6:31" x14ac:dyDescent="0.2">
      <c r="F138" s="11">
        <f t="shared" ref="F138" si="333">F137+1</f>
        <v>45688.5</v>
      </c>
      <c r="G138" s="1" t="str">
        <f t="shared" si="307"/>
        <v>2025</v>
      </c>
      <c r="H138" s="1" t="str">
        <f t="shared" si="312"/>
        <v>01</v>
      </c>
      <c r="I138" s="1" t="str">
        <f t="shared" si="313"/>
        <v>31</v>
      </c>
      <c r="J138" s="1">
        <f t="shared" si="314"/>
        <v>12</v>
      </c>
      <c r="K138" s="1">
        <f t="shared" si="315"/>
        <v>0</v>
      </c>
      <c r="L138" s="1">
        <f t="shared" si="316"/>
        <v>0</v>
      </c>
      <c r="M138" s="4">
        <f t="shared" ref="M138" si="334">M137+1</f>
        <v>131</v>
      </c>
      <c r="N138" s="16">
        <f t="shared" si="318"/>
        <v>2460707</v>
      </c>
      <c r="O138" s="16">
        <f t="shared" si="309"/>
        <v>2460707</v>
      </c>
      <c r="P138" s="15">
        <f t="shared" si="319"/>
        <v>0.25084188911704314</v>
      </c>
      <c r="Q138" s="3">
        <f t="shared" si="320"/>
        <v>27.598873854396516</v>
      </c>
      <c r="R138" s="15">
        <f t="shared" si="321"/>
        <v>310.96758290289654</v>
      </c>
      <c r="S138" s="15">
        <f t="shared" si="322"/>
        <v>0.90311674490684823</v>
      </c>
      <c r="T138" s="16">
        <f t="shared" si="323"/>
        <v>311.87069964780341</v>
      </c>
      <c r="U138" s="10">
        <f t="shared" si="324"/>
        <v>0.66745183645421025</v>
      </c>
      <c r="V138" s="19">
        <f t="shared" si="325"/>
        <v>-0.68322255929499021</v>
      </c>
      <c r="W138" s="19">
        <f t="shared" si="326"/>
        <v>-0.29616714956980933</v>
      </c>
      <c r="X138" s="10">
        <f t="shared" si="305"/>
        <v>0.95513612617034549</v>
      </c>
      <c r="Y138" s="16">
        <f t="shared" si="327"/>
        <v>-17.227537966087972</v>
      </c>
      <c r="Z138" s="20">
        <f t="shared" si="328"/>
        <v>314.33103433258555</v>
      </c>
      <c r="AA138" s="1">
        <f t="shared" si="310"/>
        <v>-654.72365212709894</v>
      </c>
      <c r="AB138" s="3">
        <f t="shared" si="329"/>
        <v>23.438189999999999</v>
      </c>
      <c r="AC138" s="16">
        <f t="shared" si="330"/>
        <v>11.553937222018202</v>
      </c>
      <c r="AD138" s="16">
        <f t="shared" si="331"/>
        <v>31.041872563948733</v>
      </c>
      <c r="AE138" s="1">
        <f t="shared" si="332"/>
        <v>0.37074007810557719</v>
      </c>
    </row>
    <row r="139" spans="6:31" x14ac:dyDescent="0.2">
      <c r="F139" s="11">
        <f t="shared" ref="F139" si="335">F138+1</f>
        <v>45689.5</v>
      </c>
      <c r="G139" s="1" t="str">
        <f t="shared" si="307"/>
        <v>2025</v>
      </c>
      <c r="H139" s="1" t="str">
        <f t="shared" si="312"/>
        <v>02</v>
      </c>
      <c r="I139" s="1" t="str">
        <f t="shared" si="313"/>
        <v>01</v>
      </c>
      <c r="J139" s="1">
        <f t="shared" si="314"/>
        <v>12</v>
      </c>
      <c r="K139" s="1">
        <f t="shared" si="315"/>
        <v>0</v>
      </c>
      <c r="L139" s="1">
        <f t="shared" si="316"/>
        <v>0</v>
      </c>
      <c r="M139" s="4">
        <f t="shared" ref="M139" si="336">M138+1</f>
        <v>132</v>
      </c>
      <c r="N139" s="16">
        <f t="shared" si="318"/>
        <v>2460708</v>
      </c>
      <c r="O139" s="16">
        <f t="shared" si="309"/>
        <v>2460708</v>
      </c>
      <c r="P139" s="15">
        <f t="shared" si="319"/>
        <v>0.25086926762491446</v>
      </c>
      <c r="Q139" s="3">
        <f t="shared" si="320"/>
        <v>28.584474134253469</v>
      </c>
      <c r="R139" s="15">
        <f t="shared" si="321"/>
        <v>311.95323026722508</v>
      </c>
      <c r="S139" s="15">
        <f t="shared" si="322"/>
        <v>0.93253677428876747</v>
      </c>
      <c r="T139" s="16">
        <f t="shared" si="323"/>
        <v>312.88576704151387</v>
      </c>
      <c r="U139" s="10">
        <f t="shared" si="324"/>
        <v>0.68053887551995518</v>
      </c>
      <c r="V139" s="19">
        <f t="shared" si="325"/>
        <v>-0.67226664292288185</v>
      </c>
      <c r="W139" s="19">
        <f t="shared" si="326"/>
        <v>-0.29141791248863447</v>
      </c>
      <c r="X139" s="10">
        <f t="shared" si="305"/>
        <v>0.95659583956902439</v>
      </c>
      <c r="Y139" s="16">
        <f t="shared" si="327"/>
        <v>-16.942863455481891</v>
      </c>
      <c r="Z139" s="20">
        <f t="shared" si="328"/>
        <v>315.35035199162053</v>
      </c>
      <c r="AA139" s="1">
        <f t="shared" si="310"/>
        <v>-659.72154260135164</v>
      </c>
      <c r="AB139" s="3">
        <f t="shared" si="329"/>
        <v>23.438189999999999</v>
      </c>
      <c r="AC139" s="16">
        <f t="shared" si="330"/>
        <v>13.688683893149307</v>
      </c>
      <c r="AD139" s="16">
        <f t="shared" si="331"/>
        <v>32.951552344762554</v>
      </c>
      <c r="AE139" s="1">
        <f t="shared" si="332"/>
        <v>0.36785398242484446</v>
      </c>
    </row>
    <row r="140" spans="6:31" x14ac:dyDescent="0.2">
      <c r="F140" s="11">
        <f t="shared" ref="F140" si="337">F139+1</f>
        <v>45690.5</v>
      </c>
      <c r="G140" s="1" t="str">
        <f t="shared" si="307"/>
        <v>2025</v>
      </c>
      <c r="H140" s="1" t="str">
        <f t="shared" si="312"/>
        <v>02</v>
      </c>
      <c r="I140" s="1" t="str">
        <f t="shared" si="313"/>
        <v>02</v>
      </c>
      <c r="J140" s="1">
        <f t="shared" si="314"/>
        <v>12</v>
      </c>
      <c r="K140" s="1">
        <f t="shared" si="315"/>
        <v>0</v>
      </c>
      <c r="L140" s="1">
        <f t="shared" si="316"/>
        <v>0</v>
      </c>
      <c r="M140" s="4">
        <f t="shared" ref="M140" si="338">M139+1</f>
        <v>133</v>
      </c>
      <c r="N140" s="16">
        <f t="shared" si="318"/>
        <v>2460709</v>
      </c>
      <c r="O140" s="16">
        <f t="shared" si="309"/>
        <v>2460709</v>
      </c>
      <c r="P140" s="15">
        <f t="shared" si="319"/>
        <v>0.25089664613278578</v>
      </c>
      <c r="Q140" s="3">
        <f t="shared" si="320"/>
        <v>29.570074414104965</v>
      </c>
      <c r="R140" s="15">
        <f t="shared" si="321"/>
        <v>312.93887763155544</v>
      </c>
      <c r="S140" s="15">
        <f t="shared" si="322"/>
        <v>0.96166528441186994</v>
      </c>
      <c r="T140" s="16">
        <f t="shared" si="323"/>
        <v>313.90054291596732</v>
      </c>
      <c r="U140" s="10">
        <f t="shared" si="324"/>
        <v>0.69340865595009371</v>
      </c>
      <c r="V140" s="19">
        <f t="shared" si="325"/>
        <v>-0.66110296726663709</v>
      </c>
      <c r="W140" s="19">
        <f t="shared" si="326"/>
        <v>-0.28657861491174175</v>
      </c>
      <c r="X140" s="10">
        <f t="shared" si="305"/>
        <v>0.95805672977922751</v>
      </c>
      <c r="Y140" s="16">
        <f t="shared" si="327"/>
        <v>-16.653233116301866</v>
      </c>
      <c r="Z140" s="20">
        <f t="shared" si="328"/>
        <v>316.36627012384776</v>
      </c>
      <c r="AA140" s="1">
        <f t="shared" si="310"/>
        <v>-664.71943307560434</v>
      </c>
      <c r="AB140" s="3">
        <f t="shared" si="329"/>
        <v>23.438189999999999</v>
      </c>
      <c r="AC140" s="16">
        <f t="shared" si="330"/>
        <v>15.382017299194253</v>
      </c>
      <c r="AD140" s="16">
        <f t="shared" si="331"/>
        <v>34.355103935367914</v>
      </c>
      <c r="AE140" s="1">
        <f t="shared" si="332"/>
        <v>0.36554326586983582</v>
      </c>
    </row>
    <row r="141" spans="6:31" x14ac:dyDescent="0.2">
      <c r="F141" s="11">
        <f t="shared" ref="F141" si="339">F140+1</f>
        <v>45691.5</v>
      </c>
      <c r="G141" s="1" t="str">
        <f t="shared" si="307"/>
        <v>2025</v>
      </c>
      <c r="H141" s="1" t="str">
        <f t="shared" si="312"/>
        <v>02</v>
      </c>
      <c r="I141" s="1" t="str">
        <f t="shared" si="313"/>
        <v>03</v>
      </c>
      <c r="J141" s="1">
        <f t="shared" si="314"/>
        <v>12</v>
      </c>
      <c r="K141" s="1">
        <f t="shared" si="315"/>
        <v>0</v>
      </c>
      <c r="L141" s="1">
        <f t="shared" si="316"/>
        <v>0</v>
      </c>
      <c r="M141" s="4">
        <f t="shared" ref="M141" si="340">M140+1</f>
        <v>134</v>
      </c>
      <c r="N141" s="16">
        <f t="shared" si="318"/>
        <v>2460710</v>
      </c>
      <c r="O141" s="16">
        <f t="shared" si="309"/>
        <v>2460710</v>
      </c>
      <c r="P141" s="15">
        <f t="shared" si="319"/>
        <v>0.25092402464065711</v>
      </c>
      <c r="Q141" s="3">
        <f t="shared" si="320"/>
        <v>30.5556746939601</v>
      </c>
      <c r="R141" s="15">
        <f t="shared" si="321"/>
        <v>313.9245249958858</v>
      </c>
      <c r="S141" s="15">
        <f t="shared" si="322"/>
        <v>0.99049333275961704</v>
      </c>
      <c r="T141" s="16">
        <f t="shared" si="323"/>
        <v>314.91501832864543</v>
      </c>
      <c r="U141" s="10">
        <f t="shared" si="324"/>
        <v>0.70605721595795723</v>
      </c>
      <c r="V141" s="19">
        <f t="shared" si="325"/>
        <v>-0.64973531544841201</v>
      </c>
      <c r="W141" s="19">
        <f t="shared" si="326"/>
        <v>-0.28165089677267335</v>
      </c>
      <c r="X141" s="10">
        <f t="shared" si="305"/>
        <v>0.95951694739965321</v>
      </c>
      <c r="Y141" s="16">
        <f t="shared" si="327"/>
        <v>-16.358760122778587</v>
      </c>
      <c r="Z141" s="20">
        <f t="shared" si="328"/>
        <v>317.37879523904945</v>
      </c>
      <c r="AA141" s="1">
        <f t="shared" si="310"/>
        <v>-669.71732354985704</v>
      </c>
      <c r="AB141" s="3">
        <f t="shared" si="329"/>
        <v>23.438189999999999</v>
      </c>
      <c r="AC141" s="16">
        <f t="shared" si="330"/>
        <v>16.622025896921453</v>
      </c>
      <c r="AD141" s="16">
        <f t="shared" si="331"/>
        <v>35.2139583835515</v>
      </c>
      <c r="AE141" s="1">
        <f t="shared" si="332"/>
        <v>0.36404418640983355</v>
      </c>
    </row>
    <row r="142" spans="6:31" x14ac:dyDescent="0.2">
      <c r="F142" s="11">
        <f t="shared" ref="F142" si="341">F141+1</f>
        <v>45692.5</v>
      </c>
      <c r="G142" s="1" t="str">
        <f t="shared" si="307"/>
        <v>2025</v>
      </c>
      <c r="H142" s="1" t="str">
        <f t="shared" si="312"/>
        <v>02</v>
      </c>
      <c r="I142" s="1" t="str">
        <f t="shared" si="313"/>
        <v>04</v>
      </c>
      <c r="J142" s="1">
        <f t="shared" si="314"/>
        <v>12</v>
      </c>
      <c r="K142" s="1">
        <f t="shared" si="315"/>
        <v>0</v>
      </c>
      <c r="L142" s="1">
        <f t="shared" si="316"/>
        <v>0</v>
      </c>
      <c r="M142" s="4">
        <f t="shared" ref="M142" si="342">M141+1</f>
        <v>135</v>
      </c>
      <c r="N142" s="16">
        <f t="shared" si="318"/>
        <v>2460711</v>
      </c>
      <c r="O142" s="16">
        <f t="shared" si="309"/>
        <v>2460711</v>
      </c>
      <c r="P142" s="15">
        <f t="shared" si="319"/>
        <v>0.25095140314852843</v>
      </c>
      <c r="Q142" s="3">
        <f t="shared" si="320"/>
        <v>31.541274973815234</v>
      </c>
      <c r="R142" s="15">
        <f t="shared" si="321"/>
        <v>314.91017236021435</v>
      </c>
      <c r="S142" s="15">
        <f t="shared" si="322"/>
        <v>1.0190120855566096</v>
      </c>
      <c r="T142" s="16">
        <f t="shared" si="323"/>
        <v>315.92918444577094</v>
      </c>
      <c r="U142" s="10">
        <f t="shared" si="324"/>
        <v>0.71848067797941872</v>
      </c>
      <c r="V142" s="19">
        <f t="shared" si="325"/>
        <v>-0.6381675353254378</v>
      </c>
      <c r="W142" s="19">
        <f t="shared" si="326"/>
        <v>-0.27663642606658101</v>
      </c>
      <c r="X142" s="10">
        <f t="shared" si="305"/>
        <v>0.96097465511485214</v>
      </c>
      <c r="Y142" s="16">
        <f t="shared" si="327"/>
        <v>-16.059558236480534</v>
      </c>
      <c r="Z142" s="20">
        <f t="shared" si="328"/>
        <v>318.38793782080126</v>
      </c>
      <c r="AA142" s="1">
        <f t="shared" si="310"/>
        <v>-674.71521402410974</v>
      </c>
      <c r="AB142" s="3">
        <f t="shared" si="329"/>
        <v>23.438189999999999</v>
      </c>
      <c r="AC142" s="16">
        <f t="shared" si="330"/>
        <v>17.401918218197814</v>
      </c>
      <c r="AD142" s="16">
        <f t="shared" si="331"/>
        <v>35.503139894214414</v>
      </c>
      <c r="AE142" s="1">
        <f t="shared" si="332"/>
        <v>0.36352421502379945</v>
      </c>
    </row>
    <row r="143" spans="6:31" x14ac:dyDescent="0.2">
      <c r="F143" s="11">
        <f t="shared" ref="F143" si="343">F142+1</f>
        <v>45693.5</v>
      </c>
      <c r="G143" s="1" t="str">
        <f t="shared" si="307"/>
        <v>2025</v>
      </c>
      <c r="H143" s="1" t="str">
        <f t="shared" si="312"/>
        <v>02</v>
      </c>
      <c r="I143" s="1" t="str">
        <f t="shared" si="313"/>
        <v>05</v>
      </c>
      <c r="J143" s="1">
        <f t="shared" si="314"/>
        <v>12</v>
      </c>
      <c r="K143" s="1">
        <f t="shared" si="315"/>
        <v>0</v>
      </c>
      <c r="L143" s="1">
        <f t="shared" si="316"/>
        <v>0</v>
      </c>
      <c r="M143" s="4">
        <f t="shared" ref="M143" si="344">M142+1</f>
        <v>136</v>
      </c>
      <c r="N143" s="16">
        <f t="shared" si="318"/>
        <v>2460712</v>
      </c>
      <c r="O143" s="16">
        <f t="shared" si="309"/>
        <v>2460712</v>
      </c>
      <c r="P143" s="15">
        <f t="shared" si="319"/>
        <v>0.25097878165639975</v>
      </c>
      <c r="Q143" s="3">
        <f t="shared" si="320"/>
        <v>32.526875253666731</v>
      </c>
      <c r="R143" s="15">
        <f t="shared" si="321"/>
        <v>315.89581972454653</v>
      </c>
      <c r="S143" s="15">
        <f t="shared" si="322"/>
        <v>1.0472128207419922</v>
      </c>
      <c r="T143" s="16">
        <f t="shared" si="323"/>
        <v>316.94303254528853</v>
      </c>
      <c r="U143" s="10">
        <f t="shared" si="324"/>
        <v>0.73067524996140176</v>
      </c>
      <c r="V143" s="19">
        <f t="shared" si="325"/>
        <v>-0.62640353772349633</v>
      </c>
      <c r="W143" s="19">
        <f t="shared" si="326"/>
        <v>-0.27153689808446174</v>
      </c>
      <c r="X143" s="10">
        <f t="shared" si="305"/>
        <v>0.96242803002545008</v>
      </c>
      <c r="Y143" s="16">
        <f t="shared" si="327"/>
        <v>-15.755741725749361</v>
      </c>
      <c r="Z143" s="20">
        <f t="shared" si="328"/>
        <v>319.39371222509169</v>
      </c>
      <c r="AA143" s="1">
        <f t="shared" si="310"/>
        <v>-679.71310449836244</v>
      </c>
      <c r="AB143" s="3">
        <f t="shared" si="329"/>
        <v>23.438189999999999</v>
      </c>
      <c r="AC143" s="16">
        <f t="shared" si="330"/>
        <v>17.720097101319706</v>
      </c>
      <c r="AD143" s="16">
        <f t="shared" si="331"/>
        <v>35.214858742495899</v>
      </c>
      <c r="AE143" s="1">
        <f t="shared" si="332"/>
        <v>0.36404257958146952</v>
      </c>
    </row>
    <row r="144" spans="6:31" x14ac:dyDescent="0.2">
      <c r="F144" s="11">
        <f t="shared" ref="F144" si="345">F143+1</f>
        <v>45694.5</v>
      </c>
      <c r="G144" s="1" t="str">
        <f t="shared" si="307"/>
        <v>2025</v>
      </c>
      <c r="H144" s="1" t="str">
        <f t="shared" si="312"/>
        <v>02</v>
      </c>
      <c r="I144" s="1" t="str">
        <f t="shared" si="313"/>
        <v>06</v>
      </c>
      <c r="J144" s="1">
        <f t="shared" si="314"/>
        <v>12</v>
      </c>
      <c r="K144" s="1">
        <f t="shared" si="315"/>
        <v>0</v>
      </c>
      <c r="L144" s="1">
        <f t="shared" si="316"/>
        <v>0</v>
      </c>
      <c r="M144" s="4">
        <f t="shared" ref="M144" si="346">M143+1</f>
        <v>137</v>
      </c>
      <c r="N144" s="16">
        <f t="shared" si="318"/>
        <v>2460713</v>
      </c>
      <c r="O144" s="16">
        <f t="shared" si="309"/>
        <v>2460713</v>
      </c>
      <c r="P144" s="15">
        <f t="shared" si="319"/>
        <v>0.25100616016427107</v>
      </c>
      <c r="Q144" s="3">
        <f t="shared" si="320"/>
        <v>33.512475533523684</v>
      </c>
      <c r="R144" s="15">
        <f t="shared" si="321"/>
        <v>316.88146708887871</v>
      </c>
      <c r="S144" s="15">
        <f t="shared" si="322"/>
        <v>1.0750869308831739</v>
      </c>
      <c r="T144" s="16">
        <f t="shared" si="323"/>
        <v>317.95655401976188</v>
      </c>
      <c r="U144" s="10">
        <f t="shared" si="324"/>
        <v>0.74263722659926401</v>
      </c>
      <c r="V144" s="19">
        <f t="shared" si="325"/>
        <v>-0.61444729464864056</v>
      </c>
      <c r="W144" s="19">
        <f t="shared" si="326"/>
        <v>-0.26635403463796115</v>
      </c>
      <c r="X144" s="10">
        <f t="shared" si="305"/>
        <v>0.96387526590948469</v>
      </c>
      <c r="Y144" s="16">
        <f t="shared" si="327"/>
        <v>-15.447425288423632</v>
      </c>
      <c r="Z144" s="20">
        <f t="shared" si="328"/>
        <v>320.39613657586784</v>
      </c>
      <c r="AA144" s="1">
        <f t="shared" si="310"/>
        <v>-684.71099497261514</v>
      </c>
      <c r="AB144" s="3">
        <f t="shared" si="329"/>
        <v>23.438189999999999</v>
      </c>
      <c r="AC144" s="16">
        <f t="shared" si="330"/>
        <v>17.580176616359193</v>
      </c>
      <c r="AD144" s="16">
        <f t="shared" si="331"/>
        <v>34.359778049260044</v>
      </c>
      <c r="AE144" s="1">
        <f t="shared" si="332"/>
        <v>0.36553528677456149</v>
      </c>
    </row>
    <row r="145" spans="6:31" x14ac:dyDescent="0.2">
      <c r="F145" s="11">
        <f t="shared" ref="F145" si="347">F144+1</f>
        <v>45695.5</v>
      </c>
      <c r="G145" s="1" t="str">
        <f t="shared" si="307"/>
        <v>2025</v>
      </c>
      <c r="H145" s="1" t="str">
        <f t="shared" si="312"/>
        <v>02</v>
      </c>
      <c r="I145" s="1" t="str">
        <f t="shared" si="313"/>
        <v>07</v>
      </c>
      <c r="J145" s="1">
        <f t="shared" si="314"/>
        <v>12</v>
      </c>
      <c r="K145" s="1">
        <f t="shared" si="315"/>
        <v>0</v>
      </c>
      <c r="L145" s="1">
        <f t="shared" si="316"/>
        <v>0</v>
      </c>
      <c r="M145" s="4">
        <f t="shared" ref="M145" si="348">M144+1</f>
        <v>138</v>
      </c>
      <c r="N145" s="16">
        <f t="shared" si="318"/>
        <v>2460714</v>
      </c>
      <c r="O145" s="16">
        <f t="shared" si="309"/>
        <v>2460714</v>
      </c>
      <c r="P145" s="15">
        <f t="shared" si="319"/>
        <v>0.25103353867214234</v>
      </c>
      <c r="Q145" s="3">
        <f t="shared" si="320"/>
        <v>34.498075813373362</v>
      </c>
      <c r="R145" s="15">
        <f t="shared" si="321"/>
        <v>317.86711445320725</v>
      </c>
      <c r="S145" s="15">
        <f t="shared" si="322"/>
        <v>1.1026259260273101</v>
      </c>
      <c r="T145" s="16">
        <f t="shared" si="323"/>
        <v>318.96974037923457</v>
      </c>
      <c r="U145" s="10">
        <f t="shared" si="324"/>
        <v>0.75436299052323574</v>
      </c>
      <c r="V145" s="19">
        <f t="shared" si="325"/>
        <v>-0.60230283747801294</v>
      </c>
      <c r="W145" s="19">
        <f t="shared" si="326"/>
        <v>-0.26108958327511828</v>
      </c>
      <c r="X145" s="10">
        <f t="shared" si="305"/>
        <v>0.96531457541323029</v>
      </c>
      <c r="Y145" s="16">
        <f t="shared" si="327"/>
        <v>-15.134723977873275</v>
      </c>
      <c r="Z145" s="20">
        <f t="shared" si="328"/>
        <v>321.3952326580287</v>
      </c>
      <c r="AA145" s="1">
        <f t="shared" si="310"/>
        <v>-689.70888544686784</v>
      </c>
      <c r="AB145" s="3">
        <f t="shared" si="329"/>
        <v>23.438189999999999</v>
      </c>
      <c r="AC145" s="16">
        <f t="shared" si="330"/>
        <v>16.99094151589474</v>
      </c>
      <c r="AD145" s="16">
        <f t="shared" si="331"/>
        <v>32.965535516259884</v>
      </c>
      <c r="AE145" s="1">
        <f t="shared" si="332"/>
        <v>0.36783177940194567</v>
      </c>
    </row>
    <row r="146" spans="6:31" x14ac:dyDescent="0.2">
      <c r="F146" s="11">
        <f t="shared" ref="F146" si="349">F145+1</f>
        <v>45696.5</v>
      </c>
      <c r="G146" s="1" t="str">
        <f t="shared" si="307"/>
        <v>2025</v>
      </c>
      <c r="H146" s="1" t="str">
        <f t="shared" si="312"/>
        <v>02</v>
      </c>
      <c r="I146" s="1" t="str">
        <f t="shared" si="313"/>
        <v>08</v>
      </c>
      <c r="J146" s="1">
        <f t="shared" si="314"/>
        <v>12</v>
      </c>
      <c r="K146" s="1">
        <f t="shared" si="315"/>
        <v>0</v>
      </c>
      <c r="L146" s="1">
        <f t="shared" si="316"/>
        <v>0</v>
      </c>
      <c r="M146" s="4">
        <f t="shared" ref="M146" si="350">M145+1</f>
        <v>139</v>
      </c>
      <c r="N146" s="16">
        <f t="shared" si="318"/>
        <v>2460715</v>
      </c>
      <c r="O146" s="16">
        <f t="shared" si="309"/>
        <v>2460715</v>
      </c>
      <c r="P146" s="15">
        <f t="shared" si="319"/>
        <v>0.25106091718001367</v>
      </c>
      <c r="Q146" s="3">
        <f t="shared" si="320"/>
        <v>35.483676093226677</v>
      </c>
      <c r="R146" s="15">
        <f t="shared" si="321"/>
        <v>318.85276181753943</v>
      </c>
      <c r="S146" s="15">
        <f t="shared" si="322"/>
        <v>1.1298214364929506</v>
      </c>
      <c r="T146" s="16">
        <f t="shared" si="323"/>
        <v>319.98258325403236</v>
      </c>
      <c r="U146" s="10">
        <f t="shared" si="324"/>
        <v>0.76584901343323752</v>
      </c>
      <c r="V146" s="19">
        <f t="shared" si="325"/>
        <v>-0.5899742551314453</v>
      </c>
      <c r="W146" s="19">
        <f t="shared" si="326"/>
        <v>-0.25574531648777693</v>
      </c>
      <c r="X146" s="10">
        <f t="shared" si="305"/>
        <v>0.9667441921700729</v>
      </c>
      <c r="Y146" s="16">
        <f t="shared" si="327"/>
        <v>-14.817753132374795</v>
      </c>
      <c r="Z146" s="20">
        <f t="shared" si="328"/>
        <v>322.39102580829535</v>
      </c>
      <c r="AA146" s="1">
        <f t="shared" si="310"/>
        <v>-694.70677592112054</v>
      </c>
      <c r="AB146" s="3">
        <f t="shared" si="329"/>
        <v>23.438189999999999</v>
      </c>
      <c r="AC146" s="16">
        <f t="shared" si="330"/>
        <v>15.966249677625319</v>
      </c>
      <c r="AD146" s="16">
        <f t="shared" si="331"/>
        <v>31.073010587244426</v>
      </c>
      <c r="AE146" s="1">
        <f t="shared" si="332"/>
        <v>0.37069527465283197</v>
      </c>
    </row>
    <row r="147" spans="6:31" x14ac:dyDescent="0.2">
      <c r="F147" s="11">
        <f t="shared" ref="F147" si="351">F146+1</f>
        <v>45697.5</v>
      </c>
      <c r="G147" s="1" t="str">
        <f t="shared" si="307"/>
        <v>2025</v>
      </c>
      <c r="H147" s="1" t="str">
        <f t="shared" si="312"/>
        <v>02</v>
      </c>
      <c r="I147" s="1" t="str">
        <f t="shared" si="313"/>
        <v>09</v>
      </c>
      <c r="J147" s="1">
        <f t="shared" si="314"/>
        <v>12</v>
      </c>
      <c r="K147" s="1">
        <f t="shared" si="315"/>
        <v>0</v>
      </c>
      <c r="L147" s="1">
        <f t="shared" si="316"/>
        <v>0</v>
      </c>
      <c r="M147" s="4">
        <f t="shared" ref="M147" si="352">M146+1</f>
        <v>140</v>
      </c>
      <c r="N147" s="16">
        <f t="shared" si="318"/>
        <v>2460716</v>
      </c>
      <c r="O147" s="16">
        <f t="shared" si="309"/>
        <v>2460716</v>
      </c>
      <c r="P147" s="15">
        <f t="shared" si="319"/>
        <v>0.25108829568788499</v>
      </c>
      <c r="Q147" s="3">
        <f t="shared" si="320"/>
        <v>36.469276373079992</v>
      </c>
      <c r="R147" s="15">
        <f t="shared" si="321"/>
        <v>319.83840918187343</v>
      </c>
      <c r="S147" s="15">
        <f t="shared" si="322"/>
        <v>1.156665215596101</v>
      </c>
      <c r="T147" s="16">
        <f t="shared" si="323"/>
        <v>320.99507439746952</v>
      </c>
      <c r="U147" s="10">
        <f t="shared" si="324"/>
        <v>0.77709185718136631</v>
      </c>
      <c r="V147" s="19">
        <f t="shared" si="325"/>
        <v>-0.57746569222570054</v>
      </c>
      <c r="W147" s="19">
        <f t="shared" si="326"/>
        <v>-0.25032303091147534</v>
      </c>
      <c r="X147" s="10">
        <f t="shared" si="305"/>
        <v>0.96816237284625584</v>
      </c>
      <c r="Y147" s="16">
        <f t="shared" si="327"/>
        <v>-14.496628307849143</v>
      </c>
      <c r="Z147" s="20">
        <f t="shared" si="328"/>
        <v>323.38354480435186</v>
      </c>
      <c r="AA147" s="1">
        <f t="shared" si="310"/>
        <v>-699.70466639537324</v>
      </c>
      <c r="AB147" s="3">
        <f t="shared" si="329"/>
        <v>23.438189999999999</v>
      </c>
      <c r="AC147" s="16">
        <f t="shared" si="330"/>
        <v>14.524878634878917</v>
      </c>
      <c r="AD147" s="16">
        <f t="shared" si="331"/>
        <v>28.731466707232258</v>
      </c>
      <c r="AE147" s="1">
        <f t="shared" si="332"/>
        <v>0.37386949222734728</v>
      </c>
    </row>
    <row r="148" spans="6:31" x14ac:dyDescent="0.2">
      <c r="F148" s="11">
        <f t="shared" ref="F148" si="353">F147+1</f>
        <v>45698.5</v>
      </c>
      <c r="G148" s="1" t="str">
        <f t="shared" si="307"/>
        <v>2025</v>
      </c>
      <c r="H148" s="1" t="str">
        <f t="shared" si="312"/>
        <v>02</v>
      </c>
      <c r="I148" s="1" t="str">
        <f t="shared" si="313"/>
        <v>10</v>
      </c>
      <c r="J148" s="1">
        <f t="shared" si="314"/>
        <v>12</v>
      </c>
      <c r="K148" s="1">
        <f t="shared" si="315"/>
        <v>0</v>
      </c>
      <c r="L148" s="1">
        <f t="shared" si="316"/>
        <v>0</v>
      </c>
      <c r="M148" s="4">
        <f t="shared" ref="M148" si="354">M147+1</f>
        <v>141</v>
      </c>
      <c r="N148" s="16">
        <f t="shared" si="318"/>
        <v>2460717</v>
      </c>
      <c r="O148" s="16">
        <f t="shared" si="309"/>
        <v>2460717</v>
      </c>
      <c r="P148" s="15">
        <f t="shared" si="319"/>
        <v>0.25111567419575631</v>
      </c>
      <c r="Q148" s="3">
        <f t="shared" si="320"/>
        <v>37.454876652931489</v>
      </c>
      <c r="R148" s="15">
        <f t="shared" si="321"/>
        <v>320.82405654620743</v>
      </c>
      <c r="S148" s="15">
        <f t="shared" si="322"/>
        <v>1.1831491423135165</v>
      </c>
      <c r="T148" s="16">
        <f t="shared" si="323"/>
        <v>322.00720568852097</v>
      </c>
      <c r="U148" s="10">
        <f t="shared" si="324"/>
        <v>0.78808817480249527</v>
      </c>
      <c r="V148" s="19">
        <f t="shared" si="325"/>
        <v>-0.56478134721206141</v>
      </c>
      <c r="W148" s="19">
        <f t="shared" si="326"/>
        <v>-0.24482454651811497</v>
      </c>
      <c r="X148" s="10">
        <f t="shared" si="305"/>
        <v>0.96956739911271739</v>
      </c>
      <c r="Y148" s="16">
        <f t="shared" si="327"/>
        <v>-14.171465213941946</v>
      </c>
      <c r="Z148" s="20">
        <f t="shared" si="328"/>
        <v>324.37282175272571</v>
      </c>
      <c r="AA148" s="1">
        <f t="shared" si="310"/>
        <v>-704.70255686962594</v>
      </c>
      <c r="AB148" s="3">
        <f t="shared" si="329"/>
        <v>23.438189999999999</v>
      </c>
      <c r="AC148" s="16">
        <f t="shared" si="330"/>
        <v>12.69031790792684</v>
      </c>
      <c r="AD148" s="16">
        <f t="shared" si="331"/>
        <v>25.993779398004381</v>
      </c>
      <c r="AE148" s="1">
        <f t="shared" si="332"/>
        <v>0.37711617394020025</v>
      </c>
    </row>
    <row r="149" spans="6:31" x14ac:dyDescent="0.2">
      <c r="F149" s="11">
        <f t="shared" ref="F149" si="355">F148+1</f>
        <v>45699.5</v>
      </c>
      <c r="G149" s="1" t="str">
        <f t="shared" si="307"/>
        <v>2025</v>
      </c>
      <c r="H149" s="1" t="str">
        <f t="shared" si="312"/>
        <v>02</v>
      </c>
      <c r="I149" s="1" t="str">
        <f t="shared" si="313"/>
        <v>11</v>
      </c>
      <c r="J149" s="1">
        <f t="shared" si="314"/>
        <v>12</v>
      </c>
      <c r="K149" s="1">
        <f t="shared" si="315"/>
        <v>0</v>
      </c>
      <c r="L149" s="1">
        <f t="shared" si="316"/>
        <v>0</v>
      </c>
      <c r="M149" s="4">
        <f t="shared" ref="M149" si="356">M148+1</f>
        <v>142</v>
      </c>
      <c r="N149" s="16">
        <f t="shared" si="318"/>
        <v>2460718</v>
      </c>
      <c r="O149" s="16">
        <f t="shared" si="309"/>
        <v>2460718</v>
      </c>
      <c r="P149" s="15">
        <f t="shared" si="319"/>
        <v>0.25114305270362763</v>
      </c>
      <c r="Q149" s="3">
        <f t="shared" si="320"/>
        <v>38.440476932784804</v>
      </c>
      <c r="R149" s="15">
        <f t="shared" si="321"/>
        <v>321.80970391053961</v>
      </c>
      <c r="S149" s="15">
        <f t="shared" si="322"/>
        <v>1.2092652238803121</v>
      </c>
      <c r="T149" s="16">
        <f t="shared" si="323"/>
        <v>323.01896913441993</v>
      </c>
      <c r="U149" s="10">
        <f t="shared" si="324"/>
        <v>0.79883471149231089</v>
      </c>
      <c r="V149" s="19">
        <f t="shared" si="325"/>
        <v>-0.55192547049915952</v>
      </c>
      <c r="W149" s="19">
        <f t="shared" si="326"/>
        <v>-0.23925170580223221</v>
      </c>
      <c r="X149" s="10">
        <f t="shared" si="305"/>
        <v>0.97095757954234141</v>
      </c>
      <c r="Y149" s="16">
        <f t="shared" si="327"/>
        <v>-13.842379653445821</v>
      </c>
      <c r="Z149" s="20">
        <f t="shared" si="328"/>
        <v>325.35889197575221</v>
      </c>
      <c r="AA149" s="1">
        <f t="shared" si="310"/>
        <v>-709.70044734387864</v>
      </c>
      <c r="AB149" s="3">
        <f t="shared" si="329"/>
        <v>23.438189999999999</v>
      </c>
      <c r="AC149" s="16">
        <f t="shared" si="330"/>
        <v>10.490509446313766</v>
      </c>
      <c r="AD149" s="16">
        <f t="shared" si="331"/>
        <v>22.912587878100904</v>
      </c>
      <c r="AE149" s="1">
        <f t="shared" si="332"/>
        <v>0.38023635737441958</v>
      </c>
    </row>
    <row r="150" spans="6:31" x14ac:dyDescent="0.2">
      <c r="F150" s="11">
        <f t="shared" ref="F150" si="357">F149+1</f>
        <v>45700.5</v>
      </c>
      <c r="G150" s="1" t="str">
        <f t="shared" si="307"/>
        <v>2025</v>
      </c>
      <c r="H150" s="1" t="str">
        <f t="shared" si="312"/>
        <v>02</v>
      </c>
      <c r="I150" s="1" t="str">
        <f t="shared" si="313"/>
        <v>12</v>
      </c>
      <c r="J150" s="1">
        <f t="shared" si="314"/>
        <v>12</v>
      </c>
      <c r="K150" s="1">
        <f t="shared" si="315"/>
        <v>0</v>
      </c>
      <c r="L150" s="1">
        <f t="shared" si="316"/>
        <v>0</v>
      </c>
      <c r="M150" s="4">
        <f t="shared" ref="M150" si="358">M149+1</f>
        <v>143</v>
      </c>
      <c r="N150" s="16">
        <f t="shared" si="318"/>
        <v>2460719</v>
      </c>
      <c r="O150" s="16">
        <f t="shared" si="309"/>
        <v>2460719</v>
      </c>
      <c r="P150" s="15">
        <f t="shared" si="319"/>
        <v>0.25117043121149896</v>
      </c>
      <c r="Q150" s="3">
        <f t="shared" si="320"/>
        <v>39.426077212636301</v>
      </c>
      <c r="R150" s="15">
        <f t="shared" si="321"/>
        <v>322.79535127487361</v>
      </c>
      <c r="S150" s="15">
        <f t="shared" si="322"/>
        <v>1.2350055983208612</v>
      </c>
      <c r="T150" s="16">
        <f t="shared" si="323"/>
        <v>324.03035687319448</v>
      </c>
      <c r="U150" s="10">
        <f t="shared" si="324"/>
        <v>0.80932830553278412</v>
      </c>
      <c r="V150" s="19">
        <f t="shared" si="325"/>
        <v>-0.53890236256231216</v>
      </c>
      <c r="W150" s="19">
        <f t="shared" si="326"/>
        <v>-0.23360637296142145</v>
      </c>
      <c r="X150" s="10">
        <f t="shared" si="305"/>
        <v>0.97233125143225196</v>
      </c>
      <c r="Y150" s="16">
        <f t="shared" si="327"/>
        <v>-13.509487465037608</v>
      </c>
      <c r="Z150" s="20">
        <f t="shared" si="328"/>
        <v>326.34179389799573</v>
      </c>
      <c r="AA150" s="1">
        <f t="shared" si="310"/>
        <v>-714.69833781813134</v>
      </c>
      <c r="AB150" s="3">
        <f t="shared" si="329"/>
        <v>23.438189999999999</v>
      </c>
      <c r="AC150" s="16">
        <f t="shared" si="330"/>
        <v>7.9575390637241794</v>
      </c>
      <c r="AD150" s="16">
        <f t="shared" si="331"/>
        <v>19.537696445079472</v>
      </c>
      <c r="AE150" s="1">
        <f t="shared" si="332"/>
        <v>0.38307651522687514</v>
      </c>
    </row>
    <row r="151" spans="6:31" x14ac:dyDescent="0.2">
      <c r="F151" s="11">
        <f t="shared" ref="F151" si="359">F150+1</f>
        <v>45701.5</v>
      </c>
      <c r="G151" s="1" t="str">
        <f t="shared" si="307"/>
        <v>2025</v>
      </c>
      <c r="H151" s="1" t="str">
        <f t="shared" si="312"/>
        <v>02</v>
      </c>
      <c r="I151" s="1" t="str">
        <f t="shared" si="313"/>
        <v>13</v>
      </c>
      <c r="J151" s="1">
        <f t="shared" si="314"/>
        <v>12</v>
      </c>
      <c r="K151" s="1">
        <f t="shared" si="315"/>
        <v>0</v>
      </c>
      <c r="L151" s="1">
        <f t="shared" si="316"/>
        <v>0</v>
      </c>
      <c r="M151" s="4">
        <f t="shared" ref="M151" si="360">M150+1</f>
        <v>144</v>
      </c>
      <c r="N151" s="16">
        <f t="shared" si="318"/>
        <v>2460720</v>
      </c>
      <c r="O151" s="16">
        <f t="shared" si="309"/>
        <v>2460720</v>
      </c>
      <c r="P151" s="15">
        <f t="shared" si="319"/>
        <v>0.25119780971937028</v>
      </c>
      <c r="Q151" s="3">
        <f t="shared" si="320"/>
        <v>40.411677492489616</v>
      </c>
      <c r="R151" s="15">
        <f t="shared" si="321"/>
        <v>323.78099863920943</v>
      </c>
      <c r="S151" s="15">
        <f t="shared" si="322"/>
        <v>1.2603625369132494</v>
      </c>
      <c r="T151" s="16">
        <f t="shared" si="323"/>
        <v>325.04136117612268</v>
      </c>
      <c r="U151" s="10">
        <f t="shared" si="324"/>
        <v>0.81956588916476525</v>
      </c>
      <c r="V151" s="19">
        <f t="shared" si="325"/>
        <v>-0.52571637204103783</v>
      </c>
      <c r="W151" s="19">
        <f t="shared" si="326"/>
        <v>-0.22789043307163398</v>
      </c>
      <c r="X151" s="10">
        <f t="shared" si="305"/>
        <v>0.97368678255095109</v>
      </c>
      <c r="Y151" s="16">
        <f t="shared" si="327"/>
        <v>-13.172904469304562</v>
      </c>
      <c r="Z151" s="20">
        <f t="shared" si="328"/>
        <v>327.32156893244536</v>
      </c>
      <c r="AA151" s="1">
        <f t="shared" si="310"/>
        <v>-719.69622829238403</v>
      </c>
      <c r="AB151" s="3">
        <f t="shared" si="329"/>
        <v>23.438189999999999</v>
      </c>
      <c r="AC151" s="16">
        <f t="shared" si="330"/>
        <v>5.1272822857813694</v>
      </c>
      <c r="AD151" s="16">
        <f t="shared" si="331"/>
        <v>15.914656945651707</v>
      </c>
      <c r="AE151" s="1">
        <f t="shared" si="332"/>
        <v>0.38552461758868478</v>
      </c>
    </row>
    <row r="152" spans="6:31" x14ac:dyDescent="0.2">
      <c r="F152" s="11">
        <f t="shared" ref="F152" si="361">F151+1</f>
        <v>45702.5</v>
      </c>
      <c r="G152" s="1" t="str">
        <f t="shared" si="307"/>
        <v>2025</v>
      </c>
      <c r="H152" s="1" t="str">
        <f t="shared" si="312"/>
        <v>02</v>
      </c>
      <c r="I152" s="1" t="str">
        <f t="shared" si="313"/>
        <v>14</v>
      </c>
      <c r="J152" s="1">
        <f t="shared" si="314"/>
        <v>12</v>
      </c>
      <c r="K152" s="1">
        <f t="shared" si="315"/>
        <v>0</v>
      </c>
      <c r="L152" s="1">
        <f t="shared" si="316"/>
        <v>0</v>
      </c>
      <c r="M152" s="4">
        <f t="shared" ref="M152" si="362">M151+1</f>
        <v>145</v>
      </c>
      <c r="N152" s="16">
        <f t="shared" si="318"/>
        <v>2460721</v>
      </c>
      <c r="O152" s="16">
        <f t="shared" si="309"/>
        <v>2460721</v>
      </c>
      <c r="P152" s="15">
        <f t="shared" si="319"/>
        <v>0.2512251882272416</v>
      </c>
      <c r="Q152" s="3">
        <f t="shared" si="320"/>
        <v>41.397277772341113</v>
      </c>
      <c r="R152" s="15">
        <f t="shared" si="321"/>
        <v>324.76664600354343</v>
      </c>
      <c r="S152" s="15">
        <f t="shared" si="322"/>
        <v>1.2853284465849619</v>
      </c>
      <c r="T152" s="16">
        <f t="shared" si="323"/>
        <v>326.0519744501284</v>
      </c>
      <c r="U152" s="10">
        <f t="shared" si="324"/>
        <v>0.82954448940788128</v>
      </c>
      <c r="V152" s="19">
        <f t="shared" si="325"/>
        <v>-0.51237189382590209</v>
      </c>
      <c r="W152" s="19">
        <f t="shared" si="326"/>
        <v>-0.2221057912578511</v>
      </c>
      <c r="X152" s="10">
        <f t="shared" si="305"/>
        <v>0.97502257281035498</v>
      </c>
      <c r="Y152" s="16">
        <f t="shared" si="327"/>
        <v>-12.832746418011386</v>
      </c>
      <c r="Z152" s="20">
        <f t="shared" si="328"/>
        <v>328.2982613668168</v>
      </c>
      <c r="AA152" s="1">
        <f t="shared" si="310"/>
        <v>-724.69411876663673</v>
      </c>
      <c r="AB152" s="3">
        <f t="shared" si="329"/>
        <v>23.438189999999999</v>
      </c>
      <c r="AC152" s="16">
        <f t="shared" si="330"/>
        <v>2.0390085317656723</v>
      </c>
      <c r="AD152" s="16">
        <f t="shared" si="331"/>
        <v>12.08426871427034</v>
      </c>
      <c r="AE152" s="1">
        <f t="shared" si="332"/>
        <v>0.38750135106813527</v>
      </c>
    </row>
    <row r="153" spans="6:31" x14ac:dyDescent="0.2">
      <c r="F153" s="11">
        <f t="shared" ref="F153" si="363">F152+1</f>
        <v>45703.5</v>
      </c>
      <c r="G153" s="1" t="str">
        <f t="shared" si="307"/>
        <v>2025</v>
      </c>
      <c r="H153" s="1" t="str">
        <f t="shared" si="312"/>
        <v>02</v>
      </c>
      <c r="I153" s="1" t="str">
        <f t="shared" si="313"/>
        <v>15</v>
      </c>
      <c r="J153" s="1">
        <f t="shared" si="314"/>
        <v>12</v>
      </c>
      <c r="K153" s="1">
        <f t="shared" si="315"/>
        <v>0</v>
      </c>
      <c r="L153" s="1">
        <f t="shared" si="316"/>
        <v>0</v>
      </c>
      <c r="M153" s="4">
        <f t="shared" ref="M153" si="364">M152+1</f>
        <v>146</v>
      </c>
      <c r="N153" s="16">
        <f t="shared" si="318"/>
        <v>2460722</v>
      </c>
      <c r="O153" s="16">
        <f t="shared" si="309"/>
        <v>2460722</v>
      </c>
      <c r="P153" s="15">
        <f t="shared" si="319"/>
        <v>0.25125256673511293</v>
      </c>
      <c r="Q153" s="3">
        <f t="shared" si="320"/>
        <v>42.382878052192609</v>
      </c>
      <c r="R153" s="15">
        <f t="shared" si="321"/>
        <v>325.75229336787925</v>
      </c>
      <c r="S153" s="15">
        <f t="shared" si="322"/>
        <v>1.3098958722404923</v>
      </c>
      <c r="T153" s="16">
        <f t="shared" si="323"/>
        <v>327.06218924011972</v>
      </c>
      <c r="U153" s="10">
        <f t="shared" si="324"/>
        <v>0.83926122882775045</v>
      </c>
      <c r="V153" s="19">
        <f t="shared" si="325"/>
        <v>-0.49887336713604929</v>
      </c>
      <c r="W153" s="19">
        <f t="shared" si="326"/>
        <v>-0.21625437186072075</v>
      </c>
      <c r="X153" s="10">
        <f t="shared" si="305"/>
        <v>0.97633705586294584</v>
      </c>
      <c r="Y153" s="16">
        <f t="shared" si="327"/>
        <v>-12.489128946557754</v>
      </c>
      <c r="Z153" s="20">
        <f t="shared" si="328"/>
        <v>329.27191825025227</v>
      </c>
      <c r="AA153" s="1">
        <f t="shared" si="310"/>
        <v>-729.69200924088943</v>
      </c>
      <c r="AB153" s="3">
        <f t="shared" si="329"/>
        <v>23.438189999999999</v>
      </c>
      <c r="AC153" s="16">
        <f t="shared" si="330"/>
        <v>-1.2650519920126426</v>
      </c>
      <c r="AD153" s="16">
        <f t="shared" si="331"/>
        <v>8.0826975346364094</v>
      </c>
      <c r="AE153" s="1">
        <f t="shared" si="332"/>
        <v>0.38895016380300818</v>
      </c>
    </row>
    <row r="154" spans="6:31" x14ac:dyDescent="0.2">
      <c r="F154" s="11">
        <f t="shared" ref="F154" si="365">F153+1</f>
        <v>45704.5</v>
      </c>
      <c r="G154" s="1" t="str">
        <f t="shared" si="307"/>
        <v>2025</v>
      </c>
      <c r="H154" s="1" t="str">
        <f t="shared" si="312"/>
        <v>02</v>
      </c>
      <c r="I154" s="1" t="str">
        <f t="shared" si="313"/>
        <v>16</v>
      </c>
      <c r="J154" s="1">
        <f t="shared" si="314"/>
        <v>12</v>
      </c>
      <c r="K154" s="1">
        <f t="shared" si="315"/>
        <v>0</v>
      </c>
      <c r="L154" s="1">
        <f t="shared" si="316"/>
        <v>0</v>
      </c>
      <c r="M154" s="4">
        <f t="shared" ref="M154" si="366">M153+1</f>
        <v>147</v>
      </c>
      <c r="N154" s="16">
        <f t="shared" si="318"/>
        <v>2460723</v>
      </c>
      <c r="O154" s="16">
        <f t="shared" si="309"/>
        <v>2460723</v>
      </c>
      <c r="P154" s="15">
        <f t="shared" si="319"/>
        <v>0.25127994524298425</v>
      </c>
      <c r="Q154" s="3">
        <f t="shared" si="320"/>
        <v>43.368478332042287</v>
      </c>
      <c r="R154" s="15">
        <f t="shared" si="321"/>
        <v>326.73794073221507</v>
      </c>
      <c r="S154" s="15">
        <f t="shared" si="322"/>
        <v>1.3340574990189009</v>
      </c>
      <c r="T154" s="16">
        <f t="shared" si="323"/>
        <v>328.07199823123398</v>
      </c>
      <c r="U154" s="10">
        <f t="shared" si="324"/>
        <v>0.84871332625020279</v>
      </c>
      <c r="V154" s="19">
        <f t="shared" si="325"/>
        <v>-0.48522527358930589</v>
      </c>
      <c r="W154" s="19">
        <f t="shared" si="326"/>
        <v>-0.2103381175999732</v>
      </c>
      <c r="X154" s="10">
        <f t="shared" si="305"/>
        <v>0.9776287006243729</v>
      </c>
      <c r="Y154" s="16">
        <f t="shared" si="327"/>
        <v>-12.14216752958213</v>
      </c>
      <c r="Z154" s="20">
        <f t="shared" si="328"/>
        <v>330.24258928064501</v>
      </c>
      <c r="AA154" s="1">
        <f t="shared" si="310"/>
        <v>-734.68989971514213</v>
      </c>
      <c r="AB154" s="3">
        <f t="shared" si="329"/>
        <v>23.438189999999999</v>
      </c>
      <c r="AC154" s="16">
        <f t="shared" si="330"/>
        <v>-4.7401739015096238</v>
      </c>
      <c r="AD154" s="16">
        <f t="shared" si="331"/>
        <v>3.9419651638081143</v>
      </c>
      <c r="AE154" s="1">
        <f t="shared" si="332"/>
        <v>0.38982807423116572</v>
      </c>
    </row>
    <row r="155" spans="6:31" x14ac:dyDescent="0.2">
      <c r="F155" s="11">
        <f t="shared" ref="F155" si="367">F154+1</f>
        <v>45705.5</v>
      </c>
      <c r="G155" s="1" t="str">
        <f t="shared" si="307"/>
        <v>2025</v>
      </c>
      <c r="H155" s="1" t="str">
        <f t="shared" si="312"/>
        <v>02</v>
      </c>
      <c r="I155" s="1" t="str">
        <f t="shared" si="313"/>
        <v>17</v>
      </c>
      <c r="J155" s="1">
        <f t="shared" si="314"/>
        <v>12</v>
      </c>
      <c r="K155" s="1">
        <f t="shared" si="315"/>
        <v>0</v>
      </c>
      <c r="L155" s="1">
        <f t="shared" si="316"/>
        <v>0</v>
      </c>
      <c r="M155" s="4">
        <f t="shared" ref="M155" si="368">M154+1</f>
        <v>148</v>
      </c>
      <c r="N155" s="16">
        <f t="shared" si="318"/>
        <v>2460724</v>
      </c>
      <c r="O155" s="16">
        <f t="shared" si="309"/>
        <v>2460724</v>
      </c>
      <c r="P155" s="15">
        <f t="shared" si="319"/>
        <v>0.25130732375085557</v>
      </c>
      <c r="Q155" s="3">
        <f t="shared" si="320"/>
        <v>44.354078611893783</v>
      </c>
      <c r="R155" s="15">
        <f t="shared" si="321"/>
        <v>327.72358809655088</v>
      </c>
      <c r="S155" s="15">
        <f t="shared" si="322"/>
        <v>1.3578061544816724</v>
      </c>
      <c r="T155" s="16">
        <f t="shared" si="323"/>
        <v>329.08139425103258</v>
      </c>
      <c r="U155" s="10">
        <f t="shared" si="324"/>
        <v>0.85789809742304002</v>
      </c>
      <c r="V155" s="19">
        <f t="shared" si="325"/>
        <v>-0.47143213526566935</v>
      </c>
      <c r="W155" s="19">
        <f t="shared" si="326"/>
        <v>-0.2043589887349706</v>
      </c>
      <c r="X155" s="10">
        <f t="shared" si="305"/>
        <v>0.97889601272209714</v>
      </c>
      <c r="Y155" s="16">
        <f t="shared" si="327"/>
        <v>-11.791977439634495</v>
      </c>
      <c r="Z155" s="20">
        <f t="shared" si="328"/>
        <v>331.21032669287285</v>
      </c>
      <c r="AA155" s="1">
        <f t="shared" si="310"/>
        <v>-739.68779018939483</v>
      </c>
      <c r="AB155" s="3">
        <f t="shared" si="329"/>
        <v>23.438189999999999</v>
      </c>
      <c r="AC155" s="16">
        <f t="shared" si="330"/>
        <v>-8.33962960654444</v>
      </c>
      <c r="AD155" s="16">
        <f t="shared" si="331"/>
        <v>-0.30936322206054251</v>
      </c>
      <c r="AE155" s="1">
        <f t="shared" si="332"/>
        <v>0.3900979411782971</v>
      </c>
    </row>
    <row r="156" spans="6:31" x14ac:dyDescent="0.2">
      <c r="F156" s="11">
        <f t="shared" ref="F156" si="369">F155+1</f>
        <v>45706.5</v>
      </c>
      <c r="G156" s="1" t="str">
        <f t="shared" si="307"/>
        <v>2025</v>
      </c>
      <c r="H156" s="1" t="str">
        <f t="shared" si="312"/>
        <v>02</v>
      </c>
      <c r="I156" s="1" t="str">
        <f t="shared" si="313"/>
        <v>18</v>
      </c>
      <c r="J156" s="1">
        <f t="shared" si="314"/>
        <v>12</v>
      </c>
      <c r="K156" s="1">
        <f t="shared" si="315"/>
        <v>0</v>
      </c>
      <c r="L156" s="1">
        <f t="shared" si="316"/>
        <v>0</v>
      </c>
      <c r="M156" s="4">
        <f t="shared" ref="M156" si="370">M155+1</f>
        <v>149</v>
      </c>
      <c r="N156" s="16">
        <f t="shared" si="318"/>
        <v>2460725</v>
      </c>
      <c r="O156" s="16">
        <f t="shared" si="309"/>
        <v>2460725</v>
      </c>
      <c r="P156" s="15">
        <f t="shared" si="319"/>
        <v>0.25133470225872689</v>
      </c>
      <c r="Q156" s="3">
        <f t="shared" si="320"/>
        <v>45.339678891743461</v>
      </c>
      <c r="R156" s="15">
        <f t="shared" si="321"/>
        <v>328.70923546088852</v>
      </c>
      <c r="S156" s="15">
        <f t="shared" si="322"/>
        <v>1.3811348107293016</v>
      </c>
      <c r="T156" s="16">
        <f t="shared" si="323"/>
        <v>330.09037027161781</v>
      </c>
      <c r="U156" s="10">
        <f t="shared" si="324"/>
        <v>0.86681295562519922</v>
      </c>
      <c r="V156" s="19">
        <f t="shared" si="325"/>
        <v>-0.45749851276593279</v>
      </c>
      <c r="W156" s="19">
        <f t="shared" si="326"/>
        <v>-0.19831896222314702</v>
      </c>
      <c r="X156" s="10">
        <f t="shared" si="305"/>
        <v>0.98013753587072361</v>
      </c>
      <c r="Y156" s="16">
        <f t="shared" si="327"/>
        <v>-11.438673708858682</v>
      </c>
      <c r="Z156" s="20">
        <f t="shared" si="328"/>
        <v>332.17518514812872</v>
      </c>
      <c r="AA156" s="1">
        <f t="shared" si="310"/>
        <v>-744.68568066364753</v>
      </c>
      <c r="AB156" s="3">
        <f t="shared" si="329"/>
        <v>23.438189999999999</v>
      </c>
      <c r="AC156" s="16">
        <f t="shared" si="330"/>
        <v>-12.015204206790782</v>
      </c>
      <c r="AD156" s="16">
        <f t="shared" si="331"/>
        <v>-4.6453956387873694</v>
      </c>
      <c r="AE156" s="1">
        <f t="shared" si="332"/>
        <v>0.38972220585336831</v>
      </c>
    </row>
    <row r="157" spans="6:31" x14ac:dyDescent="0.2">
      <c r="F157" s="11">
        <f t="shared" ref="F157" si="371">F156+1</f>
        <v>45707.5</v>
      </c>
      <c r="G157" s="1" t="str">
        <f t="shared" si="307"/>
        <v>2025</v>
      </c>
      <c r="H157" s="1" t="str">
        <f t="shared" si="312"/>
        <v>02</v>
      </c>
      <c r="I157" s="1" t="str">
        <f t="shared" si="313"/>
        <v>19</v>
      </c>
      <c r="J157" s="1">
        <f t="shared" si="314"/>
        <v>12</v>
      </c>
      <c r="K157" s="1">
        <f t="shared" si="315"/>
        <v>0</v>
      </c>
      <c r="L157" s="1">
        <f t="shared" si="316"/>
        <v>0</v>
      </c>
      <c r="M157" s="4">
        <f t="shared" ref="M157" si="372">M156+1</f>
        <v>150</v>
      </c>
      <c r="N157" s="16">
        <f t="shared" si="318"/>
        <v>2460726</v>
      </c>
      <c r="O157" s="16">
        <f t="shared" si="309"/>
        <v>2460726</v>
      </c>
      <c r="P157" s="15">
        <f t="shared" si="319"/>
        <v>0.25136208076659822</v>
      </c>
      <c r="Q157" s="3">
        <f t="shared" si="320"/>
        <v>46.325279171594957</v>
      </c>
      <c r="R157" s="15">
        <f t="shared" si="321"/>
        <v>329.69488282522616</v>
      </c>
      <c r="S157" s="15">
        <f t="shared" si="322"/>
        <v>1.4040365864472606</v>
      </c>
      <c r="T157" s="16">
        <f t="shared" si="323"/>
        <v>331.09891941167342</v>
      </c>
      <c r="U157" s="10">
        <f t="shared" si="324"/>
        <v>0.8754554122235535</v>
      </c>
      <c r="V157" s="19">
        <f t="shared" si="325"/>
        <v>-0.44342900326677454</v>
      </c>
      <c r="W157" s="19">
        <f t="shared" si="326"/>
        <v>-0.19222003087691675</v>
      </c>
      <c r="X157" s="10">
        <f t="shared" si="305"/>
        <v>0.98135185317483209</v>
      </c>
      <c r="Y157" s="16">
        <f t="shared" si="327"/>
        <v>-11.082371093609755</v>
      </c>
      <c r="Z157" s="20">
        <f t="shared" si="328"/>
        <v>333.13722162454684</v>
      </c>
      <c r="AA157" s="1">
        <f t="shared" si="310"/>
        <v>-749.68357113790023</v>
      </c>
      <c r="AB157" s="3">
        <f t="shared" si="329"/>
        <v>23.438189999999999</v>
      </c>
      <c r="AC157" s="16">
        <f t="shared" si="330"/>
        <v>-15.71772663703479</v>
      </c>
      <c r="AD157" s="16">
        <f t="shared" si="331"/>
        <v>-9.0420806536445451</v>
      </c>
      <c r="AE157" s="1">
        <f t="shared" si="332"/>
        <v>0.38865783062065745</v>
      </c>
    </row>
    <row r="158" spans="6:31" x14ac:dyDescent="0.2">
      <c r="F158" s="11">
        <f t="shared" ref="F158" si="373">F157+1</f>
        <v>45708.5</v>
      </c>
      <c r="G158" s="1" t="str">
        <f t="shared" si="307"/>
        <v>2025</v>
      </c>
      <c r="H158" s="1" t="str">
        <f t="shared" si="312"/>
        <v>02</v>
      </c>
      <c r="I158" s="1" t="str">
        <f t="shared" si="313"/>
        <v>20</v>
      </c>
      <c r="J158" s="1">
        <f t="shared" si="314"/>
        <v>12</v>
      </c>
      <c r="K158" s="1">
        <f t="shared" si="315"/>
        <v>0</v>
      </c>
      <c r="L158" s="1">
        <f t="shared" si="316"/>
        <v>0</v>
      </c>
      <c r="M158" s="4">
        <f t="shared" ref="M158" si="374">M157+1</f>
        <v>151</v>
      </c>
      <c r="N158" s="16">
        <f t="shared" si="318"/>
        <v>2460727</v>
      </c>
      <c r="O158" s="16">
        <f t="shared" si="309"/>
        <v>2460727</v>
      </c>
      <c r="P158" s="15">
        <f t="shared" si="319"/>
        <v>0.25138945927446954</v>
      </c>
      <c r="Q158" s="3">
        <f t="shared" si="320"/>
        <v>47.310879451446453</v>
      </c>
      <c r="R158" s="15">
        <f t="shared" si="321"/>
        <v>330.6805301895638</v>
      </c>
      <c r="S158" s="15">
        <f t="shared" si="322"/>
        <v>1.4265047488795641</v>
      </c>
      <c r="T158" s="16">
        <f t="shared" si="323"/>
        <v>332.10703493844335</v>
      </c>
      <c r="U158" s="10">
        <f t="shared" si="324"/>
        <v>0.88382307717770825</v>
      </c>
      <c r="V158" s="19">
        <f t="shared" si="325"/>
        <v>-0.42922823857347608</v>
      </c>
      <c r="W158" s="19">
        <f t="shared" si="326"/>
        <v>-0.18606420251955444</v>
      </c>
      <c r="X158" s="10">
        <f t="shared" si="305"/>
        <v>0.98253758836024296</v>
      </c>
      <c r="Y158" s="16">
        <f t="shared" si="327"/>
        <v>-10.723184041923483</v>
      </c>
      <c r="Z158" s="20">
        <f t="shared" si="328"/>
        <v>334.09649530930989</v>
      </c>
      <c r="AA158" s="1">
        <f t="shared" si="310"/>
        <v>-754.68146161215293</v>
      </c>
      <c r="AB158" s="3">
        <f t="shared" si="329"/>
        <v>23.438189999999999</v>
      </c>
      <c r="AC158" s="16">
        <f t="shared" si="330"/>
        <v>-19.397611212235063</v>
      </c>
      <c r="AD158" s="16">
        <f t="shared" si="331"/>
        <v>-13.476331690422308</v>
      </c>
      <c r="AE158" s="1">
        <f t="shared" si="332"/>
        <v>0.38685211621868354</v>
      </c>
    </row>
    <row r="159" spans="6:31" x14ac:dyDescent="0.2">
      <c r="F159" s="11">
        <f t="shared" ref="F159" si="375">F158+1</f>
        <v>45709.5</v>
      </c>
      <c r="G159" s="1" t="str">
        <f t="shared" si="307"/>
        <v>2025</v>
      </c>
      <c r="H159" s="1" t="str">
        <f t="shared" si="312"/>
        <v>02</v>
      </c>
      <c r="I159" s="1" t="str">
        <f t="shared" si="313"/>
        <v>21</v>
      </c>
      <c r="J159" s="1">
        <f t="shared" si="314"/>
        <v>12</v>
      </c>
      <c r="K159" s="1">
        <f t="shared" si="315"/>
        <v>0</v>
      </c>
      <c r="L159" s="1">
        <f t="shared" si="316"/>
        <v>0</v>
      </c>
      <c r="M159" s="4">
        <f t="shared" ref="M159" si="376">M158+1</f>
        <v>152</v>
      </c>
      <c r="N159" s="16">
        <f t="shared" si="318"/>
        <v>2460728</v>
      </c>
      <c r="O159" s="16">
        <f t="shared" si="309"/>
        <v>2460728</v>
      </c>
      <c r="P159" s="15">
        <f t="shared" si="319"/>
        <v>0.25141683778234086</v>
      </c>
      <c r="Q159" s="3">
        <f t="shared" si="320"/>
        <v>48.296479731294312</v>
      </c>
      <c r="R159" s="15">
        <f t="shared" si="321"/>
        <v>331.66617755390143</v>
      </c>
      <c r="S159" s="15">
        <f t="shared" si="322"/>
        <v>1.4485327157305676</v>
      </c>
      <c r="T159" s="16">
        <f t="shared" si="323"/>
        <v>333.11471026963198</v>
      </c>
      <c r="U159" s="10">
        <f t="shared" si="324"/>
        <v>0.89191365949294033</v>
      </c>
      <c r="V159" s="19">
        <f t="shared" si="325"/>
        <v>-0.41490088317181406</v>
      </c>
      <c r="W159" s="19">
        <f t="shared" si="326"/>
        <v>-0.17985349914071738</v>
      </c>
      <c r="X159" s="10">
        <f t="shared" si="305"/>
        <v>0.98369340693472174</v>
      </c>
      <c r="Y159" s="16">
        <f t="shared" si="327"/>
        <v>-10.361226663761252</v>
      </c>
      <c r="Z159" s="20">
        <f t="shared" si="328"/>
        <v>335.05306749237354</v>
      </c>
      <c r="AA159" s="1">
        <f t="shared" si="310"/>
        <v>-759.67935208640563</v>
      </c>
      <c r="AB159" s="3">
        <f t="shared" si="329"/>
        <v>23.438189999999999</v>
      </c>
      <c r="AC159" s="16">
        <f t="shared" si="330"/>
        <v>-23.005403613306839</v>
      </c>
      <c r="AD159" s="16">
        <f t="shared" si="331"/>
        <v>-17.925084223121488</v>
      </c>
      <c r="AE159" s="1">
        <f t="shared" si="332"/>
        <v>0.38423918342632601</v>
      </c>
    </row>
    <row r="160" spans="6:31" x14ac:dyDescent="0.2">
      <c r="F160" s="11">
        <f t="shared" ref="F160" si="377">F159+1</f>
        <v>45710.5</v>
      </c>
      <c r="G160" s="1" t="str">
        <f t="shared" si="307"/>
        <v>2025</v>
      </c>
      <c r="H160" s="1" t="str">
        <f t="shared" si="312"/>
        <v>02</v>
      </c>
      <c r="I160" s="1" t="str">
        <f t="shared" si="313"/>
        <v>22</v>
      </c>
      <c r="J160" s="1">
        <f t="shared" si="314"/>
        <v>12</v>
      </c>
      <c r="K160" s="1">
        <f t="shared" si="315"/>
        <v>0</v>
      </c>
      <c r="L160" s="1">
        <f t="shared" si="316"/>
        <v>0</v>
      </c>
      <c r="M160" s="4">
        <f t="shared" ref="M160" si="378">M159+1</f>
        <v>153</v>
      </c>
      <c r="N160" s="16">
        <f t="shared" si="318"/>
        <v>2460729</v>
      </c>
      <c r="O160" s="16">
        <f t="shared" si="309"/>
        <v>2460729</v>
      </c>
      <c r="P160" s="15">
        <f t="shared" si="319"/>
        <v>0.25144421629021219</v>
      </c>
      <c r="Q160" s="3">
        <f t="shared" si="320"/>
        <v>49.282080011145808</v>
      </c>
      <c r="R160" s="15">
        <f t="shared" si="321"/>
        <v>332.65182491824089</v>
      </c>
      <c r="S160" s="15">
        <f t="shared" si="322"/>
        <v>1.4701140569944406</v>
      </c>
      <c r="T160" s="16">
        <f t="shared" si="323"/>
        <v>334.12193897523531</v>
      </c>
      <c r="U160" s="10">
        <f t="shared" si="324"/>
        <v>0.89972496762168841</v>
      </c>
      <c r="V160" s="19">
        <f t="shared" si="325"/>
        <v>-0.40045163228031949</v>
      </c>
      <c r="W160" s="19">
        <f t="shared" si="326"/>
        <v>-0.17358995605212713</v>
      </c>
      <c r="X160" s="10">
        <f t="shared" si="305"/>
        <v>0.98481801727924367</v>
      </c>
      <c r="Y160" s="16">
        <f t="shared" si="327"/>
        <v>-9.9966127039420307</v>
      </c>
      <c r="Z160" s="20">
        <f t="shared" si="328"/>
        <v>336.00700146194856</v>
      </c>
      <c r="AA160" s="1">
        <f t="shared" si="310"/>
        <v>-764.67724256065833</v>
      </c>
      <c r="AB160" s="3">
        <f t="shared" si="329"/>
        <v>23.438189999999999</v>
      </c>
      <c r="AC160" s="16">
        <f t="shared" si="330"/>
        <v>-26.492325310770397</v>
      </c>
      <c r="AD160" s="16">
        <f t="shared" si="331"/>
        <v>-22.364236741880656</v>
      </c>
      <c r="AE160" s="1">
        <f t="shared" si="332"/>
        <v>0.3807371372420903</v>
      </c>
    </row>
    <row r="161" spans="6:31" x14ac:dyDescent="0.2">
      <c r="F161" s="11">
        <f t="shared" ref="F161" si="379">F160+1</f>
        <v>45711.5</v>
      </c>
      <c r="G161" s="1" t="str">
        <f t="shared" si="307"/>
        <v>2025</v>
      </c>
      <c r="H161" s="1" t="str">
        <f t="shared" si="312"/>
        <v>02</v>
      </c>
      <c r="I161" s="1" t="str">
        <f t="shared" si="313"/>
        <v>23</v>
      </c>
      <c r="J161" s="1">
        <f t="shared" si="314"/>
        <v>12</v>
      </c>
      <c r="K161" s="1">
        <f t="shared" si="315"/>
        <v>0</v>
      </c>
      <c r="L161" s="1">
        <f t="shared" si="316"/>
        <v>0</v>
      </c>
      <c r="M161" s="4">
        <f t="shared" ref="M161" si="380">M160+1</f>
        <v>154</v>
      </c>
      <c r="N161" s="16">
        <f t="shared" si="318"/>
        <v>2460730</v>
      </c>
      <c r="O161" s="16">
        <f t="shared" si="309"/>
        <v>2460730</v>
      </c>
      <c r="P161" s="15">
        <f t="shared" si="319"/>
        <v>0.25147159479808351</v>
      </c>
      <c r="Q161" s="3">
        <f t="shared" si="320"/>
        <v>50.267680290995486</v>
      </c>
      <c r="R161" s="15">
        <f t="shared" si="321"/>
        <v>333.63747228258035</v>
      </c>
      <c r="S161" s="15">
        <f t="shared" si="322"/>
        <v>1.4912424967110272</v>
      </c>
      <c r="T161" s="16">
        <f t="shared" si="323"/>
        <v>335.12871477929139</v>
      </c>
      <c r="U161" s="10">
        <f t="shared" si="324"/>
        <v>0.90725490981388934</v>
      </c>
      <c r="V161" s="19">
        <f t="shared" si="325"/>
        <v>-0.38588520990434905</v>
      </c>
      <c r="W161" s="19">
        <f t="shared" si="326"/>
        <v>-0.16727562104403634</v>
      </c>
      <c r="X161" s="10">
        <f t="shared" si="305"/>
        <v>0.98591017167099559</v>
      </c>
      <c r="Y161" s="16">
        <f t="shared" si="327"/>
        <v>-9.6294555176770356</v>
      </c>
      <c r="Z161" s="20">
        <f t="shared" si="328"/>
        <v>336.95836240184241</v>
      </c>
      <c r="AA161" s="1">
        <f t="shared" si="310"/>
        <v>-769.67513303491103</v>
      </c>
      <c r="AB161" s="3">
        <f t="shared" si="329"/>
        <v>23.438189999999999</v>
      </c>
      <c r="AC161" s="16">
        <f t="shared" si="330"/>
        <v>-29.810810445853189</v>
      </c>
      <c r="AD161" s="16">
        <f t="shared" si="331"/>
        <v>-26.767402546631867</v>
      </c>
      <c r="AE161" s="1">
        <f t="shared" si="332"/>
        <v>0.37624635080518182</v>
      </c>
    </row>
    <row r="162" spans="6:31" x14ac:dyDescent="0.2">
      <c r="F162" s="11">
        <f t="shared" ref="F162" si="381">F161+1</f>
        <v>45712.5</v>
      </c>
      <c r="G162" s="1" t="str">
        <f t="shared" si="307"/>
        <v>2025</v>
      </c>
      <c r="H162" s="1" t="str">
        <f t="shared" si="312"/>
        <v>02</v>
      </c>
      <c r="I162" s="1" t="str">
        <f t="shared" si="313"/>
        <v>24</v>
      </c>
      <c r="J162" s="1">
        <f t="shared" si="314"/>
        <v>12</v>
      </c>
      <c r="K162" s="1">
        <f t="shared" si="315"/>
        <v>0</v>
      </c>
      <c r="L162" s="1">
        <f t="shared" si="316"/>
        <v>0</v>
      </c>
      <c r="M162" s="4">
        <f t="shared" ref="M162" si="382">M161+1</f>
        <v>155</v>
      </c>
      <c r="N162" s="16">
        <f t="shared" si="318"/>
        <v>2460731</v>
      </c>
      <c r="O162" s="16">
        <f t="shared" si="309"/>
        <v>2460731</v>
      </c>
      <c r="P162" s="15">
        <f t="shared" si="319"/>
        <v>0.25149897330595483</v>
      </c>
      <c r="Q162" s="3">
        <f t="shared" si="320"/>
        <v>51.253280570845163</v>
      </c>
      <c r="R162" s="15">
        <f t="shared" si="321"/>
        <v>334.62311964691798</v>
      </c>
      <c r="S162" s="15">
        <f t="shared" si="322"/>
        <v>1.5119119146496292</v>
      </c>
      <c r="T162" s="16">
        <f t="shared" si="323"/>
        <v>336.13503156156759</v>
      </c>
      <c r="U162" s="10">
        <f t="shared" si="324"/>
        <v>0.91450149441670392</v>
      </c>
      <c r="V162" s="19">
        <f t="shared" si="325"/>
        <v>-0.37120636689301006</v>
      </c>
      <c r="W162" s="19">
        <f t="shared" si="326"/>
        <v>-0.16091255354293307</v>
      </c>
      <c r="X162" s="10">
        <f t="shared" si="305"/>
        <v>0.98696866723938736</v>
      </c>
      <c r="Y162" s="16">
        <f t="shared" si="327"/>
        <v>-9.2598680486109046</v>
      </c>
      <c r="Z162" s="20">
        <f t="shared" si="328"/>
        <v>337.90721729076881</v>
      </c>
      <c r="AA162" s="1">
        <f t="shared" si="310"/>
        <v>-774.67302350916373</v>
      </c>
      <c r="AB162" s="3">
        <f t="shared" si="329"/>
        <v>23.438189999999999</v>
      </c>
      <c r="AC162" s="16">
        <f t="shared" si="330"/>
        <v>-32.915029276962677</v>
      </c>
      <c r="AD162" s="16">
        <f t="shared" si="331"/>
        <v>-31.10437519720649</v>
      </c>
      <c r="AE162" s="1">
        <f t="shared" si="332"/>
        <v>0.37065007185301818</v>
      </c>
    </row>
    <row r="163" spans="6:31" x14ac:dyDescent="0.2">
      <c r="F163" s="11">
        <f t="shared" ref="F163" si="383">F162+1</f>
        <v>45713.5</v>
      </c>
      <c r="G163" s="1" t="str">
        <f t="shared" si="307"/>
        <v>2025</v>
      </c>
      <c r="H163" s="1" t="str">
        <f t="shared" si="312"/>
        <v>02</v>
      </c>
      <c r="I163" s="1" t="str">
        <f t="shared" si="313"/>
        <v>25</v>
      </c>
      <c r="J163" s="1">
        <f t="shared" si="314"/>
        <v>12</v>
      </c>
      <c r="K163" s="1">
        <f t="shared" si="315"/>
        <v>0</v>
      </c>
      <c r="L163" s="1">
        <f t="shared" si="316"/>
        <v>0</v>
      </c>
      <c r="M163" s="4">
        <f t="shared" ref="M163" si="384">M162+1</f>
        <v>156</v>
      </c>
      <c r="N163" s="16">
        <f t="shared" si="318"/>
        <v>2460732</v>
      </c>
      <c r="O163" s="16">
        <f t="shared" si="309"/>
        <v>2460732</v>
      </c>
      <c r="P163" s="15">
        <f t="shared" si="319"/>
        <v>0.25152635181382615</v>
      </c>
      <c r="Q163" s="3">
        <f t="shared" si="320"/>
        <v>52.238880850694841</v>
      </c>
      <c r="R163" s="15">
        <f t="shared" si="321"/>
        <v>335.60876701125926</v>
      </c>
      <c r="S163" s="15">
        <f t="shared" si="322"/>
        <v>1.5321163479189337</v>
      </c>
      <c r="T163" s="16">
        <f t="shared" si="323"/>
        <v>337.14088335917819</v>
      </c>
      <c r="U163" s="10">
        <f t="shared" si="324"/>
        <v>0.92146283012404773</v>
      </c>
      <c r="V163" s="19">
        <f t="shared" si="325"/>
        <v>-0.35641987900024918</v>
      </c>
      <c r="W163" s="19">
        <f t="shared" si="326"/>
        <v>-0.15450282377105024</v>
      </c>
      <c r="X163" s="10">
        <f t="shared" si="305"/>
        <v>0.98799234685637716</v>
      </c>
      <c r="Y163" s="16">
        <f t="shared" si="327"/>
        <v>-8.887962809278811</v>
      </c>
      <c r="Z163" s="20">
        <f t="shared" si="328"/>
        <v>338.8536348036975</v>
      </c>
      <c r="AA163" s="1">
        <f t="shared" si="310"/>
        <v>-779.67091398341643</v>
      </c>
      <c r="AB163" s="3">
        <f t="shared" si="329"/>
        <v>23.438189999999999</v>
      </c>
      <c r="AC163" s="16">
        <f t="shared" si="330"/>
        <v>-35.7613924525849</v>
      </c>
      <c r="AD163" s="16">
        <f t="shared" si="331"/>
        <v>-35.339189114390166</v>
      </c>
      <c r="AE163" s="1">
        <f t="shared" si="332"/>
        <v>0.36381997002861477</v>
      </c>
    </row>
    <row r="164" spans="6:31" x14ac:dyDescent="0.2">
      <c r="F164" s="11">
        <f t="shared" ref="F164" si="385">F163+1</f>
        <v>45714.5</v>
      </c>
      <c r="G164" s="1" t="str">
        <f t="shared" si="307"/>
        <v>2025</v>
      </c>
      <c r="H164" s="1" t="str">
        <f t="shared" si="312"/>
        <v>02</v>
      </c>
      <c r="I164" s="1" t="str">
        <f t="shared" si="313"/>
        <v>26</v>
      </c>
      <c r="J164" s="1">
        <f t="shared" si="314"/>
        <v>12</v>
      </c>
      <c r="K164" s="1">
        <f t="shared" si="315"/>
        <v>0</v>
      </c>
      <c r="L164" s="1">
        <f t="shared" si="316"/>
        <v>0</v>
      </c>
      <c r="M164" s="4">
        <f t="shared" ref="M164" si="386">M163+1</f>
        <v>157</v>
      </c>
      <c r="N164" s="16">
        <f t="shared" si="318"/>
        <v>2460733</v>
      </c>
      <c r="O164" s="16">
        <f t="shared" si="309"/>
        <v>2460733</v>
      </c>
      <c r="P164" s="15">
        <f t="shared" si="319"/>
        <v>0.25155373032169748</v>
      </c>
      <c r="Q164" s="3">
        <f t="shared" si="320"/>
        <v>53.22448113054088</v>
      </c>
      <c r="R164" s="15">
        <f t="shared" si="321"/>
        <v>336.59441437560054</v>
      </c>
      <c r="S164" s="15">
        <f t="shared" si="322"/>
        <v>1.551849992503765</v>
      </c>
      <c r="T164" s="16">
        <f t="shared" si="323"/>
        <v>338.14626436810431</v>
      </c>
      <c r="U164" s="10">
        <f t="shared" si="324"/>
        <v>0.92813712617622179</v>
      </c>
      <c r="V164" s="19">
        <f t="shared" si="325"/>
        <v>-0.34153054495176904</v>
      </c>
      <c r="W164" s="19">
        <f t="shared" si="326"/>
        <v>-0.1480485119084009</v>
      </c>
      <c r="X164" s="10">
        <f t="shared" si="305"/>
        <v>0.98898009996243508</v>
      </c>
      <c r="Y164" s="16">
        <f t="shared" si="327"/>
        <v>-8.5138518638968552</v>
      </c>
      <c r="Z164" s="20">
        <f t="shared" si="328"/>
        <v>339.7976852152749</v>
      </c>
      <c r="AA164" s="1">
        <f t="shared" si="310"/>
        <v>-784.66880445766913</v>
      </c>
      <c r="AB164" s="3">
        <f t="shared" si="329"/>
        <v>23.438189999999999</v>
      </c>
      <c r="AC164" s="16">
        <f t="shared" si="330"/>
        <v>-38.309030587831863</v>
      </c>
      <c r="AD164" s="16">
        <f t="shared" si="331"/>
        <v>-39.427652927133323</v>
      </c>
      <c r="AE164" s="1">
        <f t="shared" si="332"/>
        <v>0.35563179912950704</v>
      </c>
    </row>
    <row r="165" spans="6:31" x14ac:dyDescent="0.2">
      <c r="F165" s="11">
        <f t="shared" ref="F165" si="387">F164+1</f>
        <v>45715.5</v>
      </c>
      <c r="G165" s="1" t="str">
        <f t="shared" si="307"/>
        <v>2025</v>
      </c>
      <c r="H165" s="1" t="str">
        <f t="shared" si="312"/>
        <v>02</v>
      </c>
      <c r="I165" s="1" t="str">
        <f t="shared" si="313"/>
        <v>27</v>
      </c>
      <c r="J165" s="1">
        <f t="shared" si="314"/>
        <v>12</v>
      </c>
      <c r="K165" s="1">
        <f t="shared" si="315"/>
        <v>0</v>
      </c>
      <c r="L165" s="1">
        <f t="shared" si="316"/>
        <v>0</v>
      </c>
      <c r="M165" s="4">
        <f t="shared" ref="M165" si="388">M164+1</f>
        <v>158</v>
      </c>
      <c r="N165" s="16">
        <f t="shared" si="318"/>
        <v>2460734</v>
      </c>
      <c r="O165" s="16">
        <f t="shared" si="309"/>
        <v>2460734</v>
      </c>
      <c r="P165" s="15">
        <f t="shared" si="319"/>
        <v>0.2515811088295688</v>
      </c>
      <c r="Q165" s="3">
        <f t="shared" si="320"/>
        <v>54.210081410392377</v>
      </c>
      <c r="R165" s="15">
        <f t="shared" si="321"/>
        <v>337.58006173994181</v>
      </c>
      <c r="S165" s="15">
        <f t="shared" si="322"/>
        <v>1.5711072047287975</v>
      </c>
      <c r="T165" s="16">
        <f t="shared" si="323"/>
        <v>339.15116894467059</v>
      </c>
      <c r="U165" s="10">
        <f t="shared" si="324"/>
        <v>0.93452269251057807</v>
      </c>
      <c r="V165" s="19">
        <f t="shared" si="325"/>
        <v>-0.32654318451816394</v>
      </c>
      <c r="W165" s="19">
        <f t="shared" si="326"/>
        <v>-0.14155170725750998</v>
      </c>
      <c r="X165" s="10">
        <f t="shared" si="305"/>
        <v>0.98993086332959845</v>
      </c>
      <c r="Y165" s="16">
        <f t="shared" si="327"/>
        <v>-8.1376468133709512</v>
      </c>
      <c r="Z165" s="20">
        <f t="shared" si="328"/>
        <v>340.73944030541173</v>
      </c>
      <c r="AA165" s="1">
        <f t="shared" si="310"/>
        <v>-789.66669493192182</v>
      </c>
      <c r="AB165" s="3">
        <f t="shared" si="329"/>
        <v>23.438189999999999</v>
      </c>
      <c r="AC165" s="16">
        <f t="shared" si="330"/>
        <v>-40.520243898534829</v>
      </c>
      <c r="AD165" s="16">
        <f t="shared" si="331"/>
        <v>-43.314286369848297</v>
      </c>
      <c r="AE165" s="1">
        <f t="shared" si="332"/>
        <v>0.34600062234120821</v>
      </c>
    </row>
    <row r="166" spans="6:31" x14ac:dyDescent="0.2">
      <c r="F166" s="11">
        <f t="shared" ref="F166" si="389">F165+1</f>
        <v>45716.5</v>
      </c>
      <c r="G166" s="1" t="str">
        <f t="shared" si="307"/>
        <v>2025</v>
      </c>
      <c r="H166" s="1" t="str">
        <f t="shared" si="312"/>
        <v>02</v>
      </c>
      <c r="I166" s="1" t="str">
        <f t="shared" si="313"/>
        <v>28</v>
      </c>
      <c r="J166" s="1">
        <f t="shared" si="314"/>
        <v>12</v>
      </c>
      <c r="K166" s="1">
        <f t="shared" si="315"/>
        <v>0</v>
      </c>
      <c r="L166" s="1">
        <f t="shared" si="316"/>
        <v>0</v>
      </c>
      <c r="M166" s="4">
        <f t="shared" ref="M166" si="390">M165+1</f>
        <v>159</v>
      </c>
      <c r="N166" s="16">
        <f t="shared" si="318"/>
        <v>2460735</v>
      </c>
      <c r="O166" s="16">
        <f t="shared" si="309"/>
        <v>2460735</v>
      </c>
      <c r="P166" s="15">
        <f t="shared" si="319"/>
        <v>0.25160848733744012</v>
      </c>
      <c r="Q166" s="3">
        <f t="shared" si="320"/>
        <v>55.195681690240235</v>
      </c>
      <c r="R166" s="15">
        <f t="shared" si="321"/>
        <v>338.56570910428127</v>
      </c>
      <c r="S166" s="15">
        <f t="shared" si="322"/>
        <v>1.5898825026479257</v>
      </c>
      <c r="T166" s="16">
        <f t="shared" si="323"/>
        <v>340.15559160692919</v>
      </c>
      <c r="U166" s="10">
        <f t="shared" si="324"/>
        <v>0.94061793986344011</v>
      </c>
      <c r="V166" s="19">
        <f t="shared" si="325"/>
        <v>-0.31146263659617779</v>
      </c>
      <c r="W166" s="19">
        <f t="shared" si="326"/>
        <v>-0.13501450741166685</v>
      </c>
      <c r="X166" s="10">
        <f t="shared" si="305"/>
        <v>0.9908436217629828</v>
      </c>
      <c r="Y166" s="16">
        <f t="shared" si="327"/>
        <v>-7.7594587824473349</v>
      </c>
      <c r="Z166" s="20">
        <f t="shared" si="328"/>
        <v>341.67897326701961</v>
      </c>
      <c r="AA166" s="1">
        <f t="shared" si="310"/>
        <v>-794.66458540617452</v>
      </c>
      <c r="AB166" s="3">
        <f t="shared" si="329"/>
        <v>23.438189999999999</v>
      </c>
      <c r="AC166" s="16">
        <f t="shared" si="330"/>
        <v>-42.360916980897215</v>
      </c>
      <c r="AD166" s="16">
        <f t="shared" si="331"/>
        <v>-46.928791846504545</v>
      </c>
      <c r="AE166" s="1">
        <f t="shared" si="332"/>
        <v>0.3349509576241439</v>
      </c>
    </row>
    <row r="167" spans="6:31" x14ac:dyDescent="0.2">
      <c r="F167" s="11">
        <f t="shared" ref="F167" si="391">F166+1</f>
        <v>45717.5</v>
      </c>
      <c r="G167" s="1" t="str">
        <f t="shared" si="307"/>
        <v>2025</v>
      </c>
      <c r="H167" s="1" t="str">
        <f t="shared" si="312"/>
        <v>03</v>
      </c>
      <c r="I167" s="1" t="str">
        <f t="shared" si="313"/>
        <v>01</v>
      </c>
      <c r="J167" s="1">
        <f t="shared" si="314"/>
        <v>12</v>
      </c>
      <c r="K167" s="1">
        <f t="shared" si="315"/>
        <v>0</v>
      </c>
      <c r="L167" s="1">
        <f t="shared" si="316"/>
        <v>0</v>
      </c>
      <c r="M167" s="4">
        <f t="shared" ref="M167" si="392">M166+1</f>
        <v>160</v>
      </c>
      <c r="N167" s="16">
        <f t="shared" si="318"/>
        <v>2460736</v>
      </c>
      <c r="O167" s="16">
        <f t="shared" si="309"/>
        <v>2460736</v>
      </c>
      <c r="P167" s="15">
        <f t="shared" si="319"/>
        <v>0.25163586584531145</v>
      </c>
      <c r="Q167" s="3">
        <f t="shared" si="320"/>
        <v>56.181281970088094</v>
      </c>
      <c r="R167" s="15">
        <f t="shared" si="321"/>
        <v>339.55135646862436</v>
      </c>
      <c r="S167" s="15">
        <f t="shared" si="322"/>
        <v>1.608170567361503</v>
      </c>
      <c r="T167" s="16">
        <f t="shared" si="323"/>
        <v>341.15952703598589</v>
      </c>
      <c r="U167" s="10">
        <f t="shared" si="324"/>
        <v>0.94642137982412688</v>
      </c>
      <c r="V167" s="19">
        <f t="shared" si="325"/>
        <v>-0.29629375729871482</v>
      </c>
      <c r="W167" s="19">
        <f t="shared" si="326"/>
        <v>-0.12843901742697211</v>
      </c>
      <c r="X167" s="10">
        <f t="shared" si="305"/>
        <v>0.99171740874222536</v>
      </c>
      <c r="Y167" s="16">
        <f t="shared" si="327"/>
        <v>-7.3793984088962485</v>
      </c>
      <c r="Z167" s="20">
        <f t="shared" si="328"/>
        <v>342.61635861594402</v>
      </c>
      <c r="AA167" s="1">
        <f t="shared" si="310"/>
        <v>-799.66247588042722</v>
      </c>
      <c r="AB167" s="3">
        <f t="shared" si="329"/>
        <v>23.438189999999999</v>
      </c>
      <c r="AC167" s="16">
        <f t="shared" si="330"/>
        <v>-43.800894212403556</v>
      </c>
      <c r="AD167" s="16">
        <f t="shared" si="331"/>
        <v>-50.182708116752877</v>
      </c>
      <c r="AE167" s="1">
        <f t="shared" si="332"/>
        <v>0.32274120831473335</v>
      </c>
    </row>
    <row r="168" spans="6:31" x14ac:dyDescent="0.2">
      <c r="F168" s="11">
        <f t="shared" ref="F168" si="393">F167+1</f>
        <v>45718.5</v>
      </c>
      <c r="G168" s="1" t="str">
        <f t="shared" si="307"/>
        <v>2025</v>
      </c>
      <c r="H168" s="1" t="str">
        <f t="shared" si="312"/>
        <v>03</v>
      </c>
      <c r="I168" s="1" t="str">
        <f t="shared" si="313"/>
        <v>02</v>
      </c>
      <c r="J168" s="1">
        <f t="shared" si="314"/>
        <v>12</v>
      </c>
      <c r="K168" s="1">
        <f t="shared" si="315"/>
        <v>0</v>
      </c>
      <c r="L168" s="1">
        <f t="shared" si="316"/>
        <v>0</v>
      </c>
      <c r="M168" s="4">
        <f t="shared" ref="M168" si="394">M167+1</f>
        <v>161</v>
      </c>
      <c r="N168" s="16">
        <f t="shared" si="318"/>
        <v>2460737</v>
      </c>
      <c r="O168" s="16">
        <f t="shared" si="309"/>
        <v>2460737</v>
      </c>
      <c r="P168" s="15">
        <f t="shared" si="319"/>
        <v>0.25166324435318277</v>
      </c>
      <c r="Q168" s="3">
        <f t="shared" si="320"/>
        <v>57.166882249935952</v>
      </c>
      <c r="R168" s="15">
        <f t="shared" si="321"/>
        <v>340.53700383296746</v>
      </c>
      <c r="S168" s="15">
        <f t="shared" si="322"/>
        <v>1.6259662442593923</v>
      </c>
      <c r="T168" s="16">
        <f t="shared" si="323"/>
        <v>342.16297007722687</v>
      </c>
      <c r="U168" s="10">
        <f t="shared" si="324"/>
        <v>0.95193162484147265</v>
      </c>
      <c r="V168" s="19">
        <f t="shared" si="325"/>
        <v>-0.28104141805535493</v>
      </c>
      <c r="W168" s="19">
        <f t="shared" si="326"/>
        <v>-0.12182734899893814</v>
      </c>
      <c r="X168" s="10">
        <f t="shared" si="305"/>
        <v>0.99255130700427319</v>
      </c>
      <c r="Y168" s="16">
        <f t="shared" si="327"/>
        <v>-6.9975758346492105</v>
      </c>
      <c r="Z168" s="20">
        <f t="shared" si="328"/>
        <v>343.55167210305711</v>
      </c>
      <c r="AA168" s="1">
        <f t="shared" si="310"/>
        <v>-804.66036635467992</v>
      </c>
      <c r="AB168" s="3">
        <f t="shared" si="329"/>
        <v>23.438189999999999</v>
      </c>
      <c r="AC168" s="16">
        <f t="shared" si="330"/>
        <v>-44.814311686681791</v>
      </c>
      <c r="AD168" s="16">
        <f t="shared" si="331"/>
        <v>-52.967944029343627</v>
      </c>
      <c r="AE168" s="1">
        <f t="shared" si="332"/>
        <v>0.31004974511236555</v>
      </c>
    </row>
    <row r="169" spans="6:31" x14ac:dyDescent="0.2">
      <c r="F169" s="11">
        <f t="shared" ref="F169" si="395">F168+1</f>
        <v>45719.5</v>
      </c>
      <c r="G169" s="1" t="str">
        <f t="shared" si="307"/>
        <v>2025</v>
      </c>
      <c r="H169" s="1" t="str">
        <f t="shared" si="312"/>
        <v>03</v>
      </c>
      <c r="I169" s="1" t="str">
        <f t="shared" si="313"/>
        <v>03</v>
      </c>
      <c r="J169" s="1">
        <f t="shared" si="314"/>
        <v>12</v>
      </c>
      <c r="K169" s="1">
        <f t="shared" si="315"/>
        <v>0</v>
      </c>
      <c r="L169" s="1">
        <f t="shared" si="316"/>
        <v>0</v>
      </c>
      <c r="M169" s="4">
        <f t="shared" ref="M169" si="396">M168+1</f>
        <v>162</v>
      </c>
      <c r="N169" s="16">
        <f t="shared" si="318"/>
        <v>2460738</v>
      </c>
      <c r="O169" s="16">
        <f t="shared" si="309"/>
        <v>2460738</v>
      </c>
      <c r="P169" s="15">
        <f t="shared" si="319"/>
        <v>0.25169062286105409</v>
      </c>
      <c r="Q169" s="3">
        <f t="shared" si="320"/>
        <v>58.15248252978563</v>
      </c>
      <c r="R169" s="15">
        <f t="shared" si="321"/>
        <v>341.52265119730873</v>
      </c>
      <c r="S169" s="15">
        <f t="shared" si="322"/>
        <v>1.6432645441913514</v>
      </c>
      <c r="T169" s="16">
        <f t="shared" si="323"/>
        <v>343.1659157415001</v>
      </c>
      <c r="U169" s="10">
        <f t="shared" si="324"/>
        <v>0.95714738818384748</v>
      </c>
      <c r="V169" s="19">
        <f t="shared" si="325"/>
        <v>-0.2657105037236544</v>
      </c>
      <c r="W169" s="19">
        <f t="shared" si="326"/>
        <v>-0.11518161964376498</v>
      </c>
      <c r="X169" s="10">
        <f t="shared" si="305"/>
        <v>0.99334444906902208</v>
      </c>
      <c r="Y169" s="16">
        <f t="shared" si="327"/>
        <v>-6.614100698774342</v>
      </c>
      <c r="Z169" s="20">
        <f t="shared" si="328"/>
        <v>344.48499062855012</v>
      </c>
      <c r="AA169" s="1">
        <f t="shared" si="310"/>
        <v>-809.65825682893262</v>
      </c>
      <c r="AB169" s="3">
        <f t="shared" si="329"/>
        <v>23.438189999999999</v>
      </c>
      <c r="AC169" s="16">
        <f t="shared" si="330"/>
        <v>-45.379882076303979</v>
      </c>
      <c r="AD169" s="16">
        <f t="shared" si="331"/>
        <v>-55.160455914542084</v>
      </c>
      <c r="AE169" s="1">
        <f t="shared" si="332"/>
        <v>0.29816870175697846</v>
      </c>
    </row>
    <row r="170" spans="6:31" x14ac:dyDescent="0.2">
      <c r="F170" s="11">
        <f t="shared" ref="F170" si="397">F169+1</f>
        <v>45720.5</v>
      </c>
      <c r="G170" s="1" t="str">
        <f t="shared" si="307"/>
        <v>2025</v>
      </c>
      <c r="H170" s="1" t="str">
        <f t="shared" si="312"/>
        <v>03</v>
      </c>
      <c r="I170" s="1" t="str">
        <f t="shared" si="313"/>
        <v>04</v>
      </c>
      <c r="J170" s="1">
        <f t="shared" si="314"/>
        <v>12</v>
      </c>
      <c r="K170" s="1">
        <f t="shared" si="315"/>
        <v>0</v>
      </c>
      <c r="L170" s="1">
        <f t="shared" si="316"/>
        <v>0</v>
      </c>
      <c r="M170" s="4">
        <f t="shared" ref="M170" si="398">M169+1</f>
        <v>163</v>
      </c>
      <c r="N170" s="16">
        <f t="shared" si="318"/>
        <v>2460739</v>
      </c>
      <c r="O170" s="16">
        <f t="shared" si="309"/>
        <v>2460739</v>
      </c>
      <c r="P170" s="15">
        <f t="shared" si="319"/>
        <v>0.25171800136892541</v>
      </c>
      <c r="Q170" s="3">
        <f t="shared" si="320"/>
        <v>59.138082809631669</v>
      </c>
      <c r="R170" s="15">
        <f t="shared" si="321"/>
        <v>342.50829856165183</v>
      </c>
      <c r="S170" s="15">
        <f t="shared" si="322"/>
        <v>1.6600606445642729</v>
      </c>
      <c r="T170" s="16">
        <f t="shared" si="323"/>
        <v>344.16835920621611</v>
      </c>
      <c r="U170" s="10">
        <f t="shared" si="324"/>
        <v>0.96206748385317375</v>
      </c>
      <c r="V170" s="19">
        <f t="shared" si="325"/>
        <v>-0.250305910712805</v>
      </c>
      <c r="W170" s="19">
        <f t="shared" si="326"/>
        <v>-0.10850395188497344</v>
      </c>
      <c r="X170" s="10">
        <f t="shared" si="305"/>
        <v>0.99409601770922684</v>
      </c>
      <c r="Y170" s="16">
        <f t="shared" si="327"/>
        <v>-6.2290821322078704</v>
      </c>
      <c r="Z170" s="20">
        <f t="shared" si="328"/>
        <v>345.41639215837273</v>
      </c>
      <c r="AA170" s="1">
        <f t="shared" si="310"/>
        <v>-814.65614730318532</v>
      </c>
      <c r="AB170" s="3">
        <f t="shared" si="329"/>
        <v>23.438189999999999</v>
      </c>
      <c r="AC170" s="16">
        <f t="shared" si="330"/>
        <v>-45.481129337878357</v>
      </c>
      <c r="AD170" s="16">
        <f t="shared" si="331"/>
        <v>-56.633340140250276</v>
      </c>
      <c r="AE170" s="1">
        <f t="shared" si="332"/>
        <v>0.28901164954354663</v>
      </c>
    </row>
    <row r="171" spans="6:31" x14ac:dyDescent="0.2">
      <c r="F171" s="11">
        <f t="shared" ref="F171" si="399">F170+1</f>
        <v>45721.5</v>
      </c>
      <c r="G171" s="1" t="str">
        <f t="shared" si="307"/>
        <v>2025</v>
      </c>
      <c r="H171" s="1" t="str">
        <f t="shared" si="312"/>
        <v>03</v>
      </c>
      <c r="I171" s="1" t="str">
        <f t="shared" si="313"/>
        <v>05</v>
      </c>
      <c r="J171" s="1">
        <f t="shared" si="314"/>
        <v>12</v>
      </c>
      <c r="K171" s="1">
        <f t="shared" si="315"/>
        <v>0</v>
      </c>
      <c r="L171" s="1">
        <f t="shared" si="316"/>
        <v>0</v>
      </c>
      <c r="M171" s="4">
        <f t="shared" ref="M171" si="400">M170+1</f>
        <v>164</v>
      </c>
      <c r="N171" s="16">
        <f t="shared" si="318"/>
        <v>2460740</v>
      </c>
      <c r="O171" s="16">
        <f t="shared" si="309"/>
        <v>2460740</v>
      </c>
      <c r="P171" s="15">
        <f t="shared" si="319"/>
        <v>0.25174537987679674</v>
      </c>
      <c r="Q171" s="3">
        <f t="shared" si="320"/>
        <v>60.123683089477709</v>
      </c>
      <c r="R171" s="15">
        <f t="shared" si="321"/>
        <v>343.49394592599674</v>
      </c>
      <c r="S171" s="15">
        <f t="shared" si="322"/>
        <v>1.6763498903672429</v>
      </c>
      <c r="T171" s="16">
        <f t="shared" si="323"/>
        <v>345.17029581636399</v>
      </c>
      <c r="U171" s="10">
        <f t="shared" si="324"/>
        <v>0.966690826453664</v>
      </c>
      <c r="V171" s="19">
        <f t="shared" si="325"/>
        <v>-0.23483254512078566</v>
      </c>
      <c r="W171" s="19">
        <f t="shared" si="326"/>
        <v>-0.10179647244588734</v>
      </c>
      <c r="X171" s="10">
        <f t="shared" si="305"/>
        <v>0.99480524636612855</v>
      </c>
      <c r="Y171" s="16">
        <f t="shared" si="327"/>
        <v>-5.8426287541503479</v>
      </c>
      <c r="Z171" s="20">
        <f t="shared" si="328"/>
        <v>346.34595564278214</v>
      </c>
      <c r="AA171" s="1">
        <f t="shared" si="310"/>
        <v>-819.65403777743802</v>
      </c>
      <c r="AB171" s="3">
        <f t="shared" si="329"/>
        <v>23.438189999999999</v>
      </c>
      <c r="AC171" s="16">
        <f t="shared" si="330"/>
        <v>-45.106570727305609</v>
      </c>
      <c r="AD171" s="16">
        <f t="shared" si="331"/>
        <v>-57.281150607816485</v>
      </c>
      <c r="AE171" s="1">
        <f t="shared" si="332"/>
        <v>0.28463076167317758</v>
      </c>
    </row>
    <row r="172" spans="6:31" x14ac:dyDescent="0.2">
      <c r="F172" s="11">
        <f t="shared" ref="F172" si="401">F171+1</f>
        <v>45722.5</v>
      </c>
      <c r="G172" s="1" t="str">
        <f t="shared" si="307"/>
        <v>2025</v>
      </c>
      <c r="H172" s="1" t="str">
        <f t="shared" si="312"/>
        <v>03</v>
      </c>
      <c r="I172" s="1" t="str">
        <f t="shared" si="313"/>
        <v>06</v>
      </c>
      <c r="J172" s="1">
        <f t="shared" si="314"/>
        <v>12</v>
      </c>
      <c r="K172" s="1">
        <f t="shared" si="315"/>
        <v>0</v>
      </c>
      <c r="L172" s="1">
        <f t="shared" si="316"/>
        <v>0</v>
      </c>
      <c r="M172" s="4">
        <f t="shared" ref="M172" si="402">M171+1</f>
        <v>165</v>
      </c>
      <c r="N172" s="16">
        <f t="shared" si="318"/>
        <v>2460741</v>
      </c>
      <c r="O172" s="16">
        <f t="shared" si="309"/>
        <v>2460741</v>
      </c>
      <c r="P172" s="15">
        <f t="shared" si="319"/>
        <v>0.25177275838466806</v>
      </c>
      <c r="Q172" s="3">
        <f t="shared" si="320"/>
        <v>61.109283369325567</v>
      </c>
      <c r="R172" s="15">
        <f t="shared" si="321"/>
        <v>344.47959329033802</v>
      </c>
      <c r="S172" s="15">
        <f t="shared" si="322"/>
        <v>1.6921277951238054</v>
      </c>
      <c r="T172" s="16">
        <f t="shared" si="323"/>
        <v>346.1717210854618</v>
      </c>
      <c r="U172" s="10">
        <f t="shared" si="324"/>
        <v>0.97101643101617086</v>
      </c>
      <c r="V172" s="19">
        <f t="shared" si="325"/>
        <v>-0.2192953208856841</v>
      </c>
      <c r="W172" s="19">
        <f t="shared" si="326"/>
        <v>-9.5061311448257871E-2</v>
      </c>
      <c r="X172" s="10">
        <f t="shared" si="305"/>
        <v>0.9954714195122516</v>
      </c>
      <c r="Y172" s="16">
        <f t="shared" si="327"/>
        <v>-5.4548486700262728</v>
      </c>
      <c r="Z172" s="20">
        <f t="shared" si="328"/>
        <v>347.27376093698086</v>
      </c>
      <c r="AA172" s="1">
        <f t="shared" si="310"/>
        <v>-824.65192825169072</v>
      </c>
      <c r="AB172" s="3">
        <f t="shared" si="329"/>
        <v>23.438189999999999</v>
      </c>
      <c r="AC172" s="16">
        <f t="shared" si="330"/>
        <v>-44.249844173632077</v>
      </c>
      <c r="AD172" s="16">
        <f t="shared" si="331"/>
        <v>-57.048883110555046</v>
      </c>
      <c r="AE172" s="1">
        <f t="shared" si="332"/>
        <v>0.28622830696751578</v>
      </c>
    </row>
    <row r="173" spans="6:31" x14ac:dyDescent="0.2">
      <c r="F173" s="11">
        <f t="shared" ref="F173" si="403">F172+1</f>
        <v>45723.5</v>
      </c>
      <c r="G173" s="1" t="str">
        <f t="shared" si="307"/>
        <v>2025</v>
      </c>
      <c r="H173" s="1" t="str">
        <f t="shared" si="312"/>
        <v>03</v>
      </c>
      <c r="I173" s="1" t="str">
        <f t="shared" si="313"/>
        <v>07</v>
      </c>
      <c r="J173" s="1">
        <f t="shared" si="314"/>
        <v>12</v>
      </c>
      <c r="K173" s="1">
        <f t="shared" si="315"/>
        <v>0</v>
      </c>
      <c r="L173" s="1">
        <f t="shared" si="316"/>
        <v>0</v>
      </c>
      <c r="M173" s="4">
        <f t="shared" ref="M173" si="404">M172+1</f>
        <v>166</v>
      </c>
      <c r="N173" s="16">
        <f t="shared" si="318"/>
        <v>2460742</v>
      </c>
      <c r="O173" s="16">
        <f t="shared" si="309"/>
        <v>2460742</v>
      </c>
      <c r="P173" s="15">
        <f t="shared" si="319"/>
        <v>0.25180013689253938</v>
      </c>
      <c r="Q173" s="3">
        <f t="shared" si="320"/>
        <v>62.094883649171607</v>
      </c>
      <c r="R173" s="15">
        <f t="shared" si="321"/>
        <v>345.46524065468475</v>
      </c>
      <c r="S173" s="15">
        <f t="shared" si="322"/>
        <v>1.7073900417724215</v>
      </c>
      <c r="T173" s="16">
        <f t="shared" si="323"/>
        <v>347.17263069645719</v>
      </c>
      <c r="U173" s="10">
        <f t="shared" si="324"/>
        <v>0.97504341277898221</v>
      </c>
      <c r="V173" s="19">
        <f t="shared" si="325"/>
        <v>-0.20369915795193722</v>
      </c>
      <c r="W173" s="19">
        <f t="shared" si="326"/>
        <v>-8.8300601617355687E-2</v>
      </c>
      <c r="X173" s="10">
        <f t="shared" si="305"/>
        <v>0.99609387296279117</v>
      </c>
      <c r="Y173" s="16">
        <f t="shared" si="327"/>
        <v>-5.0658494709095363</v>
      </c>
      <c r="Z173" s="20">
        <f t="shared" si="328"/>
        <v>348.19988872380685</v>
      </c>
      <c r="AA173" s="1">
        <f t="shared" si="310"/>
        <v>-829.64981872594342</v>
      </c>
      <c r="AB173" s="3">
        <f t="shared" si="329"/>
        <v>23.438189999999999</v>
      </c>
      <c r="AC173" s="16">
        <f t="shared" si="330"/>
        <v>-42.909779661125263</v>
      </c>
      <c r="AD173" s="16">
        <f t="shared" si="331"/>
        <v>-55.950009762969074</v>
      </c>
      <c r="AE173" s="1">
        <f t="shared" si="332"/>
        <v>0.2933913264150157</v>
      </c>
    </row>
    <row r="174" spans="6:31" x14ac:dyDescent="0.2">
      <c r="F174" s="11">
        <f t="shared" ref="F174" si="405">F173+1</f>
        <v>45724.5</v>
      </c>
      <c r="G174" s="1" t="str">
        <f t="shared" si="307"/>
        <v>2025</v>
      </c>
      <c r="H174" s="1" t="str">
        <f t="shared" si="312"/>
        <v>03</v>
      </c>
      <c r="I174" s="1" t="str">
        <f t="shared" si="313"/>
        <v>08</v>
      </c>
      <c r="J174" s="1">
        <f t="shared" si="314"/>
        <v>12</v>
      </c>
      <c r="K174" s="1">
        <f t="shared" si="315"/>
        <v>0</v>
      </c>
      <c r="L174" s="1">
        <f t="shared" si="316"/>
        <v>0</v>
      </c>
      <c r="M174" s="4">
        <f t="shared" ref="M174" si="406">M173+1</f>
        <v>167</v>
      </c>
      <c r="N174" s="16">
        <f t="shared" si="318"/>
        <v>2460743</v>
      </c>
      <c r="O174" s="16">
        <f t="shared" si="309"/>
        <v>2460743</v>
      </c>
      <c r="P174" s="15">
        <f t="shared" si="319"/>
        <v>0.25182751540041065</v>
      </c>
      <c r="Q174" s="3">
        <f t="shared" si="320"/>
        <v>63.080483929017646</v>
      </c>
      <c r="R174" s="15">
        <f t="shared" si="321"/>
        <v>346.45088801902784</v>
      </c>
      <c r="S174" s="15">
        <f t="shared" si="322"/>
        <v>1.72213248347561</v>
      </c>
      <c r="T174" s="16">
        <f t="shared" si="323"/>
        <v>348.17302050250345</v>
      </c>
      <c r="U174" s="10">
        <f t="shared" si="324"/>
        <v>0.97877098692557918</v>
      </c>
      <c r="V174" s="19">
        <f t="shared" si="325"/>
        <v>-0.18804898045357085</v>
      </c>
      <c r="W174" s="19">
        <f t="shared" si="326"/>
        <v>-8.1516477494431472E-2</v>
      </c>
      <c r="X174" s="10">
        <f t="shared" si="305"/>
        <v>0.99667199413693763</v>
      </c>
      <c r="Y174" s="16">
        <f t="shared" si="327"/>
        <v>-4.6757382343521252</v>
      </c>
      <c r="Z174" s="20">
        <f t="shared" si="328"/>
        <v>349.1244204383504</v>
      </c>
      <c r="AA174" s="1">
        <f t="shared" si="310"/>
        <v>-834.64770920019612</v>
      </c>
      <c r="AB174" s="3">
        <f t="shared" si="329"/>
        <v>23.438189999999999</v>
      </c>
      <c r="AC174" s="16">
        <f t="shared" si="330"/>
        <v>-41.090413884460197</v>
      </c>
      <c r="AD174" s="16">
        <f t="shared" si="331"/>
        <v>-54.061038021596488</v>
      </c>
      <c r="AE174" s="1">
        <f t="shared" si="332"/>
        <v>0.30436343281027184</v>
      </c>
    </row>
    <row r="175" spans="6:31" x14ac:dyDescent="0.2">
      <c r="F175" s="11">
        <f t="shared" ref="F175" si="407">F174+1</f>
        <v>45725.5</v>
      </c>
      <c r="G175" s="1" t="str">
        <f t="shared" si="307"/>
        <v>2025</v>
      </c>
      <c r="H175" s="1" t="str">
        <f t="shared" si="312"/>
        <v>03</v>
      </c>
      <c r="I175" s="1" t="str">
        <f t="shared" si="313"/>
        <v>09</v>
      </c>
      <c r="J175" s="1">
        <f t="shared" si="314"/>
        <v>12</v>
      </c>
      <c r="K175" s="1">
        <f t="shared" si="315"/>
        <v>0</v>
      </c>
      <c r="L175" s="1">
        <f t="shared" si="316"/>
        <v>0</v>
      </c>
      <c r="M175" s="4">
        <f t="shared" ref="M175" si="408">M174+1</f>
        <v>168</v>
      </c>
      <c r="N175" s="16">
        <f t="shared" si="318"/>
        <v>2460744</v>
      </c>
      <c r="O175" s="16">
        <f t="shared" si="309"/>
        <v>2460744</v>
      </c>
      <c r="P175" s="15">
        <f t="shared" si="319"/>
        <v>0.25185489390828197</v>
      </c>
      <c r="Q175" s="3">
        <f t="shared" si="320"/>
        <v>64.066084208861867</v>
      </c>
      <c r="R175" s="15">
        <f t="shared" si="321"/>
        <v>347.43653538337276</v>
      </c>
      <c r="S175" s="15">
        <f t="shared" si="322"/>
        <v>1.7363511443576791</v>
      </c>
      <c r="T175" s="16">
        <f t="shared" si="323"/>
        <v>349.17288652773044</v>
      </c>
      <c r="U175" s="10">
        <f t="shared" si="324"/>
        <v>0.98219846828070378</v>
      </c>
      <c r="V175" s="19">
        <f t="shared" si="325"/>
        <v>-0.17234971491349876</v>
      </c>
      <c r="W175" s="19">
        <f t="shared" si="326"/>
        <v>-7.4711074656138521E-2</v>
      </c>
      <c r="X175" s="10">
        <f t="shared" si="305"/>
        <v>0.99720522227058406</v>
      </c>
      <c r="Y175" s="16">
        <f t="shared" si="327"/>
        <v>-4.2846215264802829</v>
      </c>
      <c r="Z175" s="20">
        <f t="shared" si="328"/>
        <v>350.04743819454404</v>
      </c>
      <c r="AA175" s="1">
        <f t="shared" si="310"/>
        <v>-839.64559967444882</v>
      </c>
      <c r="AB175" s="3">
        <f t="shared" si="329"/>
        <v>23.438189999999999</v>
      </c>
      <c r="AC175" s="16">
        <f t="shared" si="330"/>
        <v>-38.800948064083137</v>
      </c>
      <c r="AD175" s="16">
        <f t="shared" si="331"/>
        <v>-51.496628181537268</v>
      </c>
      <c r="AE175" s="1">
        <f t="shared" si="332"/>
        <v>0.31704899938919251</v>
      </c>
    </row>
    <row r="176" spans="6:31" x14ac:dyDescent="0.2">
      <c r="F176" s="11">
        <f t="shared" ref="F176" si="409">F175+1</f>
        <v>45726.5</v>
      </c>
      <c r="G176" s="1" t="str">
        <f t="shared" si="307"/>
        <v>2025</v>
      </c>
      <c r="H176" s="1" t="str">
        <f t="shared" si="312"/>
        <v>03</v>
      </c>
      <c r="I176" s="1" t="str">
        <f t="shared" si="313"/>
        <v>10</v>
      </c>
      <c r="J176" s="1">
        <f t="shared" si="314"/>
        <v>12</v>
      </c>
      <c r="K176" s="1">
        <f t="shared" si="315"/>
        <v>0</v>
      </c>
      <c r="L176" s="1">
        <f t="shared" si="316"/>
        <v>0</v>
      </c>
      <c r="M176" s="4">
        <f t="shared" ref="M176" si="410">M175+1</f>
        <v>169</v>
      </c>
      <c r="N176" s="16">
        <f t="shared" si="318"/>
        <v>2460745</v>
      </c>
      <c r="O176" s="16">
        <f t="shared" si="309"/>
        <v>2460745</v>
      </c>
      <c r="P176" s="15">
        <f t="shared" si="319"/>
        <v>0.2518822724161533</v>
      </c>
      <c r="Q176" s="3">
        <f t="shared" si="320"/>
        <v>65.051684488709725</v>
      </c>
      <c r="R176" s="15">
        <f t="shared" si="321"/>
        <v>348.42218274771767</v>
      </c>
      <c r="S176" s="15">
        <f t="shared" si="322"/>
        <v>1.7500422201721717</v>
      </c>
      <c r="T176" s="16">
        <f t="shared" si="323"/>
        <v>350.17222496788986</v>
      </c>
      <c r="U176" s="10">
        <f t="shared" si="324"/>
        <v>0.9853252709651078</v>
      </c>
      <c r="V176" s="19">
        <f t="shared" si="325"/>
        <v>-0.15660628846163499</v>
      </c>
      <c r="W176" s="19">
        <f t="shared" si="326"/>
        <v>-6.7886528942110252E-2</v>
      </c>
      <c r="X176" s="10">
        <f t="shared" si="305"/>
        <v>0.99769304858167274</v>
      </c>
      <c r="Y176" s="16">
        <f t="shared" si="327"/>
        <v>-3.8926054053165537</v>
      </c>
      <c r="Z176" s="20">
        <f t="shared" si="328"/>
        <v>350.96902471354235</v>
      </c>
      <c r="AA176" s="1">
        <f t="shared" si="310"/>
        <v>-844.64349014870152</v>
      </c>
      <c r="AB176" s="3">
        <f t="shared" si="329"/>
        <v>23.438189999999999</v>
      </c>
      <c r="AC176" s="16">
        <f t="shared" si="330"/>
        <v>-36.055649431747483</v>
      </c>
      <c r="AD176" s="16">
        <f t="shared" si="331"/>
        <v>-48.381248132847709</v>
      </c>
      <c r="AE176" s="1">
        <f t="shared" si="332"/>
        <v>0.32980343372713994</v>
      </c>
    </row>
    <row r="177" spans="6:31" x14ac:dyDescent="0.2">
      <c r="F177" s="11">
        <f t="shared" ref="F177" si="411">F176+1</f>
        <v>45727.5</v>
      </c>
      <c r="G177" s="1" t="str">
        <f t="shared" si="307"/>
        <v>2025</v>
      </c>
      <c r="H177" s="1" t="str">
        <f t="shared" si="312"/>
        <v>03</v>
      </c>
      <c r="I177" s="1" t="str">
        <f t="shared" si="313"/>
        <v>11</v>
      </c>
      <c r="J177" s="1">
        <f t="shared" si="314"/>
        <v>12</v>
      </c>
      <c r="K177" s="1">
        <f t="shared" si="315"/>
        <v>0</v>
      </c>
      <c r="L177" s="1">
        <f t="shared" si="316"/>
        <v>0</v>
      </c>
      <c r="M177" s="4">
        <f t="shared" ref="M177" si="412">M176+1</f>
        <v>170</v>
      </c>
      <c r="N177" s="16">
        <f t="shared" si="318"/>
        <v>2460746</v>
      </c>
      <c r="O177" s="16">
        <f t="shared" si="309"/>
        <v>2460746</v>
      </c>
      <c r="P177" s="15">
        <f t="shared" si="319"/>
        <v>0.25190965092402462</v>
      </c>
      <c r="Q177" s="3">
        <f t="shared" si="320"/>
        <v>66.037284768555764</v>
      </c>
      <c r="R177" s="15">
        <f t="shared" si="321"/>
        <v>349.40783011206622</v>
      </c>
      <c r="S177" s="15">
        <f t="shared" si="322"/>
        <v>1.7632020788988447</v>
      </c>
      <c r="T177" s="16">
        <f t="shared" si="323"/>
        <v>351.17103219096509</v>
      </c>
      <c r="U177" s="10">
        <f t="shared" si="324"/>
        <v>0.98815090801023653</v>
      </c>
      <c r="V177" s="19">
        <f t="shared" si="325"/>
        <v>-0.14082362707123638</v>
      </c>
      <c r="W177" s="19">
        <f t="shared" si="326"/>
        <v>-6.104497569044081E-2</v>
      </c>
      <c r="X177" s="10">
        <f t="shared" si="305"/>
        <v>0.99813501638954305</v>
      </c>
      <c r="Y177" s="16">
        <f t="shared" si="327"/>
        <v>-3.4997954252051842</v>
      </c>
      <c r="Z177" s="20">
        <f t="shared" si="328"/>
        <v>351.88926325389991</v>
      </c>
      <c r="AA177" s="1">
        <f t="shared" si="310"/>
        <v>-849.64138062295422</v>
      </c>
      <c r="AB177" s="3">
        <f t="shared" si="329"/>
        <v>23.438189999999999</v>
      </c>
      <c r="AC177" s="16">
        <f t="shared" si="330"/>
        <v>-32.873697512203499</v>
      </c>
      <c r="AD177" s="16">
        <f t="shared" si="331"/>
        <v>-44.82963536187485</v>
      </c>
      <c r="AE177" s="1">
        <f t="shared" si="332"/>
        <v>0.34164647870019432</v>
      </c>
    </row>
    <row r="178" spans="6:31" x14ac:dyDescent="0.2">
      <c r="F178" s="11">
        <f t="shared" ref="F178" si="413">F177+1</f>
        <v>45728.5</v>
      </c>
      <c r="G178" s="1" t="str">
        <f t="shared" si="307"/>
        <v>2025</v>
      </c>
      <c r="H178" s="1" t="str">
        <f t="shared" si="312"/>
        <v>03</v>
      </c>
      <c r="I178" s="1" t="str">
        <f t="shared" si="313"/>
        <v>12</v>
      </c>
      <c r="J178" s="1">
        <f t="shared" si="314"/>
        <v>12</v>
      </c>
      <c r="K178" s="1">
        <f t="shared" si="315"/>
        <v>0</v>
      </c>
      <c r="L178" s="1">
        <f t="shared" si="316"/>
        <v>0</v>
      </c>
      <c r="M178" s="4">
        <f t="shared" ref="M178" si="414">M177+1</f>
        <v>171</v>
      </c>
      <c r="N178" s="16">
        <f t="shared" si="318"/>
        <v>2460747</v>
      </c>
      <c r="O178" s="16">
        <f t="shared" si="309"/>
        <v>2460747</v>
      </c>
      <c r="P178" s="15">
        <f t="shared" si="319"/>
        <v>0.25193702943189594</v>
      </c>
      <c r="Q178" s="3">
        <f t="shared" si="320"/>
        <v>67.022885048399985</v>
      </c>
      <c r="R178" s="15">
        <f t="shared" si="321"/>
        <v>350.39347747641295</v>
      </c>
      <c r="S178" s="15">
        <f t="shared" si="322"/>
        <v>1.7758272612716846</v>
      </c>
      <c r="T178" s="16">
        <f t="shared" si="323"/>
        <v>352.16930473768463</v>
      </c>
      <c r="U178" s="10">
        <f t="shared" si="324"/>
        <v>0.99067499093353362</v>
      </c>
      <c r="V178" s="19">
        <f t="shared" si="325"/>
        <v>-0.12500665381525156</v>
      </c>
      <c r="W178" s="19">
        <f t="shared" si="326"/>
        <v>-5.4188548981837753E-2</v>
      </c>
      <c r="X178" s="10">
        <f t="shared" si="305"/>
        <v>0.99853072118951003</v>
      </c>
      <c r="Y178" s="16">
        <f t="shared" si="327"/>
        <v>-3.1062966422792968</v>
      </c>
      <c r="Z178" s="20">
        <f t="shared" si="328"/>
        <v>352.80823754340935</v>
      </c>
      <c r="AA178" s="1">
        <f t="shared" si="310"/>
        <v>-854.63927109720692</v>
      </c>
      <c r="AB178" s="3">
        <f t="shared" si="329"/>
        <v>23.438189999999999</v>
      </c>
      <c r="AC178" s="16">
        <f t="shared" si="330"/>
        <v>-29.278976930120731</v>
      </c>
      <c r="AD178" s="16">
        <f t="shared" si="331"/>
        <v>-40.938264576215452</v>
      </c>
      <c r="AE178" s="1">
        <f t="shared" si="332"/>
        <v>0.35212840145916069</v>
      </c>
    </row>
    <row r="179" spans="6:31" x14ac:dyDescent="0.2">
      <c r="F179" s="11">
        <f t="shared" ref="F179" si="415">F178+1</f>
        <v>45729.5</v>
      </c>
      <c r="G179" s="1" t="str">
        <f t="shared" si="307"/>
        <v>2025</v>
      </c>
      <c r="H179" s="1" t="str">
        <f t="shared" si="312"/>
        <v>03</v>
      </c>
      <c r="I179" s="1" t="str">
        <f t="shared" si="313"/>
        <v>13</v>
      </c>
      <c r="J179" s="1">
        <f t="shared" si="314"/>
        <v>12</v>
      </c>
      <c r="K179" s="1">
        <f t="shared" si="315"/>
        <v>0</v>
      </c>
      <c r="L179" s="1">
        <f t="shared" si="316"/>
        <v>0</v>
      </c>
      <c r="M179" s="4">
        <f t="shared" ref="M179" si="416">M178+1</f>
        <v>172</v>
      </c>
      <c r="N179" s="16">
        <f t="shared" si="318"/>
        <v>2460748</v>
      </c>
      <c r="O179" s="16">
        <f t="shared" si="309"/>
        <v>2460748</v>
      </c>
      <c r="P179" s="15">
        <f t="shared" si="319"/>
        <v>0.25196440793976727</v>
      </c>
      <c r="Q179" s="3">
        <f t="shared" si="320"/>
        <v>68.008485328246024</v>
      </c>
      <c r="R179" s="15">
        <f t="shared" si="321"/>
        <v>351.37912484075969</v>
      </c>
      <c r="S179" s="15">
        <f t="shared" si="322"/>
        <v>1.7879144812378134</v>
      </c>
      <c r="T179" s="16">
        <f t="shared" si="323"/>
        <v>353.16703932199749</v>
      </c>
      <c r="U179" s="10">
        <f t="shared" si="324"/>
        <v>0.9928972292754793</v>
      </c>
      <c r="V179" s="19">
        <f t="shared" si="325"/>
        <v>-0.10916028714252313</v>
      </c>
      <c r="W179" s="19">
        <f t="shared" si="326"/>
        <v>-4.7319380892381351E-2</v>
      </c>
      <c r="X179" s="10">
        <f t="shared" si="305"/>
        <v>0.99887981068392895</v>
      </c>
      <c r="Y179" s="16">
        <f t="shared" si="327"/>
        <v>-2.7122136208626411</v>
      </c>
      <c r="Z179" s="20">
        <f t="shared" si="328"/>
        <v>353.72603171256668</v>
      </c>
      <c r="AA179" s="1">
        <f t="shared" si="310"/>
        <v>-859.63716157145961</v>
      </c>
      <c r="AB179" s="3">
        <f t="shared" si="329"/>
        <v>23.438189999999999</v>
      </c>
      <c r="AC179" s="16">
        <f t="shared" si="330"/>
        <v>-25.299819054270646</v>
      </c>
      <c r="AD179" s="16">
        <f t="shared" si="331"/>
        <v>-36.784301701351104</v>
      </c>
      <c r="AE179" s="1">
        <f t="shared" si="332"/>
        <v>0.36112408249739864</v>
      </c>
    </row>
    <row r="180" spans="6:31" x14ac:dyDescent="0.2">
      <c r="F180" s="11">
        <f t="shared" ref="F180" si="417">F179+1</f>
        <v>45730.5</v>
      </c>
      <c r="G180" s="1" t="str">
        <f t="shared" si="307"/>
        <v>2025</v>
      </c>
      <c r="H180" s="1" t="str">
        <f t="shared" si="312"/>
        <v>03</v>
      </c>
      <c r="I180" s="1" t="str">
        <f t="shared" si="313"/>
        <v>14</v>
      </c>
      <c r="J180" s="1">
        <f t="shared" si="314"/>
        <v>12</v>
      </c>
      <c r="K180" s="1">
        <f t="shared" si="315"/>
        <v>0</v>
      </c>
      <c r="L180" s="1">
        <f t="shared" si="316"/>
        <v>0</v>
      </c>
      <c r="M180" s="4">
        <f t="shared" ref="M180" si="418">M179+1</f>
        <v>173</v>
      </c>
      <c r="N180" s="16">
        <f t="shared" si="318"/>
        <v>2460749</v>
      </c>
      <c r="O180" s="16">
        <f t="shared" si="309"/>
        <v>2460749</v>
      </c>
      <c r="P180" s="15">
        <f t="shared" si="319"/>
        <v>0.25199178644763859</v>
      </c>
      <c r="Q180" s="3">
        <f t="shared" si="320"/>
        <v>68.994085608090245</v>
      </c>
      <c r="R180" s="15">
        <f t="shared" si="321"/>
        <v>352.36477220510642</v>
      </c>
      <c r="S180" s="15">
        <f t="shared" si="322"/>
        <v>1.7994606263481299</v>
      </c>
      <c r="T180" s="16">
        <f t="shared" si="323"/>
        <v>354.16423283145457</v>
      </c>
      <c r="U180" s="10">
        <f t="shared" si="324"/>
        <v>0.99481743009914014</v>
      </c>
      <c r="V180" s="19">
        <f t="shared" si="325"/>
        <v>-9.3289439175455513E-2</v>
      </c>
      <c r="W180" s="19">
        <f t="shared" si="326"/>
        <v>-4.0439600755588612E-2</v>
      </c>
      <c r="X180" s="10">
        <f t="shared" si="305"/>
        <v>0.99918198477090681</v>
      </c>
      <c r="Y180" s="16">
        <f t="shared" si="327"/>
        <v>-2.3176504407448166</v>
      </c>
      <c r="Z180" s="20">
        <f t="shared" si="328"/>
        <v>354.64273022952483</v>
      </c>
      <c r="AA180" s="1">
        <f t="shared" si="310"/>
        <v>-864.63505204571231</v>
      </c>
      <c r="AB180" s="3">
        <f t="shared" si="329"/>
        <v>23.438189999999999</v>
      </c>
      <c r="AC180" s="16">
        <f t="shared" si="330"/>
        <v>-20.96869534801797</v>
      </c>
      <c r="AD180" s="16">
        <f t="shared" si="331"/>
        <v>-32.428045363145856</v>
      </c>
      <c r="AE180" s="1">
        <f t="shared" si="332"/>
        <v>0.36867377041679611</v>
      </c>
    </row>
    <row r="181" spans="6:31" x14ac:dyDescent="0.2">
      <c r="F181" s="11">
        <f t="shared" ref="F181" si="419">F180+1</f>
        <v>45731.5</v>
      </c>
      <c r="G181" s="1" t="str">
        <f t="shared" si="307"/>
        <v>2025</v>
      </c>
      <c r="H181" s="1" t="str">
        <f t="shared" si="312"/>
        <v>03</v>
      </c>
      <c r="I181" s="1" t="str">
        <f t="shared" si="313"/>
        <v>15</v>
      </c>
      <c r="J181" s="1">
        <f t="shared" si="314"/>
        <v>12</v>
      </c>
      <c r="K181" s="1">
        <f t="shared" si="315"/>
        <v>0</v>
      </c>
      <c r="L181" s="1">
        <f t="shared" si="316"/>
        <v>0</v>
      </c>
      <c r="M181" s="4">
        <f t="shared" ref="M181" si="420">M180+1</f>
        <v>174</v>
      </c>
      <c r="N181" s="16">
        <f t="shared" si="318"/>
        <v>2460750</v>
      </c>
      <c r="O181" s="16">
        <f t="shared" si="309"/>
        <v>2460750</v>
      </c>
      <c r="P181" s="15">
        <f t="shared" si="319"/>
        <v>0.25201916495550991</v>
      </c>
      <c r="Q181" s="3">
        <f t="shared" si="320"/>
        <v>69.979685887936284</v>
      </c>
      <c r="R181" s="15">
        <f t="shared" si="321"/>
        <v>353.35041956945497</v>
      </c>
      <c r="S181" s="15">
        <f t="shared" si="322"/>
        <v>1.8104627580807995</v>
      </c>
      <c r="T181" s="16">
        <f t="shared" si="323"/>
        <v>355.16088232753577</v>
      </c>
      <c r="U181" s="10">
        <f t="shared" si="324"/>
        <v>0.9964354974533024</v>
      </c>
      <c r="V181" s="19">
        <f t="shared" si="325"/>
        <v>-7.7399014029246482E-2</v>
      </c>
      <c r="W181" s="19">
        <f t="shared" si="326"/>
        <v>-3.3551334433825165E-2</v>
      </c>
      <c r="X181" s="10">
        <f t="shared" si="305"/>
        <v>0.99943699549181664</v>
      </c>
      <c r="Y181" s="16">
        <f t="shared" si="327"/>
        <v>-1.9227107052335968</v>
      </c>
      <c r="Z181" s="20">
        <f t="shared" si="328"/>
        <v>355.55841783647674</v>
      </c>
      <c r="AA181" s="1">
        <f t="shared" si="310"/>
        <v>-869.63294251996501</v>
      </c>
      <c r="AB181" s="3">
        <f t="shared" si="329"/>
        <v>23.438189999999999</v>
      </c>
      <c r="AC181" s="16">
        <f t="shared" si="330"/>
        <v>-16.321865819656249</v>
      </c>
      <c r="AD181" s="16">
        <f t="shared" si="331"/>
        <v>-27.916336653610642</v>
      </c>
      <c r="AE181" s="1">
        <f t="shared" si="332"/>
        <v>0.374886108266266</v>
      </c>
    </row>
    <row r="182" spans="6:31" x14ac:dyDescent="0.2">
      <c r="F182" s="11">
        <f t="shared" ref="F182" si="421">F181+1</f>
        <v>45732.5</v>
      </c>
      <c r="G182" s="1" t="str">
        <f t="shared" si="307"/>
        <v>2025</v>
      </c>
      <c r="H182" s="1" t="str">
        <f t="shared" si="312"/>
        <v>03</v>
      </c>
      <c r="I182" s="1" t="str">
        <f t="shared" si="313"/>
        <v>16</v>
      </c>
      <c r="J182" s="1">
        <f t="shared" si="314"/>
        <v>12</v>
      </c>
      <c r="K182" s="1">
        <f t="shared" si="315"/>
        <v>0</v>
      </c>
      <c r="L182" s="1">
        <f t="shared" si="316"/>
        <v>0</v>
      </c>
      <c r="M182" s="4">
        <f t="shared" ref="M182" si="422">M181+1</f>
        <v>175</v>
      </c>
      <c r="N182" s="16">
        <f t="shared" si="318"/>
        <v>2460751</v>
      </c>
      <c r="O182" s="16">
        <f t="shared" si="309"/>
        <v>2460751</v>
      </c>
      <c r="P182" s="15">
        <f t="shared" si="319"/>
        <v>0.25204654346338123</v>
      </c>
      <c r="Q182" s="3">
        <f t="shared" si="320"/>
        <v>70.965286167780505</v>
      </c>
      <c r="R182" s="15">
        <f t="shared" si="321"/>
        <v>354.33606693380352</v>
      </c>
      <c r="S182" s="15">
        <f t="shared" si="322"/>
        <v>1.820918112097673</v>
      </c>
      <c r="T182" s="16">
        <f t="shared" si="323"/>
        <v>356.15698504590119</v>
      </c>
      <c r="U182" s="10">
        <f t="shared" si="324"/>
        <v>0.99775143180011217</v>
      </c>
      <c r="V182" s="19">
        <f t="shared" si="325"/>
        <v>-6.1493906153659315E-2</v>
      </c>
      <c r="W182" s="19">
        <f t="shared" si="326"/>
        <v>-2.665670359948823E-2</v>
      </c>
      <c r="X182" s="10">
        <f t="shared" si="305"/>
        <v>0.99964464693870536</v>
      </c>
      <c r="Y182" s="16">
        <f t="shared" si="327"/>
        <v>-1.5274975499120771</v>
      </c>
      <c r="Z182" s="20">
        <f t="shared" si="328"/>
        <v>356.47317948735508</v>
      </c>
      <c r="AA182" s="1">
        <f t="shared" si="310"/>
        <v>-874.63083299421771</v>
      </c>
      <c r="AB182" s="3">
        <f t="shared" si="329"/>
        <v>23.438189999999999</v>
      </c>
      <c r="AC182" s="16">
        <f t="shared" si="330"/>
        <v>-11.398986452849501</v>
      </c>
      <c r="AD182" s="16">
        <f t="shared" si="331"/>
        <v>-23.285783292731153</v>
      </c>
      <c r="AE182" s="1">
        <f t="shared" si="332"/>
        <v>0.37988643197801675</v>
      </c>
    </row>
    <row r="183" spans="6:31" x14ac:dyDescent="0.2">
      <c r="F183" s="11">
        <f t="shared" ref="F183" si="423">F182+1</f>
        <v>45733.5</v>
      </c>
      <c r="G183" s="1" t="str">
        <f t="shared" si="307"/>
        <v>2025</v>
      </c>
      <c r="H183" s="1" t="str">
        <f t="shared" si="312"/>
        <v>03</v>
      </c>
      <c r="I183" s="1" t="str">
        <f t="shared" si="313"/>
        <v>17</v>
      </c>
      <c r="J183" s="1">
        <f t="shared" si="314"/>
        <v>12</v>
      </c>
      <c r="K183" s="1">
        <f t="shared" si="315"/>
        <v>0</v>
      </c>
      <c r="L183" s="1">
        <f t="shared" si="316"/>
        <v>0</v>
      </c>
      <c r="M183" s="4">
        <f t="shared" ref="M183" si="424">M182+1</f>
        <v>176</v>
      </c>
      <c r="N183" s="16">
        <f t="shared" si="318"/>
        <v>2460752</v>
      </c>
      <c r="O183" s="16">
        <f t="shared" si="309"/>
        <v>2460752</v>
      </c>
      <c r="P183" s="15">
        <f t="shared" si="319"/>
        <v>0.25207392197125256</v>
      </c>
      <c r="Q183" s="3">
        <f t="shared" si="320"/>
        <v>71.950886447624725</v>
      </c>
      <c r="R183" s="15">
        <f t="shared" si="321"/>
        <v>355.32171429815207</v>
      </c>
      <c r="S183" s="15">
        <f t="shared" si="322"/>
        <v>1.8308240984350685</v>
      </c>
      <c r="T183" s="16">
        <f t="shared" si="323"/>
        <v>357.15253839658715</v>
      </c>
      <c r="U183" s="10">
        <f t="shared" si="324"/>
        <v>0.99876532940824259</v>
      </c>
      <c r="V183" s="19">
        <f t="shared" si="325"/>
        <v>-4.5578998697672651E-2</v>
      </c>
      <c r="W183" s="19">
        <f t="shared" si="326"/>
        <v>-1.9757825026106672E-2</v>
      </c>
      <c r="X183" s="10">
        <f t="shared" si="305"/>
        <v>0.99980479512264675</v>
      </c>
      <c r="Y183" s="16">
        <f t="shared" si="327"/>
        <v>-1.1321136520147568</v>
      </c>
      <c r="Z183" s="20">
        <f t="shared" si="328"/>
        <v>357.3871002867682</v>
      </c>
      <c r="AA183" s="1">
        <f t="shared" si="310"/>
        <v>-879.62872346847041</v>
      </c>
      <c r="AB183" s="3">
        <f t="shared" si="329"/>
        <v>23.438189999999999</v>
      </c>
      <c r="AC183" s="16">
        <f t="shared" si="330"/>
        <v>-6.2426799408085678</v>
      </c>
      <c r="AD183" s="16">
        <f t="shared" si="331"/>
        <v>-18.565427559751129</v>
      </c>
      <c r="AE183" s="1">
        <f t="shared" si="332"/>
        <v>0.38379188418562854</v>
      </c>
    </row>
    <row r="184" spans="6:31" x14ac:dyDescent="0.2">
      <c r="F184" s="11">
        <f t="shared" ref="F184" si="425">F183+1</f>
        <v>45734.5</v>
      </c>
      <c r="G184" s="1" t="str">
        <f t="shared" si="307"/>
        <v>2025</v>
      </c>
      <c r="H184" s="1" t="str">
        <f t="shared" si="312"/>
        <v>03</v>
      </c>
      <c r="I184" s="1" t="str">
        <f t="shared" si="313"/>
        <v>18</v>
      </c>
      <c r="J184" s="1">
        <f t="shared" si="314"/>
        <v>12</v>
      </c>
      <c r="K184" s="1">
        <f t="shared" si="315"/>
        <v>0</v>
      </c>
      <c r="L184" s="1">
        <f t="shared" si="316"/>
        <v>0</v>
      </c>
      <c r="M184" s="4">
        <f t="shared" ref="M184" si="426">M183+1</f>
        <v>177</v>
      </c>
      <c r="N184" s="16">
        <f t="shared" si="318"/>
        <v>2460753</v>
      </c>
      <c r="O184" s="16">
        <f t="shared" si="309"/>
        <v>2460753</v>
      </c>
      <c r="P184" s="15">
        <f t="shared" si="319"/>
        <v>0.25210130047912388</v>
      </c>
      <c r="Q184" s="3">
        <f t="shared" si="320"/>
        <v>72.936486727468946</v>
      </c>
      <c r="R184" s="15">
        <f t="shared" si="321"/>
        <v>356.30736166250244</v>
      </c>
      <c r="S184" s="15">
        <f t="shared" si="322"/>
        <v>1.8401783016291919</v>
      </c>
      <c r="T184" s="16">
        <f t="shared" si="323"/>
        <v>358.14753996413162</v>
      </c>
      <c r="U184" s="10">
        <f t="shared" si="324"/>
        <v>0.99947738171255185</v>
      </c>
      <c r="V184" s="19">
        <f t="shared" si="325"/>
        <v>-2.965916189783032E-2</v>
      </c>
      <c r="W184" s="19">
        <f t="shared" si="326"/>
        <v>-1.2856809889714877E-2</v>
      </c>
      <c r="X184" s="10">
        <f t="shared" si="305"/>
        <v>0.99991734780403707</v>
      </c>
      <c r="Y184" s="16">
        <f t="shared" si="327"/>
        <v>-0.73666124035095215</v>
      </c>
      <c r="Z184" s="20">
        <f t="shared" si="328"/>
        <v>358.30026543005971</v>
      </c>
      <c r="AA184" s="1">
        <f t="shared" si="310"/>
        <v>-884.62661394272311</v>
      </c>
      <c r="AB184" s="3">
        <f t="shared" si="329"/>
        <v>23.438189999999999</v>
      </c>
      <c r="AC184" s="16">
        <f t="shared" si="330"/>
        <v>-0.89807444331040132</v>
      </c>
      <c r="AD184" s="16">
        <f t="shared" si="331"/>
        <v>-13.778836149531593</v>
      </c>
      <c r="AE184" s="1">
        <f t="shared" si="332"/>
        <v>0.38670075328980347</v>
      </c>
    </row>
    <row r="185" spans="6:31" x14ac:dyDescent="0.2">
      <c r="F185" s="11">
        <f t="shared" ref="F185" si="427">F184+1</f>
        <v>45735.5</v>
      </c>
      <c r="G185" s="1" t="str">
        <f t="shared" si="307"/>
        <v>2025</v>
      </c>
      <c r="H185" s="1" t="str">
        <f t="shared" si="312"/>
        <v>03</v>
      </c>
      <c r="I185" s="1" t="str">
        <f t="shared" si="313"/>
        <v>19</v>
      </c>
      <c r="J185" s="1">
        <f t="shared" si="314"/>
        <v>12</v>
      </c>
      <c r="K185" s="1">
        <f t="shared" si="315"/>
        <v>0</v>
      </c>
      <c r="L185" s="1">
        <f t="shared" si="316"/>
        <v>0</v>
      </c>
      <c r="M185" s="4">
        <f t="shared" ref="M185" si="428">M184+1</f>
        <v>178</v>
      </c>
      <c r="N185" s="16">
        <f t="shared" si="318"/>
        <v>2460754</v>
      </c>
      <c r="O185" s="16">
        <f t="shared" si="309"/>
        <v>2460754</v>
      </c>
      <c r="P185" s="15">
        <f t="shared" si="319"/>
        <v>0.2521286789869952</v>
      </c>
      <c r="Q185" s="3">
        <f t="shared" si="320"/>
        <v>73.922087007313166</v>
      </c>
      <c r="R185" s="15">
        <f t="shared" si="321"/>
        <v>357.29300902685281</v>
      </c>
      <c r="S185" s="15">
        <f t="shared" si="322"/>
        <v>1.848978480777357</v>
      </c>
      <c r="T185" s="16">
        <f t="shared" si="323"/>
        <v>359.14198750763018</v>
      </c>
      <c r="U185" s="10">
        <f t="shared" si="324"/>
        <v>0.99988787464125073</v>
      </c>
      <c r="V185" s="19">
        <f t="shared" si="325"/>
        <v>-1.373925149084284E-2</v>
      </c>
      <c r="W185" s="19">
        <f t="shared" si="326"/>
        <v>-5.9557630807393113E-3</v>
      </c>
      <c r="X185" s="10">
        <f t="shared" si="305"/>
        <v>0.99998226428578529</v>
      </c>
      <c r="Y185" s="16">
        <f t="shared" si="327"/>
        <v>-0.34124210569940244</v>
      </c>
      <c r="Z185" s="20">
        <f t="shared" si="328"/>
        <v>359.21276014439218</v>
      </c>
      <c r="AA185" s="1">
        <f t="shared" si="310"/>
        <v>-889.62450441697581</v>
      </c>
      <c r="AB185" s="3">
        <f t="shared" si="329"/>
        <v>23.438189999999999</v>
      </c>
      <c r="AC185" s="16">
        <f t="shared" si="330"/>
        <v>4.5876845711633276</v>
      </c>
      <c r="AD185" s="16">
        <f t="shared" si="331"/>
        <v>-8.9457110241784044</v>
      </c>
      <c r="AE185" s="1">
        <f t="shared" si="332"/>
        <v>0.3886887379269921</v>
      </c>
    </row>
    <row r="186" spans="6:31" x14ac:dyDescent="0.2">
      <c r="F186" s="11">
        <f t="shared" ref="F186" si="429">F185+1</f>
        <v>45736.5</v>
      </c>
      <c r="G186" s="1" t="str">
        <f t="shared" si="307"/>
        <v>2025</v>
      </c>
      <c r="H186" s="1" t="str">
        <f t="shared" si="312"/>
        <v>03</v>
      </c>
      <c r="I186" s="1" t="str">
        <f t="shared" si="313"/>
        <v>20</v>
      </c>
      <c r="J186" s="1">
        <f t="shared" si="314"/>
        <v>12</v>
      </c>
      <c r="K186" s="1">
        <f t="shared" si="315"/>
        <v>0</v>
      </c>
      <c r="L186" s="1">
        <f t="shared" si="316"/>
        <v>0</v>
      </c>
      <c r="M186" s="4">
        <f t="shared" ref="M186" si="430">M185+1</f>
        <v>179</v>
      </c>
      <c r="N186" s="16">
        <f t="shared" si="318"/>
        <v>2460755</v>
      </c>
      <c r="O186" s="16">
        <f t="shared" si="309"/>
        <v>2460755</v>
      </c>
      <c r="P186" s="15">
        <f t="shared" si="319"/>
        <v>0.25215605749486653</v>
      </c>
      <c r="Q186" s="3">
        <f t="shared" si="320"/>
        <v>74.907687287157387</v>
      </c>
      <c r="R186" s="15">
        <f t="shared" si="321"/>
        <v>358.27865639120319</v>
      </c>
      <c r="S186" s="15">
        <f t="shared" si="322"/>
        <v>1.8572225695357567</v>
      </c>
      <c r="T186" s="16">
        <f t="shared" si="323"/>
        <v>0.13587896073892125</v>
      </c>
      <c r="U186" s="10">
        <f t="shared" si="324"/>
        <v>0.99999718791159919</v>
      </c>
      <c r="V186" s="19">
        <f t="shared" si="325"/>
        <v>2.1758928492842666E-3</v>
      </c>
      <c r="W186" s="19">
        <f t="shared" si="326"/>
        <v>9.4321747348273413E-4</v>
      </c>
      <c r="X186" s="10">
        <f t="shared" si="305"/>
        <v>0.99999955517029993</v>
      </c>
      <c r="Y186" s="16">
        <f t="shared" si="327"/>
        <v>5.4042388406773348E-2</v>
      </c>
      <c r="Z186" s="20">
        <f t="shared" si="328"/>
        <v>0.12466963076854319</v>
      </c>
      <c r="AA186" s="1">
        <f t="shared" si="310"/>
        <v>-894.62239489122851</v>
      </c>
      <c r="AB186" s="3">
        <f t="shared" si="329"/>
        <v>23.438189999999999</v>
      </c>
      <c r="AC186" s="16">
        <f t="shared" si="330"/>
        <v>10.165944048624354</v>
      </c>
      <c r="AD186" s="16">
        <f t="shared" si="331"/>
        <v>-4.0831436686119371</v>
      </c>
      <c r="AE186" s="1">
        <f t="shared" si="332"/>
        <v>0.38980823099182438</v>
      </c>
    </row>
    <row r="187" spans="6:31" x14ac:dyDescent="0.2">
      <c r="F187" s="11">
        <f t="shared" ref="F187" si="431">F186+1</f>
        <v>45737.5</v>
      </c>
      <c r="G187" s="1" t="str">
        <f t="shared" si="307"/>
        <v>2025</v>
      </c>
      <c r="H187" s="1" t="str">
        <f t="shared" si="312"/>
        <v>03</v>
      </c>
      <c r="I187" s="1" t="str">
        <f t="shared" si="313"/>
        <v>21</v>
      </c>
      <c r="J187" s="1">
        <f t="shared" si="314"/>
        <v>12</v>
      </c>
      <c r="K187" s="1">
        <f t="shared" si="315"/>
        <v>0</v>
      </c>
      <c r="L187" s="1">
        <f t="shared" si="316"/>
        <v>0</v>
      </c>
      <c r="M187" s="4">
        <f t="shared" ref="M187" si="432">M186+1</f>
        <v>180</v>
      </c>
      <c r="N187" s="16">
        <f t="shared" si="318"/>
        <v>2460756</v>
      </c>
      <c r="O187" s="16">
        <f t="shared" si="309"/>
        <v>2460756</v>
      </c>
      <c r="P187" s="15">
        <f t="shared" si="319"/>
        <v>0.25218343600273785</v>
      </c>
      <c r="Q187" s="3">
        <f t="shared" si="320"/>
        <v>75.893287566999788</v>
      </c>
      <c r="R187" s="15">
        <f t="shared" si="321"/>
        <v>359.26430375555356</v>
      </c>
      <c r="S187" s="15">
        <f t="shared" si="322"/>
        <v>1.8649086760546933</v>
      </c>
      <c r="T187" s="16">
        <f t="shared" si="323"/>
        <v>1.1292124316082663</v>
      </c>
      <c r="U187" s="10">
        <f t="shared" si="324"/>
        <v>0.99980579429513516</v>
      </c>
      <c r="V187" s="19">
        <f t="shared" si="325"/>
        <v>1.8081449048856436E-2</v>
      </c>
      <c r="W187" s="19">
        <f t="shared" si="326"/>
        <v>7.8380414752320885E-3</v>
      </c>
      <c r="X187" s="10">
        <f t="shared" si="305"/>
        <v>0.99996928208112101</v>
      </c>
      <c r="Y187" s="16">
        <f t="shared" si="327"/>
        <v>0.44909129457202779</v>
      </c>
      <c r="Z187" s="20">
        <f t="shared" si="328"/>
        <v>1.0360790068742762</v>
      </c>
      <c r="AA187" s="1">
        <f t="shared" si="310"/>
        <v>-899.62028536548121</v>
      </c>
      <c r="AB187" s="3">
        <f t="shared" si="329"/>
        <v>23.438189999999999</v>
      </c>
      <c r="AC187" s="16">
        <f t="shared" si="330"/>
        <v>15.78706906014512</v>
      </c>
      <c r="AD187" s="16">
        <f t="shared" si="331"/>
        <v>0.79337516680392783</v>
      </c>
      <c r="AE187" s="1">
        <f t="shared" si="332"/>
        <v>0.39008863333295896</v>
      </c>
    </row>
    <row r="188" spans="6:31" x14ac:dyDescent="0.2">
      <c r="F188" s="11">
        <f t="shared" ref="F188" si="433">F187+1</f>
        <v>45738.5</v>
      </c>
      <c r="G188" s="1" t="str">
        <f t="shared" si="307"/>
        <v>2025</v>
      </c>
      <c r="H188" s="1" t="str">
        <f t="shared" si="312"/>
        <v>03</v>
      </c>
      <c r="I188" s="1" t="str">
        <f t="shared" si="313"/>
        <v>22</v>
      </c>
      <c r="J188" s="1">
        <f t="shared" si="314"/>
        <v>12</v>
      </c>
      <c r="K188" s="1">
        <f t="shared" si="315"/>
        <v>0</v>
      </c>
      <c r="L188" s="1">
        <f t="shared" si="316"/>
        <v>0</v>
      </c>
      <c r="M188" s="4">
        <f t="shared" ref="M188" si="434">M187+1</f>
        <v>181</v>
      </c>
      <c r="N188" s="16">
        <f t="shared" si="318"/>
        <v>2460757</v>
      </c>
      <c r="O188" s="16">
        <f t="shared" si="309"/>
        <v>2460757</v>
      </c>
      <c r="P188" s="15">
        <f t="shared" si="319"/>
        <v>0.25221081451060917</v>
      </c>
      <c r="Q188" s="3">
        <f t="shared" si="320"/>
        <v>76.878887846844009</v>
      </c>
      <c r="R188" s="15">
        <f t="shared" si="321"/>
        <v>0.24995111990574514</v>
      </c>
      <c r="S188" s="15">
        <f t="shared" si="322"/>
        <v>1.87203508285227</v>
      </c>
      <c r="T188" s="16">
        <f t="shared" si="323"/>
        <v>2.1219862027580154</v>
      </c>
      <c r="U188" s="10">
        <f t="shared" si="324"/>
        <v>0.99931425885346503</v>
      </c>
      <c r="V188" s="19">
        <f t="shared" si="325"/>
        <v>3.3972614146529315E-2</v>
      </c>
      <c r="W188" s="19">
        <f t="shared" si="326"/>
        <v>1.4726626911853734E-2</v>
      </c>
      <c r="X188" s="10">
        <f t="shared" si="305"/>
        <v>0.99989155734999535</v>
      </c>
      <c r="Y188" s="16">
        <f t="shared" si="327"/>
        <v>0.84380407018333059</v>
      </c>
      <c r="Z188" s="20">
        <f t="shared" si="328"/>
        <v>1.9470732506494219</v>
      </c>
      <c r="AA188" s="1">
        <f t="shared" si="310"/>
        <v>-904.61817583973391</v>
      </c>
      <c r="AB188" s="3">
        <f t="shared" si="329"/>
        <v>23.438189999999999</v>
      </c>
      <c r="AC188" s="16">
        <f t="shared" si="330"/>
        <v>21.400978754822205</v>
      </c>
      <c r="AD188" s="16">
        <f t="shared" si="331"/>
        <v>5.6690950536849236</v>
      </c>
      <c r="AE188" s="1">
        <f t="shared" si="332"/>
        <v>0.38953672675682299</v>
      </c>
    </row>
    <row r="189" spans="6:31" x14ac:dyDescent="0.2">
      <c r="F189" s="11">
        <f t="shared" ref="F189" si="435">F188+1</f>
        <v>45739.5</v>
      </c>
      <c r="G189" s="1" t="str">
        <f t="shared" si="307"/>
        <v>2025</v>
      </c>
      <c r="H189" s="1" t="str">
        <f t="shared" si="312"/>
        <v>03</v>
      </c>
      <c r="I189" s="1" t="str">
        <f t="shared" si="313"/>
        <v>23</v>
      </c>
      <c r="J189" s="1">
        <f t="shared" si="314"/>
        <v>12</v>
      </c>
      <c r="K189" s="1">
        <f t="shared" si="315"/>
        <v>0</v>
      </c>
      <c r="L189" s="1">
        <f t="shared" si="316"/>
        <v>0</v>
      </c>
      <c r="M189" s="4">
        <f t="shared" ref="M189" si="436">M188+1</f>
        <v>182</v>
      </c>
      <c r="N189" s="16">
        <f t="shared" si="318"/>
        <v>2460758</v>
      </c>
      <c r="O189" s="16">
        <f t="shared" si="309"/>
        <v>2460758</v>
      </c>
      <c r="P189" s="15">
        <f t="shared" si="319"/>
        <v>0.25223819301848049</v>
      </c>
      <c r="Q189" s="3">
        <f t="shared" si="320"/>
        <v>77.86448812668641</v>
      </c>
      <c r="R189" s="15">
        <f t="shared" si="321"/>
        <v>1.2355984842561156</v>
      </c>
      <c r="S189" s="15">
        <f t="shared" si="322"/>
        <v>1.8786002466272802</v>
      </c>
      <c r="T189" s="16">
        <f t="shared" si="323"/>
        <v>3.1141987308833956</v>
      </c>
      <c r="U189" s="10">
        <f t="shared" si="324"/>
        <v>0.99852323814564459</v>
      </c>
      <c r="V189" s="19">
        <f t="shared" si="325"/>
        <v>4.9844605779186799E-2</v>
      </c>
      <c r="W189" s="19">
        <f t="shared" si="326"/>
        <v>2.1606900699862316E-2</v>
      </c>
      <c r="X189" s="10">
        <f t="shared" si="305"/>
        <v>0.99976654367014417</v>
      </c>
      <c r="Y189" s="16">
        <f t="shared" si="327"/>
        <v>1.2380805658749547</v>
      </c>
      <c r="Z189" s="20">
        <f t="shared" si="328"/>
        <v>2.8577371444783393</v>
      </c>
      <c r="AA189" s="1">
        <f t="shared" si="310"/>
        <v>-909.61606631398661</v>
      </c>
      <c r="AB189" s="3">
        <f t="shared" si="329"/>
        <v>23.438189999999999</v>
      </c>
      <c r="AC189" s="16">
        <f t="shared" si="330"/>
        <v>26.95768670609116</v>
      </c>
      <c r="AD189" s="16">
        <f t="shared" si="331"/>
        <v>10.529212954804114</v>
      </c>
      <c r="AE189" s="1">
        <f t="shared" si="332"/>
        <v>0.38813667291322235</v>
      </c>
    </row>
    <row r="190" spans="6:31" x14ac:dyDescent="0.2">
      <c r="F190" s="11">
        <f t="shared" ref="F190" si="437">F189+1</f>
        <v>45740.5</v>
      </c>
      <c r="G190" s="1" t="str">
        <f t="shared" si="307"/>
        <v>2025</v>
      </c>
      <c r="H190" s="1" t="str">
        <f t="shared" si="312"/>
        <v>03</v>
      </c>
      <c r="I190" s="1" t="str">
        <f t="shared" si="313"/>
        <v>24</v>
      </c>
      <c r="J190" s="1">
        <f t="shared" si="314"/>
        <v>12</v>
      </c>
      <c r="K190" s="1">
        <f t="shared" si="315"/>
        <v>0</v>
      </c>
      <c r="L190" s="1">
        <f t="shared" si="316"/>
        <v>0</v>
      </c>
      <c r="M190" s="4">
        <f t="shared" ref="M190" si="438">M189+1</f>
        <v>183</v>
      </c>
      <c r="N190" s="16">
        <f t="shared" si="318"/>
        <v>2460759</v>
      </c>
      <c r="O190" s="16">
        <f t="shared" si="309"/>
        <v>2460759</v>
      </c>
      <c r="P190" s="15">
        <f t="shared" si="319"/>
        <v>0.25226557152635182</v>
      </c>
      <c r="Q190" s="3">
        <f t="shared" si="320"/>
        <v>78.850088406530631</v>
      </c>
      <c r="R190" s="15">
        <f t="shared" si="321"/>
        <v>2.2212458486101241</v>
      </c>
      <c r="S190" s="15">
        <f t="shared" si="322"/>
        <v>1.884602798012619</v>
      </c>
      <c r="T190" s="16">
        <f t="shared" si="323"/>
        <v>4.1058486466227428</v>
      </c>
      <c r="U190" s="10">
        <f t="shared" si="324"/>
        <v>0.9974334794081593</v>
      </c>
      <c r="V190" s="19">
        <f t="shared" si="325"/>
        <v>6.5692663641761129E-2</v>
      </c>
      <c r="W190" s="19">
        <f t="shared" si="326"/>
        <v>2.8476799317751812E-2</v>
      </c>
      <c r="X190" s="10">
        <f t="shared" si="305"/>
        <v>0.9995944537164142</v>
      </c>
      <c r="Y190" s="16">
        <f t="shared" si="327"/>
        <v>1.6318210138953753</v>
      </c>
      <c r="Z190" s="20">
        <f t="shared" si="328"/>
        <v>3.7681552199257662</v>
      </c>
      <c r="AA190" s="1">
        <f t="shared" si="310"/>
        <v>-914.61395678823931</v>
      </c>
      <c r="AB190" s="3">
        <f t="shared" si="329"/>
        <v>23.438189999999999</v>
      </c>
      <c r="AC190" s="16">
        <f t="shared" si="330"/>
        <v>32.407839762423265</v>
      </c>
      <c r="AD190" s="16">
        <f t="shared" si="331"/>
        <v>15.358072392810195</v>
      </c>
      <c r="AE190" s="1">
        <f t="shared" si="332"/>
        <v>0.38584951557650421</v>
      </c>
    </row>
    <row r="191" spans="6:31" x14ac:dyDescent="0.2">
      <c r="F191" s="11">
        <f t="shared" ref="F191" si="439">F190+1</f>
        <v>45741.5</v>
      </c>
      <c r="G191" s="1" t="str">
        <f t="shared" si="307"/>
        <v>2025</v>
      </c>
      <c r="H191" s="1" t="str">
        <f t="shared" si="312"/>
        <v>03</v>
      </c>
      <c r="I191" s="1" t="str">
        <f t="shared" si="313"/>
        <v>25</v>
      </c>
      <c r="J191" s="1">
        <f t="shared" si="314"/>
        <v>12</v>
      </c>
      <c r="K191" s="1">
        <f t="shared" si="315"/>
        <v>0</v>
      </c>
      <c r="L191" s="1">
        <f t="shared" si="316"/>
        <v>0</v>
      </c>
      <c r="M191" s="4">
        <f t="shared" ref="M191" si="440">M190+1</f>
        <v>184</v>
      </c>
      <c r="N191" s="16">
        <f t="shared" si="318"/>
        <v>2460760</v>
      </c>
      <c r="O191" s="16">
        <f t="shared" si="309"/>
        <v>2460760</v>
      </c>
      <c r="P191" s="15">
        <f t="shared" si="319"/>
        <v>0.25229295003422314</v>
      </c>
      <c r="Q191" s="3">
        <f t="shared" si="320"/>
        <v>79.835688686371213</v>
      </c>
      <c r="R191" s="15">
        <f t="shared" si="321"/>
        <v>3.2068932129623136</v>
      </c>
      <c r="S191" s="15">
        <f t="shared" si="322"/>
        <v>1.8900415412697997</v>
      </c>
      <c r="T191" s="16">
        <f t="shared" si="323"/>
        <v>5.0969347542321133</v>
      </c>
      <c r="U191" s="10">
        <f t="shared" si="324"/>
        <v>0.99604581970856998</v>
      </c>
      <c r="V191" s="19">
        <f t="shared" si="325"/>
        <v>8.1512050919757162E-2</v>
      </c>
      <c r="W191" s="19">
        <f t="shared" si="326"/>
        <v>3.5334269426972799E-2</v>
      </c>
      <c r="X191" s="10">
        <f t="shared" si="305"/>
        <v>0.99937554973296305</v>
      </c>
      <c r="Y191" s="16">
        <f t="shared" si="327"/>
        <v>2.0249260164234255</v>
      </c>
      <c r="Z191" s="20">
        <f t="shared" si="328"/>
        <v>4.6784117028693082</v>
      </c>
      <c r="AA191" s="1">
        <f t="shared" si="310"/>
        <v>-919.61184726249201</v>
      </c>
      <c r="AB191" s="3">
        <f t="shared" si="329"/>
        <v>23.438189999999999</v>
      </c>
      <c r="AC191" s="16">
        <f t="shared" si="330"/>
        <v>37.703249537635649</v>
      </c>
      <c r="AD191" s="16">
        <f t="shared" si="331"/>
        <v>20.138278007381075</v>
      </c>
      <c r="AE191" s="1">
        <f t="shared" si="332"/>
        <v>0.38261231729605633</v>
      </c>
    </row>
    <row r="192" spans="6:31" x14ac:dyDescent="0.2">
      <c r="F192" s="11">
        <f t="shared" ref="F192" si="441">F191+1</f>
        <v>45742.5</v>
      </c>
      <c r="G192" s="1" t="str">
        <f t="shared" si="307"/>
        <v>2025</v>
      </c>
      <c r="H192" s="1" t="str">
        <f t="shared" si="312"/>
        <v>03</v>
      </c>
      <c r="I192" s="1" t="str">
        <f t="shared" si="313"/>
        <v>26</v>
      </c>
      <c r="J192" s="1">
        <f t="shared" si="314"/>
        <v>12</v>
      </c>
      <c r="K192" s="1">
        <f t="shared" si="315"/>
        <v>0</v>
      </c>
      <c r="L192" s="1">
        <f t="shared" si="316"/>
        <v>0</v>
      </c>
      <c r="M192" s="4">
        <f t="shared" ref="M192" si="442">M191+1</f>
        <v>185</v>
      </c>
      <c r="N192" s="16">
        <f t="shared" si="318"/>
        <v>2460761</v>
      </c>
      <c r="O192" s="16">
        <f t="shared" si="309"/>
        <v>2460761</v>
      </c>
      <c r="P192" s="15">
        <f t="shared" si="319"/>
        <v>0.25232032854209446</v>
      </c>
      <c r="Q192" s="3">
        <f t="shared" si="320"/>
        <v>80.821288966215434</v>
      </c>
      <c r="R192" s="15">
        <f t="shared" si="321"/>
        <v>4.192540577314503</v>
      </c>
      <c r="S192" s="15">
        <f t="shared" si="322"/>
        <v>1.8949154539260447</v>
      </c>
      <c r="T192" s="16">
        <f t="shared" si="323"/>
        <v>6.0874560312405475</v>
      </c>
      <c r="U192" s="10">
        <f t="shared" si="324"/>
        <v>0.99436118507378979</v>
      </c>
      <c r="V192" s="19">
        <f t="shared" si="325"/>
        <v>9.7298055695333632E-2</v>
      </c>
      <c r="W192" s="19">
        <f t="shared" si="326"/>
        <v>4.2177268481447074E-2</v>
      </c>
      <c r="X192" s="10">
        <f t="shared" si="305"/>
        <v>0.99911014308906099</v>
      </c>
      <c r="Y192" s="16">
        <f t="shared" si="327"/>
        <v>2.4172965339310286</v>
      </c>
      <c r="Z192" s="20">
        <f t="shared" si="328"/>
        <v>5.58859045899825</v>
      </c>
      <c r="AA192" s="1">
        <f t="shared" si="310"/>
        <v>-924.60973773674471</v>
      </c>
      <c r="AB192" s="3">
        <f t="shared" si="329"/>
        <v>23.438189999999999</v>
      </c>
      <c r="AC192" s="16">
        <f t="shared" si="330"/>
        <v>42.79741076456456</v>
      </c>
      <c r="AD192" s="16">
        <f t="shared" si="331"/>
        <v>24.84963952058828</v>
      </c>
      <c r="AE192" s="1">
        <f t="shared" si="332"/>
        <v>0.37833740413208805</v>
      </c>
    </row>
    <row r="193" spans="6:31" x14ac:dyDescent="0.2">
      <c r="F193" s="11">
        <f t="shared" ref="F193" si="443">F192+1</f>
        <v>45743.5</v>
      </c>
      <c r="G193" s="1" t="str">
        <f t="shared" si="307"/>
        <v>2025</v>
      </c>
      <c r="H193" s="1" t="str">
        <f t="shared" si="312"/>
        <v>03</v>
      </c>
      <c r="I193" s="1" t="str">
        <f t="shared" si="313"/>
        <v>27</v>
      </c>
      <c r="J193" s="1">
        <f t="shared" si="314"/>
        <v>12</v>
      </c>
      <c r="K193" s="1">
        <f t="shared" si="315"/>
        <v>0</v>
      </c>
      <c r="L193" s="1">
        <f t="shared" si="316"/>
        <v>0</v>
      </c>
      <c r="M193" s="4">
        <f t="shared" ref="M193" si="444">M192+1</f>
        <v>186</v>
      </c>
      <c r="N193" s="16">
        <f t="shared" si="318"/>
        <v>2460762</v>
      </c>
      <c r="O193" s="16">
        <f t="shared" si="309"/>
        <v>2460762</v>
      </c>
      <c r="P193" s="15">
        <f t="shared" si="319"/>
        <v>0.25234770704996579</v>
      </c>
      <c r="Q193" s="3">
        <f t="shared" si="320"/>
        <v>81.806889246057835</v>
      </c>
      <c r="R193" s="15">
        <f t="shared" si="321"/>
        <v>5.1781879416685115</v>
      </c>
      <c r="S193" s="15">
        <f t="shared" si="322"/>
        <v>1.8992236863544727</v>
      </c>
      <c r="T193" s="16">
        <f t="shared" si="323"/>
        <v>7.0774116280229844</v>
      </c>
      <c r="U193" s="10">
        <f t="shared" si="324"/>
        <v>0.99238058959407216</v>
      </c>
      <c r="V193" s="19">
        <f t="shared" si="325"/>
        <v>0.1130459923256396</v>
      </c>
      <c r="W193" s="19">
        <f t="shared" si="326"/>
        <v>4.9003765325055168E-2</v>
      </c>
      <c r="X193" s="10">
        <f t="shared" si="305"/>
        <v>0.99879859380355906</v>
      </c>
      <c r="Y193" s="16">
        <f t="shared" si="327"/>
        <v>2.8088338736346179</v>
      </c>
      <c r="Z193" s="20">
        <f t="shared" si="328"/>
        <v>6.4987749395248953</v>
      </c>
      <c r="AA193" s="1">
        <f t="shared" si="310"/>
        <v>-929.6076282109974</v>
      </c>
      <c r="AB193" s="3">
        <f t="shared" si="329"/>
        <v>23.438189999999999</v>
      </c>
      <c r="AC193" s="16">
        <f t="shared" si="330"/>
        <v>47.646000886784023</v>
      </c>
      <c r="AD193" s="16">
        <f t="shared" si="331"/>
        <v>29.467842660373265</v>
      </c>
      <c r="AE193" s="1">
        <f t="shared" si="332"/>
        <v>0.37291281360936052</v>
      </c>
    </row>
    <row r="194" spans="6:31" x14ac:dyDescent="0.2">
      <c r="F194" s="11">
        <f t="shared" ref="F194" si="445">F193+1</f>
        <v>45744.5</v>
      </c>
      <c r="G194" s="1" t="str">
        <f t="shared" si="307"/>
        <v>2025</v>
      </c>
      <c r="H194" s="1" t="str">
        <f t="shared" si="312"/>
        <v>03</v>
      </c>
      <c r="I194" s="1" t="str">
        <f t="shared" si="313"/>
        <v>28</v>
      </c>
      <c r="J194" s="1">
        <f t="shared" si="314"/>
        <v>12</v>
      </c>
      <c r="K194" s="1">
        <f t="shared" si="315"/>
        <v>0</v>
      </c>
      <c r="L194" s="1">
        <f t="shared" si="316"/>
        <v>0</v>
      </c>
      <c r="M194" s="4">
        <f t="shared" ref="M194" si="446">M193+1</f>
        <v>187</v>
      </c>
      <c r="N194" s="16">
        <f t="shared" si="318"/>
        <v>2460763</v>
      </c>
      <c r="O194" s="16">
        <f t="shared" si="309"/>
        <v>2460763</v>
      </c>
      <c r="P194" s="15">
        <f t="shared" si="319"/>
        <v>0.25237508555783711</v>
      </c>
      <c r="Q194" s="3">
        <f t="shared" si="320"/>
        <v>82.792489525898418</v>
      </c>
      <c r="R194" s="15">
        <f t="shared" si="321"/>
        <v>6.1638353060243389</v>
      </c>
      <c r="S194" s="15">
        <f t="shared" si="322"/>
        <v>1.9029655612989542</v>
      </c>
      <c r="T194" s="16">
        <f t="shared" si="323"/>
        <v>8.0668008673232929</v>
      </c>
      <c r="U194" s="10">
        <f t="shared" si="324"/>
        <v>0.99010513450370652</v>
      </c>
      <c r="V194" s="19">
        <f t="shared" si="325"/>
        <v>0.12875120279366328</v>
      </c>
      <c r="W194" s="19">
        <f t="shared" si="326"/>
        <v>5.5811740777208352E-2</v>
      </c>
      <c r="X194" s="10">
        <f t="shared" si="305"/>
        <v>0.99844131003851078</v>
      </c>
      <c r="Y194" s="16">
        <f t="shared" si="327"/>
        <v>3.1994396781144774</v>
      </c>
      <c r="Z194" s="20">
        <f t="shared" si="328"/>
        <v>7.4090481270443878</v>
      </c>
      <c r="AA194" s="1">
        <f t="shared" si="310"/>
        <v>-934.6055186852501</v>
      </c>
      <c r="AB194" s="3">
        <f t="shared" si="329"/>
        <v>23.438189999999999</v>
      </c>
      <c r="AC194" s="16">
        <f t="shared" si="330"/>
        <v>52.207355475464844</v>
      </c>
      <c r="AD194" s="16">
        <f t="shared" si="331"/>
        <v>33.962724502266461</v>
      </c>
      <c r="AE194" s="1">
        <f t="shared" si="332"/>
        <v>0.36620624914916616</v>
      </c>
    </row>
    <row r="195" spans="6:31" x14ac:dyDescent="0.2">
      <c r="F195" s="11">
        <f t="shared" ref="F195" si="447">F194+1</f>
        <v>45745.5</v>
      </c>
      <c r="G195" s="1" t="str">
        <f t="shared" si="307"/>
        <v>2025</v>
      </c>
      <c r="H195" s="1" t="str">
        <f t="shared" si="312"/>
        <v>03</v>
      </c>
      <c r="I195" s="1" t="str">
        <f t="shared" si="313"/>
        <v>29</v>
      </c>
      <c r="J195" s="1">
        <f t="shared" si="314"/>
        <v>12</v>
      </c>
      <c r="K195" s="1">
        <f t="shared" si="315"/>
        <v>0</v>
      </c>
      <c r="L195" s="1">
        <f t="shared" si="316"/>
        <v>0</v>
      </c>
      <c r="M195" s="4">
        <f t="shared" ref="M195" si="448">M194+1</f>
        <v>188</v>
      </c>
      <c r="N195" s="16">
        <f t="shared" si="318"/>
        <v>2460764</v>
      </c>
      <c r="O195" s="16">
        <f t="shared" si="309"/>
        <v>2460764</v>
      </c>
      <c r="P195" s="15">
        <f t="shared" si="319"/>
        <v>0.25240246406570843</v>
      </c>
      <c r="Q195" s="3">
        <f t="shared" si="320"/>
        <v>83.778089805740819</v>
      </c>
      <c r="R195" s="15">
        <f t="shared" si="321"/>
        <v>7.1494826703783474</v>
      </c>
      <c r="S195" s="15">
        <f t="shared" si="322"/>
        <v>1.9061405733443375</v>
      </c>
      <c r="T195" s="16">
        <f t="shared" si="323"/>
        <v>9.0556232437226853</v>
      </c>
      <c r="U195" s="10">
        <f t="shared" si="324"/>
        <v>0.98753600723944213</v>
      </c>
      <c r="V195" s="19">
        <f t="shared" si="325"/>
        <v>0.14440905803128731</v>
      </c>
      <c r="W195" s="19">
        <f t="shared" si="326"/>
        <v>6.2599188206372433E-2</v>
      </c>
      <c r="X195" s="10">
        <f t="shared" si="305"/>
        <v>0.99803874756238953</v>
      </c>
      <c r="Y195" s="16">
        <f t="shared" si="327"/>
        <v>3.5890159141656861</v>
      </c>
      <c r="Z195" s="20">
        <f t="shared" si="328"/>
        <v>8.3194924814474494</v>
      </c>
      <c r="AA195" s="1">
        <f t="shared" si="310"/>
        <v>-939.6034091595028</v>
      </c>
      <c r="AB195" s="3">
        <f t="shared" si="329"/>
        <v>23.438189999999999</v>
      </c>
      <c r="AC195" s="16">
        <f t="shared" si="330"/>
        <v>56.442914329303854</v>
      </c>
      <c r="AD195" s="16">
        <f t="shared" si="331"/>
        <v>38.296018782942433</v>
      </c>
      <c r="AE195" s="1">
        <f t="shared" si="332"/>
        <v>0.35807715274875573</v>
      </c>
    </row>
    <row r="196" spans="6:31" x14ac:dyDescent="0.2">
      <c r="F196" s="11">
        <f t="shared" ref="F196" si="449">F195+1</f>
        <v>45746.5</v>
      </c>
      <c r="G196" s="1" t="str">
        <f t="shared" si="307"/>
        <v>2025</v>
      </c>
      <c r="H196" s="1" t="str">
        <f t="shared" si="312"/>
        <v>03</v>
      </c>
      <c r="I196" s="1" t="str">
        <f t="shared" si="313"/>
        <v>30</v>
      </c>
      <c r="J196" s="1">
        <f t="shared" si="314"/>
        <v>12</v>
      </c>
      <c r="K196" s="1">
        <f t="shared" si="315"/>
        <v>0</v>
      </c>
      <c r="L196" s="1">
        <f t="shared" si="316"/>
        <v>0</v>
      </c>
      <c r="M196" s="4">
        <f t="shared" ref="M196" si="450">M195+1</f>
        <v>189</v>
      </c>
      <c r="N196" s="16">
        <f t="shared" si="318"/>
        <v>2460765</v>
      </c>
      <c r="O196" s="16">
        <f t="shared" si="309"/>
        <v>2460765</v>
      </c>
      <c r="P196" s="15">
        <f t="shared" si="319"/>
        <v>0.25242984257357975</v>
      </c>
      <c r="Q196" s="3">
        <f t="shared" si="320"/>
        <v>84.763690085581402</v>
      </c>
      <c r="R196" s="15">
        <f t="shared" si="321"/>
        <v>8.1351300347323559</v>
      </c>
      <c r="S196" s="15">
        <f t="shared" si="322"/>
        <v>1.908748388333231</v>
      </c>
      <c r="T196" s="16">
        <f t="shared" si="323"/>
        <v>10.043878423065587</v>
      </c>
      <c r="U196" s="10">
        <f t="shared" si="324"/>
        <v>0.98467448047761674</v>
      </c>
      <c r="V196" s="19">
        <f t="shared" si="325"/>
        <v>0.16001495921454142</v>
      </c>
      <c r="W196" s="19">
        <f t="shared" si="326"/>
        <v>6.9364114091539628E-2</v>
      </c>
      <c r="X196" s="10">
        <f t="shared" si="305"/>
        <v>0.99759140918328681</v>
      </c>
      <c r="Y196" s="16">
        <f t="shared" si="327"/>
        <v>3.9774648619503052</v>
      </c>
      <c r="Z196" s="20">
        <f t="shared" si="328"/>
        <v>9.2301898858086435</v>
      </c>
      <c r="AA196" s="1">
        <f t="shared" si="310"/>
        <v>-944.6012996337555</v>
      </c>
      <c r="AB196" s="3">
        <f t="shared" si="329"/>
        <v>23.438189999999999</v>
      </c>
      <c r="AC196" s="16">
        <f t="shared" si="330"/>
        <v>60.317633441963729</v>
      </c>
      <c r="AD196" s="16">
        <f t="shared" si="331"/>
        <v>42.418465390557145</v>
      </c>
      <c r="AE196" s="1">
        <f t="shared" si="332"/>
        <v>0.34840565305637589</v>
      </c>
    </row>
    <row r="197" spans="6:31" x14ac:dyDescent="0.2">
      <c r="F197" s="11">
        <f t="shared" ref="F197" si="451">F196+1</f>
        <v>45747.5</v>
      </c>
      <c r="G197" s="1" t="str">
        <f t="shared" si="307"/>
        <v>2025</v>
      </c>
      <c r="H197" s="1" t="str">
        <f t="shared" si="312"/>
        <v>03</v>
      </c>
      <c r="I197" s="1" t="str">
        <f t="shared" si="313"/>
        <v>31</v>
      </c>
      <c r="J197" s="1">
        <f t="shared" si="314"/>
        <v>12</v>
      </c>
      <c r="K197" s="1">
        <f t="shared" si="315"/>
        <v>0</v>
      </c>
      <c r="L197" s="1">
        <f t="shared" si="316"/>
        <v>0</v>
      </c>
      <c r="M197" s="4">
        <f t="shared" ref="M197" si="452">M196+1</f>
        <v>190</v>
      </c>
      <c r="N197" s="16">
        <f t="shared" si="318"/>
        <v>2460766</v>
      </c>
      <c r="O197" s="16">
        <f t="shared" si="309"/>
        <v>2460766</v>
      </c>
      <c r="P197" s="15">
        <f t="shared" si="319"/>
        <v>0.25245722108145108</v>
      </c>
      <c r="Q197" s="3">
        <f t="shared" si="320"/>
        <v>85.749290365423803</v>
      </c>
      <c r="R197" s="15">
        <f t="shared" si="321"/>
        <v>9.1207773990881833</v>
      </c>
      <c r="S197" s="15">
        <f t="shared" si="322"/>
        <v>1.9107888427305413</v>
      </c>
      <c r="T197" s="16">
        <f t="shared" si="323"/>
        <v>11.031566241818725</v>
      </c>
      <c r="U197" s="10">
        <f t="shared" si="324"/>
        <v>0.98152191115105369</v>
      </c>
      <c r="V197" s="19">
        <f t="shared" si="325"/>
        <v>0.17556433903049901</v>
      </c>
      <c r="W197" s="19">
        <f t="shared" si="326"/>
        <v>7.6104538571408267E-2</v>
      </c>
      <c r="X197" s="10">
        <f t="shared" si="305"/>
        <v>0.99709984415244646</v>
      </c>
      <c r="Y197" s="16">
        <f t="shared" si="327"/>
        <v>4.3646891045054002</v>
      </c>
      <c r="Z197" s="20">
        <f t="shared" si="328"/>
        <v>10.141221592142667</v>
      </c>
      <c r="AA197" s="1">
        <f t="shared" si="310"/>
        <v>-949.5991901080082</v>
      </c>
      <c r="AB197" s="3">
        <f t="shared" si="329"/>
        <v>23.438189999999999</v>
      </c>
      <c r="AC197" s="16">
        <f t="shared" si="330"/>
        <v>63.80035839979103</v>
      </c>
      <c r="AD197" s="16">
        <f t="shared" si="331"/>
        <v>46.266324821097996</v>
      </c>
      <c r="AE197" s="1">
        <f t="shared" si="332"/>
        <v>0.33715365695103022</v>
      </c>
    </row>
    <row r="198" spans="6:31" x14ac:dyDescent="0.2">
      <c r="F198" s="11">
        <f t="shared" ref="F198" si="453">F197+1</f>
        <v>45748.5</v>
      </c>
      <c r="G198" s="1" t="str">
        <f t="shared" si="307"/>
        <v>2025</v>
      </c>
      <c r="H198" s="1" t="str">
        <f t="shared" si="312"/>
        <v>04</v>
      </c>
      <c r="I198" s="1" t="str">
        <f t="shared" si="313"/>
        <v>01</v>
      </c>
      <c r="J198" s="1">
        <f t="shared" si="314"/>
        <v>12</v>
      </c>
      <c r="K198" s="1">
        <f t="shared" si="315"/>
        <v>0</v>
      </c>
      <c r="L198" s="1">
        <f t="shared" si="316"/>
        <v>0</v>
      </c>
      <c r="M198" s="4">
        <f t="shared" ref="M198" si="454">M197+1</f>
        <v>191</v>
      </c>
      <c r="N198" s="16">
        <f t="shared" si="318"/>
        <v>2460767</v>
      </c>
      <c r="O198" s="16">
        <f t="shared" si="309"/>
        <v>2460767</v>
      </c>
      <c r="P198" s="15">
        <f t="shared" si="319"/>
        <v>0.2524845995893224</v>
      </c>
      <c r="Q198" s="3">
        <f t="shared" si="320"/>
        <v>86.734890645264386</v>
      </c>
      <c r="R198" s="15">
        <f t="shared" si="321"/>
        <v>10.10642476344583</v>
      </c>
      <c r="S198" s="15">
        <f t="shared" si="322"/>
        <v>1.9122619429366938</v>
      </c>
      <c r="T198" s="16">
        <f t="shared" si="323"/>
        <v>12.018686706382523</v>
      </c>
      <c r="U198" s="10">
        <f t="shared" si="324"/>
        <v>0.97807973944668758</v>
      </c>
      <c r="V198" s="19">
        <f t="shared" si="325"/>
        <v>0.19105266291598255</v>
      </c>
      <c r="W198" s="19">
        <f t="shared" si="326"/>
        <v>8.2818495981342083E-2</v>
      </c>
      <c r="X198" s="10">
        <f t="shared" si="305"/>
        <v>0.99656464753842666</v>
      </c>
      <c r="Y198" s="16">
        <f t="shared" si="327"/>
        <v>4.7505915176780871</v>
      </c>
      <c r="Z198" s="20">
        <f t="shared" si="328"/>
        <v>11.052668166964406</v>
      </c>
      <c r="AA198" s="1">
        <f t="shared" si="310"/>
        <v>-954.5970805822609</v>
      </c>
      <c r="AB198" s="3">
        <f t="shared" si="329"/>
        <v>23.438189999999999</v>
      </c>
      <c r="AC198" s="16">
        <f t="shared" si="330"/>
        <v>66.864155198720866</v>
      </c>
      <c r="AD198" s="16">
        <f t="shared" si="331"/>
        <v>49.757760959325154</v>
      </c>
      <c r="AE198" s="1">
        <f t="shared" si="332"/>
        <v>0.32448043429564033</v>
      </c>
    </row>
    <row r="199" spans="6:31" x14ac:dyDescent="0.2">
      <c r="F199" s="11">
        <f t="shared" ref="F199" si="455">F198+1</f>
        <v>45749.5</v>
      </c>
      <c r="G199" s="1" t="str">
        <f t="shared" si="307"/>
        <v>2025</v>
      </c>
      <c r="H199" s="1" t="str">
        <f t="shared" si="312"/>
        <v>04</v>
      </c>
      <c r="I199" s="1" t="str">
        <f t="shared" si="313"/>
        <v>02</v>
      </c>
      <c r="J199" s="1">
        <f t="shared" si="314"/>
        <v>12</v>
      </c>
      <c r="K199" s="1">
        <f t="shared" si="315"/>
        <v>0</v>
      </c>
      <c r="L199" s="1">
        <f t="shared" si="316"/>
        <v>0</v>
      </c>
      <c r="M199" s="4">
        <f t="shared" ref="M199" si="456">M198+1</f>
        <v>192</v>
      </c>
      <c r="N199" s="16">
        <f t="shared" si="318"/>
        <v>2460768</v>
      </c>
      <c r="O199" s="16">
        <f t="shared" si="309"/>
        <v>2460768</v>
      </c>
      <c r="P199" s="15">
        <f t="shared" si="319"/>
        <v>0.25251197809719372</v>
      </c>
      <c r="Q199" s="3">
        <f t="shared" si="320"/>
        <v>87.720490925104968</v>
      </c>
      <c r="R199" s="15">
        <f t="shared" si="321"/>
        <v>11.092072127799838</v>
      </c>
      <c r="S199" s="15">
        <f t="shared" si="322"/>
        <v>1.9131678645508166</v>
      </c>
      <c r="T199" s="16">
        <f t="shared" si="323"/>
        <v>13.005239992350655</v>
      </c>
      <c r="U199" s="10">
        <f t="shared" si="324"/>
        <v>0.97434948778491814</v>
      </c>
      <c r="V199" s="19">
        <f t="shared" si="325"/>
        <v>0.20647543026790272</v>
      </c>
      <c r="W199" s="19">
        <f t="shared" si="326"/>
        <v>8.9504035378033017E-2</v>
      </c>
      <c r="X199" s="10">
        <f t="shared" ref="X199:X262" si="457">SQRT(1-W199^2)</f>
        <v>0.99598645957214083</v>
      </c>
      <c r="Y199" s="16">
        <f t="shared" si="327"/>
        <v>5.1350752605489616</v>
      </c>
      <c r="Z199" s="20">
        <f t="shared" si="328"/>
        <v>11.964609436571047</v>
      </c>
      <c r="AA199" s="1">
        <f t="shared" si="310"/>
        <v>-959.5949710565136</v>
      </c>
      <c r="AB199" s="3">
        <f t="shared" si="329"/>
        <v>23.438189999999999</v>
      </c>
      <c r="AC199" s="16">
        <f t="shared" si="330"/>
        <v>69.486594938251088</v>
      </c>
      <c r="AD199" s="16">
        <f t="shared" si="331"/>
        <v>52.790498752159245</v>
      </c>
      <c r="AE199" s="1">
        <f t="shared" si="332"/>
        <v>0.31093198241114373</v>
      </c>
    </row>
    <row r="200" spans="6:31" x14ac:dyDescent="0.2">
      <c r="F200" s="11">
        <f t="shared" ref="F200" si="458">F199+1</f>
        <v>45750.5</v>
      </c>
      <c r="G200" s="1" t="str">
        <f t="shared" ref="G200:G263" si="459">TEXT(F200,"yyyy")</f>
        <v>2025</v>
      </c>
      <c r="H200" s="1" t="str">
        <f t="shared" si="312"/>
        <v>04</v>
      </c>
      <c r="I200" s="1" t="str">
        <f t="shared" si="313"/>
        <v>03</v>
      </c>
      <c r="J200" s="1">
        <f t="shared" si="314"/>
        <v>12</v>
      </c>
      <c r="K200" s="1">
        <f t="shared" si="315"/>
        <v>0</v>
      </c>
      <c r="L200" s="1">
        <f t="shared" si="316"/>
        <v>0</v>
      </c>
      <c r="M200" s="4">
        <f t="shared" ref="M200" si="460">M199+1</f>
        <v>193</v>
      </c>
      <c r="N200" s="16">
        <f t="shared" si="318"/>
        <v>2460769</v>
      </c>
      <c r="O200" s="16">
        <f t="shared" ref="O200:O263" si="461">ROUND((F200+2415018.5),0)</f>
        <v>2460769</v>
      </c>
      <c r="P200" s="15">
        <f t="shared" si="319"/>
        <v>0.25253935660506505</v>
      </c>
      <c r="Q200" s="3">
        <f t="shared" si="320"/>
        <v>88.706091204945551</v>
      </c>
      <c r="R200" s="15">
        <f t="shared" si="321"/>
        <v>12.077719492157485</v>
      </c>
      <c r="S200" s="15">
        <f t="shared" si="322"/>
        <v>1.9135069515848797</v>
      </c>
      <c r="T200" s="16">
        <f t="shared" si="323"/>
        <v>13.991226443742365</v>
      </c>
      <c r="U200" s="10">
        <f t="shared" si="324"/>
        <v>0.97033275978157141</v>
      </c>
      <c r="V200" s="19">
        <f t="shared" si="325"/>
        <v>0.22182817562553275</v>
      </c>
      <c r="W200" s="19">
        <f t="shared" si="326"/>
        <v>9.6159221051998353E-2</v>
      </c>
      <c r="X200" s="10">
        <f t="shared" si="457"/>
        <v>0.99536596496297425</v>
      </c>
      <c r="Y200" s="16">
        <f t="shared" si="327"/>
        <v>5.5180437664159259</v>
      </c>
      <c r="Z200" s="20">
        <f t="shared" si="328"/>
        <v>12.877124431995194</v>
      </c>
      <c r="AA200" s="1">
        <f t="shared" ref="AA200:AA263" si="462">$AA199+(-206474000000000)*($C$6^(-7/2))*COS(RADIANS($C$2))</f>
        <v>-964.5928615307663</v>
      </c>
      <c r="AB200" s="3">
        <f t="shared" si="329"/>
        <v>23.438189999999999</v>
      </c>
      <c r="AC200" s="16">
        <f t="shared" si="330"/>
        <v>71.649989357162085</v>
      </c>
      <c r="AD200" s="16">
        <f t="shared" si="331"/>
        <v>55.243764457203199</v>
      </c>
      <c r="AE200" s="1">
        <f t="shared" si="332"/>
        <v>0.29767817615552639</v>
      </c>
    </row>
    <row r="201" spans="6:31" x14ac:dyDescent="0.2">
      <c r="F201" s="11">
        <f t="shared" ref="F201" si="463">F200+1</f>
        <v>45751.5</v>
      </c>
      <c r="G201" s="1" t="str">
        <f t="shared" si="459"/>
        <v>2025</v>
      </c>
      <c r="H201" s="1" t="str">
        <f t="shared" ref="H201:H264" si="464">TEXT(F201,"mm")</f>
        <v>04</v>
      </c>
      <c r="I201" s="1" t="str">
        <f t="shared" ref="I201:I264" si="465">TEXT(F201,"dd")</f>
        <v>04</v>
      </c>
      <c r="J201" s="1">
        <f t="shared" ref="J201:J264" si="466">HOUR(F201)</f>
        <v>12</v>
      </c>
      <c r="K201" s="1">
        <f t="shared" ref="K201:K264" si="467">MINUTE(F201)</f>
        <v>0</v>
      </c>
      <c r="L201" s="1">
        <f t="shared" ref="L201:L264" si="468">SECOND(F201)</f>
        <v>0</v>
      </c>
      <c r="M201" s="4">
        <f t="shared" ref="M201" si="469">M200+1</f>
        <v>194</v>
      </c>
      <c r="N201" s="16">
        <f t="shared" ref="N201:N264" si="470">QUOTIENT((1461*($G201+4800+QUOTIENT(($H201-14),12))),4)+QUOTIENT((367 * ($H201-2-12*(QUOTIENT(($H201-14),12)))),12)-QUOTIENT((3*QUOTIENT(($G201+4900+QUOTIENT(($H201-14),12)),100)),4)+$I201-32075+($J201-12)/24+$K201/1440+$L201/86400</f>
        <v>2460770</v>
      </c>
      <c r="O201" s="16">
        <f t="shared" si="461"/>
        <v>2460770</v>
      </c>
      <c r="P201" s="15">
        <f t="shared" ref="P201:P264" si="471">(N201-2451545)/36525</f>
        <v>0.25256673511293637</v>
      </c>
      <c r="Q201" s="3">
        <f t="shared" ref="Q201:Q264" si="472">MOD(357.5291 + 35999.0503*$P201 - 0.0001559*$P201^2 - 0.00000048*$P201^3,360)</f>
        <v>89.691691484786134</v>
      </c>
      <c r="R201" s="15">
        <f t="shared" ref="R201:R264" si="473">MOD(280.46645 + 36000.76983*$P201 + 0.0003032*$P201^2,360)</f>
        <v>13.063366856515131</v>
      </c>
      <c r="S201" s="15">
        <f t="shared" ref="S201:S264" si="474">MOD((1.9146 - 0.004817*$P201 - 0.000014*$P201^2)*SIN($Q201*PI()/180) + (0.019993 - 0.000101*$P201)*SIN(2*$Q201*PI()/180) + 0.00029*SIN(3*$Q201*PI()/180),360)</f>
        <v>1.9132797156300048</v>
      </c>
      <c r="T201" s="16">
        <f t="shared" ref="T201:T264" si="475">MOD($R201+$S201,360)</f>
        <v>14.976646572145135</v>
      </c>
      <c r="U201" s="10">
        <f t="shared" ref="U201:U264" si="476">COS($T201*PI()/180)</f>
        <v>0.96603123919367706</v>
      </c>
      <c r="V201" s="19">
        <f t="shared" ref="V201:V264" si="477">COS((23.4393-46.815*P201/3600)*PI()/180)*SIN(T201*PI()/180)</f>
        <v>0.2371064698236906</v>
      </c>
      <c r="W201" s="19">
        <f t="shared" ref="W201:W264" si="478">SIN((23.4393-46.815*P201/3600)*PI()/180)*SIN(T201*PI()/180)</f>
        <v>0.10278213302746689</v>
      </c>
      <c r="X201" s="10">
        <f t="shared" si="457"/>
        <v>0.99470389218617428</v>
      </c>
      <c r="Y201" s="16">
        <f t="shared" ref="Y201:Y264" si="479">ATAN(W201/X201)/(PI()/180)</f>
        <v>5.8994007343760684</v>
      </c>
      <c r="Z201" s="20">
        <f t="shared" ref="Z201:Z264" si="480">IF(2*ATAN($V201/($U201+$X201))/(PI()/180)&gt;0, 2*ATAN($V201/($U201+$X201))/(PI()/180), 2*ATAN($V201/($U201+$X201))/(PI()/180)+360)</f>
        <v>13.790291333502084</v>
      </c>
      <c r="AA201" s="1">
        <f t="shared" si="462"/>
        <v>-969.590752005019</v>
      </c>
      <c r="AB201" s="3">
        <f t="shared" ref="AB201:AB264" si="481">23.439-0.0000004*G201</f>
        <v>23.438189999999999</v>
      </c>
      <c r="AC201" s="16">
        <f t="shared" ref="AC201:AC264" si="482">DEGREES(COS(RADIANS($T201))*SIN(RADIANS($AA201))*SIN(RADIANS($C$2))-SIN(RADIANS($T201))*COS(RADIANS($AB201))*COS(RADIANS($AA201))*SIN(RADIANS($C$2))+SIN(RADIANS($T201))+SIN(RADIANS($AB201))*COS(RADIANS($C$2)))</f>
        <v>73.34157471447665</v>
      </c>
      <c r="AD201" s="16">
        <f t="shared" ref="AD201:AD264" si="483">DEGREES(ASIN(COS(RADIANS($Y201))*SIN(RADIANS($C$2))*SIN(RADIANS($AA201-$Z201))+SIN(RADIANS($Y201))*COS(RADIANS($C$2))))</f>
        <v>56.989064885349102</v>
      </c>
      <c r="AE201" s="1">
        <f t="shared" ref="AE201:AE264" si="484">IF(ABS($AD201)&lt;(ASIN($C$5/($C$5+$C$4))*180/PI()),(1/PI())*ACOS((($C$4^2+2*$C$5*$C$4)^0.5)/(($C$5+$C$4)*COS($AD201*PI()/180))),0)</f>
        <v>0.28663481216914766</v>
      </c>
    </row>
    <row r="202" spans="6:31" x14ac:dyDescent="0.2">
      <c r="F202" s="11">
        <f t="shared" ref="F202" si="485">F201+1</f>
        <v>45752.5</v>
      </c>
      <c r="G202" s="1" t="str">
        <f t="shared" si="459"/>
        <v>2025</v>
      </c>
      <c r="H202" s="1" t="str">
        <f t="shared" si="464"/>
        <v>04</v>
      </c>
      <c r="I202" s="1" t="str">
        <f t="shared" si="465"/>
        <v>05</v>
      </c>
      <c r="J202" s="1">
        <f t="shared" si="466"/>
        <v>12</v>
      </c>
      <c r="K202" s="1">
        <f t="shared" si="467"/>
        <v>0</v>
      </c>
      <c r="L202" s="1">
        <f t="shared" si="468"/>
        <v>0</v>
      </c>
      <c r="M202" s="4">
        <f t="shared" ref="M202" si="486">M201+1</f>
        <v>195</v>
      </c>
      <c r="N202" s="16">
        <f t="shared" si="470"/>
        <v>2460771</v>
      </c>
      <c r="O202" s="16">
        <f t="shared" si="461"/>
        <v>2460771</v>
      </c>
      <c r="P202" s="15">
        <f t="shared" si="471"/>
        <v>0.25259411362080769</v>
      </c>
      <c r="Q202" s="3">
        <f t="shared" si="472"/>
        <v>90.677291764624897</v>
      </c>
      <c r="R202" s="15">
        <f t="shared" si="473"/>
        <v>14.049014220874597</v>
      </c>
      <c r="S202" s="15">
        <f t="shared" si="474"/>
        <v>1.9124868349760331</v>
      </c>
      <c r="T202" s="16">
        <f t="shared" si="475"/>
        <v>15.961501055850629</v>
      </c>
      <c r="U202" s="10">
        <f t="shared" si="476"/>
        <v>0.96144668884970597</v>
      </c>
      <c r="V202" s="19">
        <f t="shared" si="477"/>
        <v>0.25230592111809885</v>
      </c>
      <c r="W202" s="19">
        <f t="shared" si="478"/>
        <v>0.10937086755020407</v>
      </c>
      <c r="X202" s="10">
        <f t="shared" si="457"/>
        <v>0.99400101274159458</v>
      </c>
      <c r="Y202" s="16">
        <f t="shared" si="479"/>
        <v>6.2790501215992824</v>
      </c>
      <c r="Z202" s="20">
        <f t="shared" si="480"/>
        <v>14.704187414643073</v>
      </c>
      <c r="AA202" s="1">
        <f t="shared" si="462"/>
        <v>-974.5886424792717</v>
      </c>
      <c r="AB202" s="3">
        <f t="shared" si="481"/>
        <v>23.438189999999999</v>
      </c>
      <c r="AC202" s="16">
        <f t="shared" si="482"/>
        <v>74.553642084473125</v>
      </c>
      <c r="AD202" s="16">
        <f t="shared" si="483"/>
        <v>57.913146243669679</v>
      </c>
      <c r="AE202" s="1">
        <f t="shared" si="484"/>
        <v>0.28012350046784557</v>
      </c>
    </row>
    <row r="203" spans="6:31" x14ac:dyDescent="0.2">
      <c r="F203" s="11">
        <f t="shared" ref="F203" si="487">F202+1</f>
        <v>45753.5</v>
      </c>
      <c r="G203" s="1" t="str">
        <f t="shared" si="459"/>
        <v>2025</v>
      </c>
      <c r="H203" s="1" t="str">
        <f t="shared" si="464"/>
        <v>04</v>
      </c>
      <c r="I203" s="1" t="str">
        <f t="shared" si="465"/>
        <v>06</v>
      </c>
      <c r="J203" s="1">
        <f t="shared" si="466"/>
        <v>12</v>
      </c>
      <c r="K203" s="1">
        <f t="shared" si="467"/>
        <v>0</v>
      </c>
      <c r="L203" s="1">
        <f t="shared" si="468"/>
        <v>0</v>
      </c>
      <c r="M203" s="4">
        <f t="shared" ref="M203" si="488">M202+1</f>
        <v>196</v>
      </c>
      <c r="N203" s="16">
        <f t="shared" si="470"/>
        <v>2460772</v>
      </c>
      <c r="O203" s="16">
        <f t="shared" si="461"/>
        <v>2460772</v>
      </c>
      <c r="P203" s="15">
        <f t="shared" si="471"/>
        <v>0.25262149212867896</v>
      </c>
      <c r="Q203" s="3">
        <f t="shared" si="472"/>
        <v>91.662892044463661</v>
      </c>
      <c r="R203" s="15">
        <f t="shared" si="473"/>
        <v>15.034661585228605</v>
      </c>
      <c r="S203" s="15">
        <f t="shared" si="474"/>
        <v>1.9111291536855053</v>
      </c>
      <c r="T203" s="16">
        <f t="shared" si="475"/>
        <v>16.945790738914109</v>
      </c>
      <c r="U203" s="10">
        <f t="shared" si="476"/>
        <v>0.95658094956548856</v>
      </c>
      <c r="V203" s="19">
        <f t="shared" si="477"/>
        <v>0.26742217628183534</v>
      </c>
      <c r="W203" s="19">
        <f t="shared" si="478"/>
        <v>0.11592353756280611</v>
      </c>
      <c r="X203" s="10">
        <f t="shared" si="457"/>
        <v>0.99325814038392091</v>
      </c>
      <c r="Y203" s="16">
        <f t="shared" si="479"/>
        <v>6.6568961363274752</v>
      </c>
      <c r="Z203" s="20">
        <f t="shared" si="480"/>
        <v>15.618888985741629</v>
      </c>
      <c r="AA203" s="1">
        <f t="shared" si="462"/>
        <v>-979.5865329535244</v>
      </c>
      <c r="AB203" s="3">
        <f t="shared" si="481"/>
        <v>23.438189999999999</v>
      </c>
      <c r="AC203" s="16">
        <f t="shared" si="482"/>
        <v>75.283612719557865</v>
      </c>
      <c r="AD203" s="16">
        <f t="shared" si="483"/>
        <v>57.948898087199474</v>
      </c>
      <c r="AE203" s="1">
        <f t="shared" si="484"/>
        <v>0.27986123358684017</v>
      </c>
    </row>
    <row r="204" spans="6:31" x14ac:dyDescent="0.2">
      <c r="F204" s="11">
        <f t="shared" ref="F204" si="489">F203+1</f>
        <v>45754.5</v>
      </c>
      <c r="G204" s="1" t="str">
        <f t="shared" si="459"/>
        <v>2025</v>
      </c>
      <c r="H204" s="1" t="str">
        <f t="shared" si="464"/>
        <v>04</v>
      </c>
      <c r="I204" s="1" t="str">
        <f t="shared" si="465"/>
        <v>07</v>
      </c>
      <c r="J204" s="1">
        <f t="shared" si="466"/>
        <v>12</v>
      </c>
      <c r="K204" s="1">
        <f t="shared" si="467"/>
        <v>0</v>
      </c>
      <c r="L204" s="1">
        <f t="shared" si="468"/>
        <v>0</v>
      </c>
      <c r="M204" s="4">
        <f t="shared" ref="M204" si="490">M203+1</f>
        <v>197</v>
      </c>
      <c r="N204" s="16">
        <f t="shared" si="470"/>
        <v>2460773</v>
      </c>
      <c r="O204" s="16">
        <f t="shared" si="461"/>
        <v>2460773</v>
      </c>
      <c r="P204" s="15">
        <f t="shared" si="471"/>
        <v>0.25264887063655028</v>
      </c>
      <c r="Q204" s="3">
        <f t="shared" si="472"/>
        <v>92.648492324302424</v>
      </c>
      <c r="R204" s="15">
        <f t="shared" si="473"/>
        <v>16.02030894958807</v>
      </c>
      <c r="S204" s="15">
        <f t="shared" si="474"/>
        <v>1.909207680623185</v>
      </c>
      <c r="T204" s="16">
        <f t="shared" si="475"/>
        <v>17.929516630211257</v>
      </c>
      <c r="U204" s="10">
        <f t="shared" si="476"/>
        <v>0.95143593904641288</v>
      </c>
      <c r="V204" s="19">
        <f t="shared" si="477"/>
        <v>0.28245092167404329</v>
      </c>
      <c r="W204" s="19">
        <f t="shared" si="478"/>
        <v>0.12243827316796811</v>
      </c>
      <c r="X204" s="10">
        <f t="shared" si="457"/>
        <v>0.99247613032437509</v>
      </c>
      <c r="Y204" s="16">
        <f t="shared" si="479"/>
        <v>7.0328432316882035</v>
      </c>
      <c r="Z204" s="20">
        <f t="shared" si="480"/>
        <v>16.534471336826645</v>
      </c>
      <c r="AA204" s="1">
        <f t="shared" si="462"/>
        <v>-984.5844234277771</v>
      </c>
      <c r="AB204" s="3">
        <f t="shared" si="481"/>
        <v>23.438189999999999</v>
      </c>
      <c r="AC204" s="16">
        <f t="shared" si="482"/>
        <v>75.534057733754537</v>
      </c>
      <c r="AD204" s="16">
        <f t="shared" si="483"/>
        <v>57.098845806713292</v>
      </c>
      <c r="AE204" s="1">
        <f t="shared" si="484"/>
        <v>0.28588724209787914</v>
      </c>
    </row>
    <row r="205" spans="6:31" x14ac:dyDescent="0.2">
      <c r="F205" s="11">
        <f t="shared" ref="F205" si="491">F204+1</f>
        <v>45755.5</v>
      </c>
      <c r="G205" s="1" t="str">
        <f t="shared" si="459"/>
        <v>2025</v>
      </c>
      <c r="H205" s="1" t="str">
        <f t="shared" si="464"/>
        <v>04</v>
      </c>
      <c r="I205" s="1" t="str">
        <f t="shared" si="465"/>
        <v>08</v>
      </c>
      <c r="J205" s="1">
        <f t="shared" si="466"/>
        <v>12</v>
      </c>
      <c r="K205" s="1">
        <f t="shared" si="467"/>
        <v>0</v>
      </c>
      <c r="L205" s="1">
        <f t="shared" si="468"/>
        <v>0</v>
      </c>
      <c r="M205" s="4">
        <f t="shared" ref="M205" si="492">M204+1</f>
        <v>198</v>
      </c>
      <c r="N205" s="16">
        <f t="shared" si="470"/>
        <v>2460774</v>
      </c>
      <c r="O205" s="16">
        <f t="shared" si="461"/>
        <v>2460774</v>
      </c>
      <c r="P205" s="15">
        <f t="shared" si="471"/>
        <v>0.25267624914442161</v>
      </c>
      <c r="Q205" s="3">
        <f t="shared" si="472"/>
        <v>93.634092604141188</v>
      </c>
      <c r="R205" s="15">
        <f t="shared" si="473"/>
        <v>17.005956313947536</v>
      </c>
      <c r="S205" s="15">
        <f t="shared" si="474"/>
        <v>1.9067235884422717</v>
      </c>
      <c r="T205" s="16">
        <f t="shared" si="475"/>
        <v>18.912679902389808</v>
      </c>
      <c r="U205" s="10">
        <f t="shared" si="476"/>
        <v>0.94601365077731836</v>
      </c>
      <c r="V205" s="19">
        <f t="shared" si="477"/>
        <v>0.29738788427937551</v>
      </c>
      <c r="W205" s="19">
        <f t="shared" si="478"/>
        <v>0.12891322207906647</v>
      </c>
      <c r="X205" s="10">
        <f t="shared" si="457"/>
        <v>0.99165587840399216</v>
      </c>
      <c r="Y205" s="16">
        <f t="shared" si="479"/>
        <v>7.4067961003432847</v>
      </c>
      <c r="Z205" s="20">
        <f t="shared" si="480"/>
        <v>17.451008679869989</v>
      </c>
      <c r="AA205" s="1">
        <f t="shared" si="462"/>
        <v>-989.5823139020298</v>
      </c>
      <c r="AB205" s="3">
        <f t="shared" si="481"/>
        <v>23.438189999999999</v>
      </c>
      <c r="AC205" s="16">
        <f t="shared" si="482"/>
        <v>75.312661965282089</v>
      </c>
      <c r="AD205" s="16">
        <f t="shared" si="483"/>
        <v>55.434975814013967</v>
      </c>
      <c r="AE205" s="1">
        <f t="shared" si="484"/>
        <v>0.29654046440844289</v>
      </c>
    </row>
    <row r="206" spans="6:31" x14ac:dyDescent="0.2">
      <c r="F206" s="11">
        <f t="shared" ref="F206" si="493">F205+1</f>
        <v>45756.5</v>
      </c>
      <c r="G206" s="1" t="str">
        <f t="shared" si="459"/>
        <v>2025</v>
      </c>
      <c r="H206" s="1" t="str">
        <f t="shared" si="464"/>
        <v>04</v>
      </c>
      <c r="I206" s="1" t="str">
        <f t="shared" si="465"/>
        <v>09</v>
      </c>
      <c r="J206" s="1">
        <f t="shared" si="466"/>
        <v>12</v>
      </c>
      <c r="K206" s="1">
        <f t="shared" si="467"/>
        <v>0</v>
      </c>
      <c r="L206" s="1">
        <f t="shared" si="468"/>
        <v>0</v>
      </c>
      <c r="M206" s="4">
        <f t="shared" ref="M206" si="494">M205+1</f>
        <v>199</v>
      </c>
      <c r="N206" s="16">
        <f t="shared" si="470"/>
        <v>2460775</v>
      </c>
      <c r="O206" s="16">
        <f t="shared" si="461"/>
        <v>2460775</v>
      </c>
      <c r="P206" s="15">
        <f t="shared" si="471"/>
        <v>0.25270362765229293</v>
      </c>
      <c r="Q206" s="3">
        <f t="shared" si="472"/>
        <v>94.61969288398177</v>
      </c>
      <c r="R206" s="15">
        <f t="shared" si="473"/>
        <v>17.991603678305182</v>
      </c>
      <c r="S206" s="15">
        <f t="shared" si="474"/>
        <v>1.9036782125284275</v>
      </c>
      <c r="T206" s="16">
        <f t="shared" si="475"/>
        <v>19.895281890833608</v>
      </c>
      <c r="U206" s="10">
        <f t="shared" si="476"/>
        <v>0.94031615290041271</v>
      </c>
      <c r="V206" s="19">
        <f t="shared" si="477"/>
        <v>0.31222883272005669</v>
      </c>
      <c r="W206" s="19">
        <f t="shared" si="478"/>
        <v>0.135346550058871</v>
      </c>
      <c r="X206" s="10">
        <f t="shared" si="457"/>
        <v>0.9907983202383629</v>
      </c>
      <c r="Y206" s="16">
        <f t="shared" si="479"/>
        <v>7.7786596700768005</v>
      </c>
      <c r="Z206" s="20">
        <f t="shared" si="480"/>
        <v>18.368574090395988</v>
      </c>
      <c r="AA206" s="1">
        <f t="shared" si="462"/>
        <v>-994.5802043762825</v>
      </c>
      <c r="AB206" s="3">
        <f t="shared" si="481"/>
        <v>23.438189999999999</v>
      </c>
      <c r="AC206" s="16">
        <f t="shared" si="482"/>
        <v>74.632132483268336</v>
      </c>
      <c r="AD206" s="16">
        <f t="shared" si="483"/>
        <v>53.074958941880425</v>
      </c>
      <c r="AE206" s="1">
        <f t="shared" si="484"/>
        <v>0.3095123532503028</v>
      </c>
    </row>
    <row r="207" spans="6:31" x14ac:dyDescent="0.2">
      <c r="F207" s="11">
        <f t="shared" ref="F207" si="495">F206+1</f>
        <v>45757.5</v>
      </c>
      <c r="G207" s="1" t="str">
        <f t="shared" si="459"/>
        <v>2025</v>
      </c>
      <c r="H207" s="1" t="str">
        <f t="shared" si="464"/>
        <v>04</v>
      </c>
      <c r="I207" s="1" t="str">
        <f t="shared" si="465"/>
        <v>10</v>
      </c>
      <c r="J207" s="1">
        <f t="shared" si="466"/>
        <v>12</v>
      </c>
      <c r="K207" s="1">
        <f t="shared" si="467"/>
        <v>0</v>
      </c>
      <c r="L207" s="1">
        <f t="shared" si="468"/>
        <v>0</v>
      </c>
      <c r="M207" s="4">
        <f t="shared" ref="M207" si="496">M206+1</f>
        <v>200</v>
      </c>
      <c r="N207" s="16">
        <f t="shared" si="470"/>
        <v>2460776</v>
      </c>
      <c r="O207" s="16">
        <f t="shared" si="461"/>
        <v>2460776</v>
      </c>
      <c r="P207" s="15">
        <f t="shared" si="471"/>
        <v>0.25273100616016425</v>
      </c>
      <c r="Q207" s="3">
        <f t="shared" si="472"/>
        <v>95.605293163818715</v>
      </c>
      <c r="R207" s="15">
        <f t="shared" si="473"/>
        <v>18.977251042666467</v>
      </c>
      <c r="S207" s="15">
        <f t="shared" si="474"/>
        <v>1.9000730499028011</v>
      </c>
      <c r="T207" s="16">
        <f t="shared" si="475"/>
        <v>20.877324092569268</v>
      </c>
      <c r="U207" s="10">
        <f t="shared" si="476"/>
        <v>0.93434558708242943</v>
      </c>
      <c r="V207" s="19">
        <f t="shared" si="477"/>
        <v>0.3269695782395855</v>
      </c>
      <c r="W207" s="19">
        <f t="shared" si="478"/>
        <v>0.14173644134596405</v>
      </c>
      <c r="X207" s="10">
        <f t="shared" si="457"/>
        <v>0.98990443033384901</v>
      </c>
      <c r="Y207" s="16">
        <f t="shared" si="479"/>
        <v>8.1483391003543915</v>
      </c>
      <c r="Z207" s="20">
        <f t="shared" si="480"/>
        <v>19.28723944836301</v>
      </c>
      <c r="AA207" s="1">
        <f t="shared" si="462"/>
        <v>-999.57809485053519</v>
      </c>
      <c r="AB207" s="3">
        <f t="shared" si="481"/>
        <v>23.438189999999999</v>
      </c>
      <c r="AC207" s="16">
        <f t="shared" si="482"/>
        <v>73.51005280374433</v>
      </c>
      <c r="AD207" s="16">
        <f t="shared" si="483"/>
        <v>50.151124614316089</v>
      </c>
      <c r="AE207" s="1">
        <f t="shared" si="484"/>
        <v>0.3228721139377021</v>
      </c>
    </row>
    <row r="208" spans="6:31" x14ac:dyDescent="0.2">
      <c r="F208" s="11">
        <f t="shared" ref="F208" si="497">F207+1</f>
        <v>45758.5</v>
      </c>
      <c r="G208" s="1" t="str">
        <f t="shared" si="459"/>
        <v>2025</v>
      </c>
      <c r="H208" s="1" t="str">
        <f t="shared" si="464"/>
        <v>04</v>
      </c>
      <c r="I208" s="1" t="str">
        <f t="shared" si="465"/>
        <v>11</v>
      </c>
      <c r="J208" s="1">
        <f t="shared" si="466"/>
        <v>12</v>
      </c>
      <c r="K208" s="1">
        <f t="shared" si="467"/>
        <v>0</v>
      </c>
      <c r="L208" s="1">
        <f t="shared" si="468"/>
        <v>0</v>
      </c>
      <c r="M208" s="4">
        <f t="shared" ref="M208" si="498">M207+1</f>
        <v>201</v>
      </c>
      <c r="N208" s="16">
        <f t="shared" si="470"/>
        <v>2460777</v>
      </c>
      <c r="O208" s="16">
        <f t="shared" si="461"/>
        <v>2460777</v>
      </c>
      <c r="P208" s="15">
        <f t="shared" si="471"/>
        <v>0.25275838466803557</v>
      </c>
      <c r="Q208" s="3">
        <f t="shared" si="472"/>
        <v>96.590893443657478</v>
      </c>
      <c r="R208" s="15">
        <f t="shared" si="473"/>
        <v>19.962898407027751</v>
      </c>
      <c r="S208" s="15">
        <f t="shared" si="474"/>
        <v>1.8959097580850481</v>
      </c>
      <c r="T208" s="16">
        <f t="shared" si="475"/>
        <v>21.858808165112798</v>
      </c>
      <c r="U208" s="10">
        <f t="shared" si="476"/>
        <v>0.92810416737194656</v>
      </c>
      <c r="V208" s="19">
        <f t="shared" si="477"/>
        <v>0.34160597565817069</v>
      </c>
      <c r="W208" s="19">
        <f t="shared" si="478"/>
        <v>0.14808109906890585</v>
      </c>
      <c r="X208" s="10">
        <f t="shared" si="457"/>
        <v>0.98897522117520464</v>
      </c>
      <c r="Y208" s="16">
        <f t="shared" si="479"/>
        <v>8.5157397799110601</v>
      </c>
      <c r="Z208" s="20">
        <f t="shared" si="480"/>
        <v>20.20707537828666</v>
      </c>
      <c r="AA208" s="1">
        <f t="shared" si="462"/>
        <v>-1004.5759853247879</v>
      </c>
      <c r="AB208" s="3">
        <f t="shared" si="481"/>
        <v>23.438189999999999</v>
      </c>
      <c r="AC208" s="16">
        <f t="shared" si="482"/>
        <v>71.968684467809553</v>
      </c>
      <c r="AD208" s="16">
        <f t="shared" si="483"/>
        <v>46.787553917718412</v>
      </c>
      <c r="AE208" s="1">
        <f t="shared" si="484"/>
        <v>0.33542787078786118</v>
      </c>
    </row>
    <row r="209" spans="6:31" x14ac:dyDescent="0.2">
      <c r="F209" s="11">
        <f t="shared" ref="F209" si="499">F208+1</f>
        <v>45759.5</v>
      </c>
      <c r="G209" s="1" t="str">
        <f t="shared" si="459"/>
        <v>2025</v>
      </c>
      <c r="H209" s="1" t="str">
        <f t="shared" si="464"/>
        <v>04</v>
      </c>
      <c r="I209" s="1" t="str">
        <f t="shared" si="465"/>
        <v>12</v>
      </c>
      <c r="J209" s="1">
        <f t="shared" si="466"/>
        <v>12</v>
      </c>
      <c r="K209" s="1">
        <f t="shared" si="467"/>
        <v>0</v>
      </c>
      <c r="L209" s="1">
        <f t="shared" si="468"/>
        <v>0</v>
      </c>
      <c r="M209" s="4">
        <f t="shared" ref="M209" si="500">M208+1</f>
        <v>202</v>
      </c>
      <c r="N209" s="16">
        <f t="shared" si="470"/>
        <v>2460778</v>
      </c>
      <c r="O209" s="16">
        <f t="shared" si="461"/>
        <v>2460778</v>
      </c>
      <c r="P209" s="15">
        <f t="shared" si="471"/>
        <v>0.2527857631759069</v>
      </c>
      <c r="Q209" s="3">
        <f t="shared" si="472"/>
        <v>97.576493723496242</v>
      </c>
      <c r="R209" s="15">
        <f t="shared" si="473"/>
        <v>20.948545771387217</v>
      </c>
      <c r="S209" s="15">
        <f t="shared" si="474"/>
        <v>1.8911901539176987</v>
      </c>
      <c r="T209" s="16">
        <f t="shared" si="475"/>
        <v>22.839735925304915</v>
      </c>
      <c r="U209" s="10">
        <f t="shared" si="476"/>
        <v>0.92159417904743446</v>
      </c>
      <c r="V209" s="19">
        <f t="shared" si="477"/>
        <v>0.35613392430077828</v>
      </c>
      <c r="W209" s="19">
        <f t="shared" si="478"/>
        <v>0.1543787456485276</v>
      </c>
      <c r="X209" s="10">
        <f t="shared" si="457"/>
        <v>0.98801174228446653</v>
      </c>
      <c r="Y209" s="16">
        <f t="shared" si="479"/>
        <v>8.8807673254433492</v>
      </c>
      <c r="Z209" s="20">
        <f t="shared" si="480"/>
        <v>21.128151188629335</v>
      </c>
      <c r="AA209" s="1">
        <f t="shared" si="462"/>
        <v>-1009.5738757990406</v>
      </c>
      <c r="AB209" s="3">
        <f t="shared" si="481"/>
        <v>23.438189999999999</v>
      </c>
      <c r="AC209" s="16">
        <f t="shared" si="482"/>
        <v>70.034718203593343</v>
      </c>
      <c r="AD209" s="16">
        <f t="shared" si="483"/>
        <v>43.089463433383564</v>
      </c>
      <c r="AE209" s="1">
        <f t="shared" si="484"/>
        <v>0.34661552631580439</v>
      </c>
    </row>
    <row r="210" spans="6:31" x14ac:dyDescent="0.2">
      <c r="F210" s="11">
        <f t="shared" ref="F210" si="501">F209+1</f>
        <v>45760.5</v>
      </c>
      <c r="G210" s="1" t="str">
        <f t="shared" si="459"/>
        <v>2025</v>
      </c>
      <c r="H210" s="1" t="str">
        <f t="shared" si="464"/>
        <v>04</v>
      </c>
      <c r="I210" s="1" t="str">
        <f t="shared" si="465"/>
        <v>13</v>
      </c>
      <c r="J210" s="1">
        <f t="shared" si="466"/>
        <v>12</v>
      </c>
      <c r="K210" s="1">
        <f t="shared" si="467"/>
        <v>0</v>
      </c>
      <c r="L210" s="1">
        <f t="shared" si="468"/>
        <v>0</v>
      </c>
      <c r="M210" s="4">
        <f t="shared" ref="M210" si="502">M209+1</f>
        <v>203</v>
      </c>
      <c r="N210" s="16">
        <f t="shared" si="470"/>
        <v>2460779</v>
      </c>
      <c r="O210" s="16">
        <f t="shared" si="461"/>
        <v>2460779</v>
      </c>
      <c r="P210" s="15">
        <f t="shared" si="471"/>
        <v>0.25281314168377822</v>
      </c>
      <c r="Q210" s="3">
        <f t="shared" si="472"/>
        <v>98.562094003335005</v>
      </c>
      <c r="R210" s="15">
        <f t="shared" si="473"/>
        <v>21.934193135748501</v>
      </c>
      <c r="S210" s="15">
        <f t="shared" si="474"/>
        <v>1.8859162123527671</v>
      </c>
      <c r="T210" s="16">
        <f t="shared" si="475"/>
        <v>23.820109348101269</v>
      </c>
      <c r="U210" s="10">
        <f t="shared" si="476"/>
        <v>0.91481797745705462</v>
      </c>
      <c r="V210" s="19">
        <f t="shared" si="477"/>
        <v>0.37054936889744267</v>
      </c>
      <c r="W210" s="19">
        <f t="shared" si="478"/>
        <v>0.16062762318820156</v>
      </c>
      <c r="X210" s="10">
        <f t="shared" si="457"/>
        <v>0.98701507925102605</v>
      </c>
      <c r="Y210" s="16">
        <f t="shared" si="479"/>
        <v>9.2433275814495843</v>
      </c>
      <c r="Z210" s="20">
        <f t="shared" si="480"/>
        <v>22.050534810411882</v>
      </c>
      <c r="AA210" s="1">
        <f t="shared" si="462"/>
        <v>-1014.5717662732933</v>
      </c>
      <c r="AB210" s="3">
        <f t="shared" si="481"/>
        <v>23.438189999999999</v>
      </c>
      <c r="AC210" s="16">
        <f t="shared" si="482"/>
        <v>67.738977437199495</v>
      </c>
      <c r="AD210" s="16">
        <f t="shared" si="483"/>
        <v>39.141463216491147</v>
      </c>
      <c r="AE210" s="1">
        <f t="shared" si="484"/>
        <v>0.35626417986306502</v>
      </c>
    </row>
    <row r="211" spans="6:31" x14ac:dyDescent="0.2">
      <c r="F211" s="11">
        <f t="shared" ref="F211" si="503">F210+1</f>
        <v>45761.5</v>
      </c>
      <c r="G211" s="1" t="str">
        <f t="shared" si="459"/>
        <v>2025</v>
      </c>
      <c r="H211" s="1" t="str">
        <f t="shared" si="464"/>
        <v>04</v>
      </c>
      <c r="I211" s="1" t="str">
        <f t="shared" si="465"/>
        <v>14</v>
      </c>
      <c r="J211" s="1">
        <f t="shared" si="466"/>
        <v>12</v>
      </c>
      <c r="K211" s="1">
        <f t="shared" si="467"/>
        <v>0</v>
      </c>
      <c r="L211" s="1">
        <f t="shared" si="468"/>
        <v>0</v>
      </c>
      <c r="M211" s="4">
        <f t="shared" ref="M211" si="504">M210+1</f>
        <v>204</v>
      </c>
      <c r="N211" s="16">
        <f t="shared" si="470"/>
        <v>2460780</v>
      </c>
      <c r="O211" s="16">
        <f t="shared" si="461"/>
        <v>2460780</v>
      </c>
      <c r="P211" s="15">
        <f t="shared" si="471"/>
        <v>0.25284052019164954</v>
      </c>
      <c r="Q211" s="3">
        <f t="shared" si="472"/>
        <v>99.547694283173769</v>
      </c>
      <c r="R211" s="15">
        <f t="shared" si="473"/>
        <v>22.919840500111604</v>
      </c>
      <c r="S211" s="15">
        <f t="shared" si="474"/>
        <v>1.8800900652018597</v>
      </c>
      <c r="T211" s="16">
        <f t="shared" si="475"/>
        <v>24.799930565313463</v>
      </c>
      <c r="U211" s="10">
        <f t="shared" si="476"/>
        <v>0.90777798685107658</v>
      </c>
      <c r="V211" s="19">
        <f t="shared" si="477"/>
        <v>0.38484830045597324</v>
      </c>
      <c r="W211" s="19">
        <f t="shared" si="478"/>
        <v>0.16682599385214414</v>
      </c>
      <c r="X211" s="10">
        <f t="shared" si="457"/>
        <v>0.98598635273275681</v>
      </c>
      <c r="Y211" s="16">
        <f t="shared" si="479"/>
        <v>9.603326621272533</v>
      </c>
      <c r="Z211" s="20">
        <f t="shared" si="480"/>
        <v>22.974292735038581</v>
      </c>
      <c r="AA211" s="1">
        <f t="shared" si="462"/>
        <v>-1019.569656747546</v>
      </c>
      <c r="AB211" s="3">
        <f t="shared" si="481"/>
        <v>23.438189999999999</v>
      </c>
      <c r="AC211" s="16">
        <f t="shared" si="482"/>
        <v>65.116077430536507</v>
      </c>
      <c r="AD211" s="16">
        <f t="shared" si="483"/>
        <v>35.010085943256577</v>
      </c>
      <c r="AE211" s="1">
        <f t="shared" si="484"/>
        <v>0.36440610117492928</v>
      </c>
    </row>
    <row r="212" spans="6:31" x14ac:dyDescent="0.2">
      <c r="F212" s="11">
        <f t="shared" ref="F212" si="505">F211+1</f>
        <v>45762.5</v>
      </c>
      <c r="G212" s="1" t="str">
        <f t="shared" si="459"/>
        <v>2025</v>
      </c>
      <c r="H212" s="1" t="str">
        <f t="shared" si="464"/>
        <v>04</v>
      </c>
      <c r="I212" s="1" t="str">
        <f t="shared" si="465"/>
        <v>15</v>
      </c>
      <c r="J212" s="1">
        <f t="shared" si="466"/>
        <v>12</v>
      </c>
      <c r="K212" s="1">
        <f t="shared" si="467"/>
        <v>0</v>
      </c>
      <c r="L212" s="1">
        <f t="shared" si="468"/>
        <v>0</v>
      </c>
      <c r="M212" s="4">
        <f t="shared" ref="M212" si="506">M211+1</f>
        <v>205</v>
      </c>
      <c r="N212" s="16">
        <f t="shared" si="470"/>
        <v>2460781</v>
      </c>
      <c r="O212" s="16">
        <f t="shared" si="461"/>
        <v>2460781</v>
      </c>
      <c r="P212" s="15">
        <f t="shared" si="471"/>
        <v>0.25286789869952087</v>
      </c>
      <c r="Q212" s="3">
        <f t="shared" si="472"/>
        <v>100.53329456300889</v>
      </c>
      <c r="R212" s="15">
        <f t="shared" si="473"/>
        <v>23.905487864472889</v>
      </c>
      <c r="S212" s="15">
        <f t="shared" si="474"/>
        <v>1.8737139998508618</v>
      </c>
      <c r="T212" s="16">
        <f t="shared" si="475"/>
        <v>25.779201864323749</v>
      </c>
      <c r="U212" s="10">
        <f t="shared" si="476"/>
        <v>0.90047669920756745</v>
      </c>
      <c r="V212" s="19">
        <f t="shared" si="477"/>
        <v>0.39902675710760144</v>
      </c>
      <c r="W212" s="19">
        <f t="shared" si="478"/>
        <v>0.17297214023199006</v>
      </c>
      <c r="X212" s="10">
        <f t="shared" si="457"/>
        <v>0.98492671742803528</v>
      </c>
      <c r="Y212" s="16">
        <f t="shared" si="479"/>
        <v>9.9606707494077824</v>
      </c>
      <c r="Z212" s="20">
        <f t="shared" si="480"/>
        <v>23.89948995136044</v>
      </c>
      <c r="AA212" s="1">
        <f t="shared" si="462"/>
        <v>-1024.5675472217986</v>
      </c>
      <c r="AB212" s="3">
        <f t="shared" si="481"/>
        <v>23.438189999999999</v>
      </c>
      <c r="AC212" s="16">
        <f t="shared" si="482"/>
        <v>62.204043800185062</v>
      </c>
      <c r="AD212" s="16">
        <f t="shared" si="483"/>
        <v>30.747564987841578</v>
      </c>
      <c r="AE212" s="1">
        <f t="shared" si="484"/>
        <v>0.37115998554320984</v>
      </c>
    </row>
    <row r="213" spans="6:31" x14ac:dyDescent="0.2">
      <c r="F213" s="11">
        <f t="shared" ref="F213" si="507">F212+1</f>
        <v>45763.5</v>
      </c>
      <c r="G213" s="1" t="str">
        <f t="shared" si="459"/>
        <v>2025</v>
      </c>
      <c r="H213" s="1" t="str">
        <f t="shared" si="464"/>
        <v>04</v>
      </c>
      <c r="I213" s="1" t="str">
        <f t="shared" si="465"/>
        <v>16</v>
      </c>
      <c r="J213" s="1">
        <f t="shared" si="466"/>
        <v>12</v>
      </c>
      <c r="K213" s="1">
        <f t="shared" si="467"/>
        <v>0</v>
      </c>
      <c r="L213" s="1">
        <f t="shared" si="468"/>
        <v>0</v>
      </c>
      <c r="M213" s="4">
        <f t="shared" ref="M213" si="508">M212+1</f>
        <v>206</v>
      </c>
      <c r="N213" s="16">
        <f t="shared" si="470"/>
        <v>2460782</v>
      </c>
      <c r="O213" s="16">
        <f t="shared" si="461"/>
        <v>2460782</v>
      </c>
      <c r="P213" s="15">
        <f t="shared" si="471"/>
        <v>0.25289527720739219</v>
      </c>
      <c r="Q213" s="3">
        <f t="shared" si="472"/>
        <v>101.51889484284948</v>
      </c>
      <c r="R213" s="15">
        <f t="shared" si="473"/>
        <v>24.891135228835992</v>
      </c>
      <c r="S213" s="15">
        <f t="shared" si="474"/>
        <v>1.8667904579401526</v>
      </c>
      <c r="T213" s="16">
        <f t="shared" si="475"/>
        <v>26.757925686776144</v>
      </c>
      <c r="U213" s="10">
        <f t="shared" si="476"/>
        <v>0.89291667305209876</v>
      </c>
      <c r="V213" s="19">
        <f t="shared" si="477"/>
        <v>0.41308082492582726</v>
      </c>
      <c r="W213" s="19">
        <f t="shared" si="478"/>
        <v>0.179064365701748</v>
      </c>
      <c r="X213" s="10">
        <f t="shared" si="457"/>
        <v>0.98383736101849206</v>
      </c>
      <c r="Y213" s="16">
        <f t="shared" si="479"/>
        <v>10.315266505132376</v>
      </c>
      <c r="Z213" s="20">
        <f t="shared" si="480"/>
        <v>24.826189881992352</v>
      </c>
      <c r="AA213" s="1">
        <f t="shared" si="462"/>
        <v>-1029.5654376960513</v>
      </c>
      <c r="AB213" s="3">
        <f t="shared" si="481"/>
        <v>23.438189999999999</v>
      </c>
      <c r="AC213" s="16">
        <f t="shared" si="482"/>
        <v>59.043894606169459</v>
      </c>
      <c r="AD213" s="16">
        <f t="shared" si="483"/>
        <v>26.395457965656878</v>
      </c>
      <c r="AE213" s="1">
        <f t="shared" si="484"/>
        <v>0.37666907825102081</v>
      </c>
    </row>
    <row r="214" spans="6:31" x14ac:dyDescent="0.2">
      <c r="F214" s="11">
        <f t="shared" ref="F214" si="509">F213+1</f>
        <v>45764.5</v>
      </c>
      <c r="G214" s="1" t="str">
        <f t="shared" si="459"/>
        <v>2025</v>
      </c>
      <c r="H214" s="1" t="str">
        <f t="shared" si="464"/>
        <v>04</v>
      </c>
      <c r="I214" s="1" t="str">
        <f t="shared" si="465"/>
        <v>17</v>
      </c>
      <c r="J214" s="1">
        <f t="shared" si="466"/>
        <v>12</v>
      </c>
      <c r="K214" s="1">
        <f t="shared" si="467"/>
        <v>0</v>
      </c>
      <c r="L214" s="1">
        <f t="shared" si="468"/>
        <v>0</v>
      </c>
      <c r="M214" s="4">
        <f t="shared" ref="M214" si="510">M213+1</f>
        <v>207</v>
      </c>
      <c r="N214" s="16">
        <f t="shared" si="470"/>
        <v>2460783</v>
      </c>
      <c r="O214" s="16">
        <f t="shared" si="461"/>
        <v>2460783</v>
      </c>
      <c r="P214" s="15">
        <f t="shared" si="471"/>
        <v>0.25292265571526351</v>
      </c>
      <c r="Q214" s="3">
        <f t="shared" si="472"/>
        <v>102.50449512268642</v>
      </c>
      <c r="R214" s="15">
        <f t="shared" si="473"/>
        <v>25.876782593199096</v>
      </c>
      <c r="S214" s="15">
        <f t="shared" si="474"/>
        <v>1.8593220340118823</v>
      </c>
      <c r="T214" s="16">
        <f t="shared" si="475"/>
        <v>27.736104627210977</v>
      </c>
      <c r="U214" s="10">
        <f t="shared" si="476"/>
        <v>0.88510053227248386</v>
      </c>
      <c r="V214" s="19">
        <f t="shared" si="477"/>
        <v>0.4270066387182293</v>
      </c>
      <c r="W214" s="19">
        <f t="shared" si="478"/>
        <v>0.18510099476103692</v>
      </c>
      <c r="X214" s="10">
        <f t="shared" si="457"/>
        <v>0.98271950308237732</v>
      </c>
      <c r="Y214" s="16">
        <f t="shared" si="479"/>
        <v>10.667020667494119</v>
      </c>
      <c r="Z214" s="20">
        <f t="shared" si="480"/>
        <v>25.754454318874384</v>
      </c>
      <c r="AA214" s="1">
        <f t="shared" si="462"/>
        <v>-1034.563328170304</v>
      </c>
      <c r="AB214" s="3">
        <f t="shared" si="481"/>
        <v>23.438189999999999</v>
      </c>
      <c r="AC214" s="16">
        <f t="shared" si="482"/>
        <v>55.679190588059882</v>
      </c>
      <c r="AD214" s="16">
        <f t="shared" si="483"/>
        <v>21.987661112679127</v>
      </c>
      <c r="AE214" s="1">
        <f t="shared" si="484"/>
        <v>0.38107196230254664</v>
      </c>
    </row>
    <row r="215" spans="6:31" x14ac:dyDescent="0.2">
      <c r="F215" s="11">
        <f t="shared" ref="F215" si="511">F214+1</f>
        <v>45765.5</v>
      </c>
      <c r="G215" s="1" t="str">
        <f t="shared" si="459"/>
        <v>2025</v>
      </c>
      <c r="H215" s="1" t="str">
        <f t="shared" si="464"/>
        <v>04</v>
      </c>
      <c r="I215" s="1" t="str">
        <f t="shared" si="465"/>
        <v>18</v>
      </c>
      <c r="J215" s="1">
        <f t="shared" si="466"/>
        <v>12</v>
      </c>
      <c r="K215" s="1">
        <f t="shared" si="467"/>
        <v>0</v>
      </c>
      <c r="L215" s="1">
        <f t="shared" si="468"/>
        <v>0</v>
      </c>
      <c r="M215" s="4">
        <f t="shared" ref="M215" si="512">M214+1</f>
        <v>208</v>
      </c>
      <c r="N215" s="16">
        <f t="shared" si="470"/>
        <v>2460784</v>
      </c>
      <c r="O215" s="16">
        <f t="shared" si="461"/>
        <v>2460784</v>
      </c>
      <c r="P215" s="15">
        <f t="shared" si="471"/>
        <v>0.25295003422313483</v>
      </c>
      <c r="Q215" s="3">
        <f t="shared" si="472"/>
        <v>103.49009540252155</v>
      </c>
      <c r="R215" s="15">
        <f t="shared" si="473"/>
        <v>26.862429957564018</v>
      </c>
      <c r="S215" s="15">
        <f t="shared" si="474"/>
        <v>1.8513114741246754</v>
      </c>
      <c r="T215" s="16">
        <f t="shared" si="475"/>
        <v>28.713741431688693</v>
      </c>
      <c r="U215" s="10">
        <f t="shared" si="476"/>
        <v>0.87703096492895183</v>
      </c>
      <c r="V215" s="19">
        <f t="shared" si="477"/>
        <v>0.44080038279216405</v>
      </c>
      <c r="W215" s="19">
        <f t="shared" si="478"/>
        <v>0.19108037336700304</v>
      </c>
      <c r="X215" s="10">
        <f t="shared" si="457"/>
        <v>0.98157439397833046</v>
      </c>
      <c r="Y215" s="16">
        <f t="shared" si="479"/>
        <v>11.015840261729361</v>
      </c>
      <c r="Z215" s="20">
        <f t="shared" si="480"/>
        <v>26.684343358152084</v>
      </c>
      <c r="AA215" s="1">
        <f t="shared" si="462"/>
        <v>-1039.5612186445567</v>
      </c>
      <c r="AB215" s="3">
        <f t="shared" si="481"/>
        <v>23.438189999999999</v>
      </c>
      <c r="AC215" s="16">
        <f t="shared" si="482"/>
        <v>52.155558464153202</v>
      </c>
      <c r="AD215" s="16">
        <f t="shared" si="483"/>
        <v>17.552782127229637</v>
      </c>
      <c r="AE215" s="1">
        <f t="shared" si="484"/>
        <v>0.38449070763896009</v>
      </c>
    </row>
    <row r="216" spans="6:31" x14ac:dyDescent="0.2">
      <c r="F216" s="11">
        <f t="shared" ref="F216" si="513">F215+1</f>
        <v>45766.5</v>
      </c>
      <c r="G216" s="1" t="str">
        <f t="shared" si="459"/>
        <v>2025</v>
      </c>
      <c r="H216" s="1" t="str">
        <f t="shared" si="464"/>
        <v>04</v>
      </c>
      <c r="I216" s="1" t="str">
        <f t="shared" si="465"/>
        <v>19</v>
      </c>
      <c r="J216" s="1">
        <f t="shared" si="466"/>
        <v>12</v>
      </c>
      <c r="K216" s="1">
        <f t="shared" si="467"/>
        <v>0</v>
      </c>
      <c r="L216" s="1">
        <f t="shared" si="468"/>
        <v>0</v>
      </c>
      <c r="M216" s="4">
        <f t="shared" ref="M216" si="514">M215+1</f>
        <v>209</v>
      </c>
      <c r="N216" s="16">
        <f t="shared" si="470"/>
        <v>2460785</v>
      </c>
      <c r="O216" s="16">
        <f t="shared" si="461"/>
        <v>2460785</v>
      </c>
      <c r="P216" s="15">
        <f t="shared" si="471"/>
        <v>0.25297741273100616</v>
      </c>
      <c r="Q216" s="3">
        <f t="shared" si="472"/>
        <v>104.47569568236031</v>
      </c>
      <c r="R216" s="15">
        <f t="shared" si="473"/>
        <v>27.848077321927121</v>
      </c>
      <c r="S216" s="15">
        <f t="shared" si="474"/>
        <v>1.8427616744374535</v>
      </c>
      <c r="T216" s="16">
        <f t="shared" si="475"/>
        <v>29.690838996364576</v>
      </c>
      <c r="U216" s="10">
        <f t="shared" si="476"/>
        <v>0.86871072206077671</v>
      </c>
      <c r="V216" s="19">
        <f t="shared" si="477"/>
        <v>0.45445829169407592</v>
      </c>
      <c r="W216" s="19">
        <f t="shared" si="478"/>
        <v>0.19700086925479846</v>
      </c>
      <c r="X216" s="10">
        <f t="shared" si="457"/>
        <v>0.98040331369944578</v>
      </c>
      <c r="Y216" s="16">
        <f t="shared" si="479"/>
        <v>11.36163256714492</v>
      </c>
      <c r="Z216" s="20">
        <f t="shared" si="480"/>
        <v>27.615915334380649</v>
      </c>
      <c r="AA216" s="1">
        <f t="shared" si="462"/>
        <v>-1044.5591091188094</v>
      </c>
      <c r="AB216" s="3">
        <f t="shared" si="481"/>
        <v>23.438189999999999</v>
      </c>
      <c r="AC216" s="16">
        <f t="shared" si="482"/>
        <v>48.520192493925748</v>
      </c>
      <c r="AD216" s="16">
        <f t="shared" si="483"/>
        <v>13.115983208623211</v>
      </c>
      <c r="AE216" s="1">
        <f t="shared" si="484"/>
        <v>0.38702759751959831</v>
      </c>
    </row>
    <row r="217" spans="6:31" x14ac:dyDescent="0.2">
      <c r="F217" s="11">
        <f t="shared" ref="F217" si="515">F216+1</f>
        <v>45767.5</v>
      </c>
      <c r="G217" s="1" t="str">
        <f t="shared" si="459"/>
        <v>2025</v>
      </c>
      <c r="H217" s="1" t="str">
        <f t="shared" si="464"/>
        <v>04</v>
      </c>
      <c r="I217" s="1" t="str">
        <f t="shared" si="465"/>
        <v>20</v>
      </c>
      <c r="J217" s="1">
        <f t="shared" si="466"/>
        <v>12</v>
      </c>
      <c r="K217" s="1">
        <f t="shared" si="467"/>
        <v>0</v>
      </c>
      <c r="L217" s="1">
        <f t="shared" si="468"/>
        <v>0</v>
      </c>
      <c r="M217" s="4">
        <f t="shared" ref="M217" si="516">M216+1</f>
        <v>210</v>
      </c>
      <c r="N217" s="16">
        <f t="shared" si="470"/>
        <v>2460786</v>
      </c>
      <c r="O217" s="16">
        <f t="shared" si="461"/>
        <v>2460786</v>
      </c>
      <c r="P217" s="15">
        <f t="shared" si="471"/>
        <v>0.25300479123887748</v>
      </c>
      <c r="Q217" s="3">
        <f t="shared" si="472"/>
        <v>105.46129596219362</v>
      </c>
      <c r="R217" s="15">
        <f t="shared" si="473"/>
        <v>28.833724686292044</v>
      </c>
      <c r="S217" s="15">
        <f t="shared" si="474"/>
        <v>1.83367567976332</v>
      </c>
      <c r="T217" s="16">
        <f t="shared" si="475"/>
        <v>30.667400366055364</v>
      </c>
      <c r="U217" s="10">
        <f t="shared" si="476"/>
        <v>0.86014261648973311</v>
      </c>
      <c r="V217" s="19">
        <f t="shared" si="477"/>
        <v>0.4679766509232941</v>
      </c>
      <c r="W217" s="19">
        <f t="shared" si="478"/>
        <v>0.20286087224699892</v>
      </c>
      <c r="X217" s="10">
        <f t="shared" si="457"/>
        <v>0.97920757069744246</v>
      </c>
      <c r="Y217" s="16">
        <f t="shared" si="479"/>
        <v>11.704305126526629</v>
      </c>
      <c r="Z217" s="20">
        <f t="shared" si="480"/>
        <v>28.549226754143554</v>
      </c>
      <c r="AA217" s="1">
        <f t="shared" si="462"/>
        <v>-1049.5569995930621</v>
      </c>
      <c r="AB217" s="3">
        <f t="shared" si="481"/>
        <v>23.438189999999999</v>
      </c>
      <c r="AC217" s="16">
        <f t="shared" si="482"/>
        <v>44.821339731622245</v>
      </c>
      <c r="AD217" s="16">
        <f t="shared" si="483"/>
        <v>8.7004313647082068</v>
      </c>
      <c r="AE217" s="1">
        <f t="shared" si="484"/>
        <v>0.3887658443044657</v>
      </c>
    </row>
    <row r="218" spans="6:31" x14ac:dyDescent="0.2">
      <c r="F218" s="11">
        <f t="shared" ref="F218" si="517">F217+1</f>
        <v>45768.5</v>
      </c>
      <c r="G218" s="1" t="str">
        <f t="shared" si="459"/>
        <v>2025</v>
      </c>
      <c r="H218" s="1" t="str">
        <f t="shared" si="464"/>
        <v>04</v>
      </c>
      <c r="I218" s="1" t="str">
        <f t="shared" si="465"/>
        <v>21</v>
      </c>
      <c r="J218" s="1">
        <f t="shared" si="466"/>
        <v>12</v>
      </c>
      <c r="K218" s="1">
        <f t="shared" si="467"/>
        <v>0</v>
      </c>
      <c r="L218" s="1">
        <f t="shared" si="468"/>
        <v>0</v>
      </c>
      <c r="M218" s="4">
        <f t="shared" ref="M218" si="518">M217+1</f>
        <v>211</v>
      </c>
      <c r="N218" s="16">
        <f t="shared" si="470"/>
        <v>2460787</v>
      </c>
      <c r="O218" s="16">
        <f t="shared" si="461"/>
        <v>2460787</v>
      </c>
      <c r="P218" s="15">
        <f t="shared" si="471"/>
        <v>0.2530321697467488</v>
      </c>
      <c r="Q218" s="3">
        <f t="shared" si="472"/>
        <v>106.44689624203238</v>
      </c>
      <c r="R218" s="15">
        <f t="shared" si="473"/>
        <v>29.819372050656966</v>
      </c>
      <c r="S218" s="15">
        <f t="shared" si="474"/>
        <v>1.8240566820939617</v>
      </c>
      <c r="T218" s="16">
        <f t="shared" si="475"/>
        <v>31.643428732750927</v>
      </c>
      <c r="U218" s="10">
        <f t="shared" si="476"/>
        <v>0.85132952162145725</v>
      </c>
      <c r="V218" s="19">
        <f t="shared" si="477"/>
        <v>0.48135179761996</v>
      </c>
      <c r="W218" s="19">
        <f t="shared" si="478"/>
        <v>0.20865879455180864</v>
      </c>
      <c r="X218" s="10">
        <f t="shared" si="457"/>
        <v>0.97798850067686693</v>
      </c>
      <c r="Y218" s="16">
        <f t="shared" si="479"/>
        <v>12.043765757103778</v>
      </c>
      <c r="Z218" s="20">
        <f t="shared" si="480"/>
        <v>29.484332229103174</v>
      </c>
      <c r="AA218" s="1">
        <f t="shared" si="462"/>
        <v>-1054.5548900673148</v>
      </c>
      <c r="AB218" s="3">
        <f t="shared" si="481"/>
        <v>23.438189999999999</v>
      </c>
      <c r="AC218" s="16">
        <f t="shared" si="482"/>
        <v>41.107774567327162</v>
      </c>
      <c r="AD218" s="16">
        <f t="shared" si="483"/>
        <v>4.3284769116196733</v>
      </c>
      <c r="AE218" s="1">
        <f t="shared" si="484"/>
        <v>0.38977207173635176</v>
      </c>
    </row>
    <row r="219" spans="6:31" x14ac:dyDescent="0.2">
      <c r="F219" s="11">
        <f t="shared" ref="F219" si="519">F218+1</f>
        <v>45769.5</v>
      </c>
      <c r="G219" s="1" t="str">
        <f t="shared" si="459"/>
        <v>2025</v>
      </c>
      <c r="H219" s="1" t="str">
        <f t="shared" si="464"/>
        <v>04</v>
      </c>
      <c r="I219" s="1" t="str">
        <f t="shared" si="465"/>
        <v>22</v>
      </c>
      <c r="J219" s="1">
        <f t="shared" si="466"/>
        <v>12</v>
      </c>
      <c r="K219" s="1">
        <f t="shared" si="467"/>
        <v>0</v>
      </c>
      <c r="L219" s="1">
        <f t="shared" si="468"/>
        <v>0</v>
      </c>
      <c r="M219" s="4">
        <f t="shared" ref="M219" si="520">M218+1</f>
        <v>212</v>
      </c>
      <c r="N219" s="16">
        <f t="shared" si="470"/>
        <v>2460788</v>
      </c>
      <c r="O219" s="16">
        <f t="shared" si="461"/>
        <v>2460788</v>
      </c>
      <c r="P219" s="15">
        <f t="shared" si="471"/>
        <v>0.25305954825462013</v>
      </c>
      <c r="Q219" s="3">
        <f t="shared" si="472"/>
        <v>107.43249652186751</v>
      </c>
      <c r="R219" s="15">
        <f t="shared" si="473"/>
        <v>30.805019415021889</v>
      </c>
      <c r="S219" s="15">
        <f t="shared" si="474"/>
        <v>1.8139080190967198</v>
      </c>
      <c r="T219" s="16">
        <f t="shared" si="475"/>
        <v>32.618927434118611</v>
      </c>
      <c r="U219" s="10">
        <f t="shared" si="476"/>
        <v>0.84227437024497376</v>
      </c>
      <c r="V219" s="19">
        <f t="shared" si="477"/>
        <v>0.49458012122807471</v>
      </c>
      <c r="W219" s="19">
        <f t="shared" si="478"/>
        <v>0.21439307105047928</v>
      </c>
      <c r="X219" s="10">
        <f t="shared" si="457"/>
        <v>0.97674746535916035</v>
      </c>
      <c r="Y219" s="16">
        <f t="shared" si="479"/>
        <v>12.379922563130176</v>
      </c>
      <c r="Z219" s="20">
        <f t="shared" si="480"/>
        <v>30.421284408601792</v>
      </c>
      <c r="AA219" s="1">
        <f t="shared" si="462"/>
        <v>-1059.5527805415675</v>
      </c>
      <c r="AB219" s="3">
        <f t="shared" si="481"/>
        <v>23.438189999999999</v>
      </c>
      <c r="AC219" s="16">
        <f t="shared" si="482"/>
        <v>37.428268259514901</v>
      </c>
      <c r="AD219" s="16">
        <f t="shared" si="483"/>
        <v>2.2654938975508673E-2</v>
      </c>
      <c r="AE219" s="1">
        <f t="shared" si="484"/>
        <v>0.39009960109121322</v>
      </c>
    </row>
    <row r="220" spans="6:31" x14ac:dyDescent="0.2">
      <c r="F220" s="11">
        <f t="shared" ref="F220" si="521">F219+1</f>
        <v>45770.5</v>
      </c>
      <c r="G220" s="1" t="str">
        <f t="shared" si="459"/>
        <v>2025</v>
      </c>
      <c r="H220" s="1" t="str">
        <f t="shared" si="464"/>
        <v>04</v>
      </c>
      <c r="I220" s="1" t="str">
        <f t="shared" si="465"/>
        <v>23</v>
      </c>
      <c r="J220" s="1">
        <f t="shared" si="466"/>
        <v>12</v>
      </c>
      <c r="K220" s="1">
        <f t="shared" si="467"/>
        <v>0</v>
      </c>
      <c r="L220" s="1">
        <f t="shared" si="468"/>
        <v>0</v>
      </c>
      <c r="M220" s="4">
        <f t="shared" ref="M220" si="522">M219+1</f>
        <v>213</v>
      </c>
      <c r="N220" s="16">
        <f t="shared" si="470"/>
        <v>2460789</v>
      </c>
      <c r="O220" s="16">
        <f t="shared" si="461"/>
        <v>2460789</v>
      </c>
      <c r="P220" s="15">
        <f t="shared" si="471"/>
        <v>0.25308692676249145</v>
      </c>
      <c r="Q220" s="3">
        <f t="shared" si="472"/>
        <v>108.41809680170445</v>
      </c>
      <c r="R220" s="15">
        <f t="shared" si="473"/>
        <v>31.79066677938863</v>
      </c>
      <c r="S220" s="15">
        <f t="shared" si="474"/>
        <v>1.8032331725839768</v>
      </c>
      <c r="T220" s="16">
        <f t="shared" si="475"/>
        <v>33.59389995197261</v>
      </c>
      <c r="U220" s="10">
        <f t="shared" si="476"/>
        <v>0.83298015333126363</v>
      </c>
      <c r="V220" s="19">
        <f t="shared" si="477"/>
        <v>0.50765806413361225</v>
      </c>
      <c r="W220" s="19">
        <f t="shared" si="478"/>
        <v>0.22006215957392078</v>
      </c>
      <c r="X220" s="10">
        <f t="shared" si="457"/>
        <v>0.9754858512165423</v>
      </c>
      <c r="Y220" s="16">
        <f t="shared" si="479"/>
        <v>12.712683950113524</v>
      </c>
      <c r="Z220" s="20">
        <f t="shared" si="480"/>
        <v>31.360133911871017</v>
      </c>
      <c r="AA220" s="1">
        <f t="shared" si="462"/>
        <v>-1064.5506710158202</v>
      </c>
      <c r="AB220" s="3">
        <f t="shared" si="481"/>
        <v>23.438189999999999</v>
      </c>
      <c r="AC220" s="16">
        <f t="shared" si="482"/>
        <v>33.831059208774121</v>
      </c>
      <c r="AD220" s="16">
        <f t="shared" si="483"/>
        <v>-4.1934213659665938</v>
      </c>
      <c r="AE220" s="1">
        <f t="shared" si="484"/>
        <v>0.38979224083643221</v>
      </c>
    </row>
    <row r="221" spans="6:31" x14ac:dyDescent="0.2">
      <c r="F221" s="11">
        <f t="shared" ref="F221" si="523">F220+1</f>
        <v>45771.5</v>
      </c>
      <c r="G221" s="1" t="str">
        <f t="shared" si="459"/>
        <v>2025</v>
      </c>
      <c r="H221" s="1" t="str">
        <f t="shared" si="464"/>
        <v>04</v>
      </c>
      <c r="I221" s="1" t="str">
        <f t="shared" si="465"/>
        <v>24</v>
      </c>
      <c r="J221" s="1">
        <f t="shared" si="466"/>
        <v>12</v>
      </c>
      <c r="K221" s="1">
        <f t="shared" si="467"/>
        <v>0</v>
      </c>
      <c r="L221" s="1">
        <f t="shared" si="468"/>
        <v>0</v>
      </c>
      <c r="M221" s="4">
        <f t="shared" ref="M221" si="524">M220+1</f>
        <v>214</v>
      </c>
      <c r="N221" s="16">
        <f t="shared" si="470"/>
        <v>2460790</v>
      </c>
      <c r="O221" s="16">
        <f t="shared" si="461"/>
        <v>2460790</v>
      </c>
      <c r="P221" s="15">
        <f t="shared" si="471"/>
        <v>0.25311430527036277</v>
      </c>
      <c r="Q221" s="3">
        <f t="shared" si="472"/>
        <v>109.40369708153958</v>
      </c>
      <c r="R221" s="15">
        <f t="shared" si="473"/>
        <v>32.776314143755371</v>
      </c>
      <c r="S221" s="15">
        <f t="shared" si="474"/>
        <v>1.7920357669571063</v>
      </c>
      <c r="T221" s="16">
        <f t="shared" si="475"/>
        <v>34.568349910712477</v>
      </c>
      <c r="U221" s="10">
        <f t="shared" si="476"/>
        <v>0.82344991883147101</v>
      </c>
      <c r="V221" s="19">
        <f t="shared" si="477"/>
        <v>0.52058212227810297</v>
      </c>
      <c r="W221" s="19">
        <f t="shared" si="478"/>
        <v>0.2256645411686781</v>
      </c>
      <c r="X221" s="10">
        <f t="shared" si="457"/>
        <v>0.97420506817565367</v>
      </c>
      <c r="Y221" s="16">
        <f t="shared" si="479"/>
        <v>13.041958640733467</v>
      </c>
      <c r="Z221" s="20">
        <f t="shared" si="480"/>
        <v>32.300929259948987</v>
      </c>
      <c r="AA221" s="1">
        <f t="shared" si="462"/>
        <v>-1069.5485614900729</v>
      </c>
      <c r="AB221" s="3">
        <f t="shared" si="481"/>
        <v>23.438189999999999</v>
      </c>
      <c r="AC221" s="16">
        <f t="shared" si="482"/>
        <v>30.363329705848034</v>
      </c>
      <c r="AD221" s="16">
        <f t="shared" si="483"/>
        <v>-8.2942309465004644</v>
      </c>
      <c r="AE221" s="1">
        <f t="shared" si="484"/>
        <v>0.38888863278520275</v>
      </c>
    </row>
    <row r="222" spans="6:31" x14ac:dyDescent="0.2">
      <c r="F222" s="11">
        <f t="shared" ref="F222" si="525">F221+1</f>
        <v>45772.5</v>
      </c>
      <c r="G222" s="1" t="str">
        <f t="shared" si="459"/>
        <v>2025</v>
      </c>
      <c r="H222" s="1" t="str">
        <f t="shared" si="464"/>
        <v>04</v>
      </c>
      <c r="I222" s="1" t="str">
        <f t="shared" si="465"/>
        <v>25</v>
      </c>
      <c r="J222" s="1">
        <f t="shared" si="466"/>
        <v>12</v>
      </c>
      <c r="K222" s="1">
        <f t="shared" si="467"/>
        <v>0</v>
      </c>
      <c r="L222" s="1">
        <f t="shared" si="468"/>
        <v>0</v>
      </c>
      <c r="M222" s="4">
        <f t="shared" ref="M222" si="526">M221+1</f>
        <v>215</v>
      </c>
      <c r="N222" s="16">
        <f t="shared" si="470"/>
        <v>2460791</v>
      </c>
      <c r="O222" s="16">
        <f t="shared" si="461"/>
        <v>2460791</v>
      </c>
      <c r="P222" s="15">
        <f t="shared" si="471"/>
        <v>0.25314168377823409</v>
      </c>
      <c r="Q222" s="3">
        <f t="shared" si="472"/>
        <v>110.3892973613747</v>
      </c>
      <c r="R222" s="15">
        <f t="shared" si="473"/>
        <v>33.761961508122113</v>
      </c>
      <c r="S222" s="15">
        <f t="shared" si="474"/>
        <v>1.7803195676250114</v>
      </c>
      <c r="T222" s="16">
        <f t="shared" si="475"/>
        <v>35.542281075747127</v>
      </c>
      <c r="U222" s="10">
        <f t="shared" si="476"/>
        <v>0.81368677047519167</v>
      </c>
      <c r="V222" s="19">
        <f t="shared" si="477"/>
        <v>0.53334884574826547</v>
      </c>
      <c r="W222" s="19">
        <f t="shared" si="478"/>
        <v>0.2311987203525265</v>
      </c>
      <c r="X222" s="10">
        <f t="shared" si="457"/>
        <v>0.97290654829092105</v>
      </c>
      <c r="Y222" s="16">
        <f t="shared" si="479"/>
        <v>13.36765569249021</v>
      </c>
      <c r="Z222" s="20">
        <f t="shared" si="480"/>
        <v>33.243716807428413</v>
      </c>
      <c r="AA222" s="1">
        <f t="shared" si="462"/>
        <v>-1074.5464519643256</v>
      </c>
      <c r="AB222" s="3">
        <f t="shared" si="481"/>
        <v>23.438189999999999</v>
      </c>
      <c r="AC222" s="16">
        <f t="shared" si="482"/>
        <v>27.070694808569591</v>
      </c>
      <c r="AD222" s="16">
        <f t="shared" si="483"/>
        <v>-12.251559230692379</v>
      </c>
      <c r="AE222" s="1">
        <f t="shared" si="484"/>
        <v>0.3874273952201131</v>
      </c>
    </row>
    <row r="223" spans="6:31" x14ac:dyDescent="0.2">
      <c r="F223" s="11">
        <f t="shared" ref="F223" si="527">F222+1</f>
        <v>45773.5</v>
      </c>
      <c r="G223" s="1" t="str">
        <f t="shared" si="459"/>
        <v>2025</v>
      </c>
      <c r="H223" s="1" t="str">
        <f t="shared" si="464"/>
        <v>04</v>
      </c>
      <c r="I223" s="1" t="str">
        <f t="shared" si="465"/>
        <v>26</v>
      </c>
      <c r="J223" s="1">
        <f t="shared" si="466"/>
        <v>12</v>
      </c>
      <c r="K223" s="1">
        <f t="shared" si="467"/>
        <v>0</v>
      </c>
      <c r="L223" s="1">
        <f t="shared" si="468"/>
        <v>0</v>
      </c>
      <c r="M223" s="4">
        <f t="shared" ref="M223" si="528">M222+1</f>
        <v>216</v>
      </c>
      <c r="N223" s="16">
        <f t="shared" si="470"/>
        <v>2460792</v>
      </c>
      <c r="O223" s="16">
        <f t="shared" si="461"/>
        <v>2460792</v>
      </c>
      <c r="P223" s="15">
        <f t="shared" si="471"/>
        <v>0.25316906228610542</v>
      </c>
      <c r="Q223" s="3">
        <f t="shared" si="472"/>
        <v>111.37489764120983</v>
      </c>
      <c r="R223" s="15">
        <f t="shared" si="473"/>
        <v>34.747608872488854</v>
      </c>
      <c r="S223" s="15">
        <f t="shared" si="474"/>
        <v>1.7680884793988252</v>
      </c>
      <c r="T223" s="16">
        <f t="shared" si="475"/>
        <v>36.515697351887681</v>
      </c>
      <c r="U223" s="10">
        <f t="shared" si="476"/>
        <v>0.80369386656957897</v>
      </c>
      <c r="V223" s="19">
        <f t="shared" si="477"/>
        <v>0.5459548393418292</v>
      </c>
      <c r="W223" s="19">
        <f t="shared" si="478"/>
        <v>0.23666322535974471</v>
      </c>
      <c r="X223" s="10">
        <f t="shared" si="457"/>
        <v>0.97159174438769424</v>
      </c>
      <c r="Y223" s="16">
        <f t="shared" si="479"/>
        <v>13.689684517110781</v>
      </c>
      <c r="Z223" s="20">
        <f t="shared" si="480"/>
        <v>34.1885406741387</v>
      </c>
      <c r="AA223" s="1">
        <f t="shared" si="462"/>
        <v>-1079.5443424385783</v>
      </c>
      <c r="AB223" s="3">
        <f t="shared" si="481"/>
        <v>23.438189999999999</v>
      </c>
      <c r="AC223" s="16">
        <f t="shared" si="482"/>
        <v>23.996708862702995</v>
      </c>
      <c r="AD223" s="16">
        <f t="shared" si="483"/>
        <v>-16.033767329264482</v>
      </c>
      <c r="AE223" s="1">
        <f t="shared" si="484"/>
        <v>0.385453372505414</v>
      </c>
    </row>
    <row r="224" spans="6:31" x14ac:dyDescent="0.2">
      <c r="F224" s="11">
        <f t="shared" ref="F224" si="529">F223+1</f>
        <v>45774.5</v>
      </c>
      <c r="G224" s="1" t="str">
        <f t="shared" si="459"/>
        <v>2025</v>
      </c>
      <c r="H224" s="1" t="str">
        <f t="shared" si="464"/>
        <v>04</v>
      </c>
      <c r="I224" s="1" t="str">
        <f t="shared" si="465"/>
        <v>27</v>
      </c>
      <c r="J224" s="1">
        <f t="shared" si="466"/>
        <v>12</v>
      </c>
      <c r="K224" s="1">
        <f t="shared" si="467"/>
        <v>0</v>
      </c>
      <c r="L224" s="1">
        <f t="shared" si="468"/>
        <v>0</v>
      </c>
      <c r="M224" s="4">
        <f t="shared" ref="M224" si="530">M223+1</f>
        <v>217</v>
      </c>
      <c r="N224" s="16">
        <f t="shared" si="470"/>
        <v>2460793</v>
      </c>
      <c r="O224" s="16">
        <f t="shared" si="461"/>
        <v>2460793</v>
      </c>
      <c r="P224" s="15">
        <f t="shared" si="471"/>
        <v>0.25319644079397674</v>
      </c>
      <c r="Q224" s="3">
        <f t="shared" si="472"/>
        <v>112.36049792104495</v>
      </c>
      <c r="R224" s="15">
        <f t="shared" si="473"/>
        <v>35.733256236857414</v>
      </c>
      <c r="S224" s="15">
        <f t="shared" si="474"/>
        <v>1.7553465448633876</v>
      </c>
      <c r="T224" s="16">
        <f t="shared" si="475"/>
        <v>37.4886027817208</v>
      </c>
      <c r="U224" s="10">
        <f t="shared" si="476"/>
        <v>0.79347441879971758</v>
      </c>
      <c r="V224" s="19">
        <f t="shared" si="477"/>
        <v>0.55839676311007924</v>
      </c>
      <c r="W224" s="19">
        <f t="shared" si="478"/>
        <v>0.24205660837629808</v>
      </c>
      <c r="X224" s="10">
        <f t="shared" si="457"/>
        <v>0.97026212867521711</v>
      </c>
      <c r="Y224" s="16">
        <f t="shared" si="479"/>
        <v>14.007954901746748</v>
      </c>
      <c r="Z224" s="20">
        <f t="shared" si="480"/>
        <v>35.135442676904049</v>
      </c>
      <c r="AA224" s="1">
        <f t="shared" si="462"/>
        <v>-1084.542232912831</v>
      </c>
      <c r="AB224" s="3">
        <f t="shared" si="481"/>
        <v>23.438189999999999</v>
      </c>
      <c r="AC224" s="16">
        <f t="shared" si="482"/>
        <v>21.182394982729864</v>
      </c>
      <c r="AD224" s="16">
        <f t="shared" si="483"/>
        <v>-19.605166671338566</v>
      </c>
      <c r="AE224" s="1">
        <f t="shared" si="484"/>
        <v>0.38302522499235186</v>
      </c>
    </row>
    <row r="225" spans="6:31" x14ac:dyDescent="0.2">
      <c r="F225" s="11">
        <f t="shared" ref="F225" si="531">F224+1</f>
        <v>45775.5</v>
      </c>
      <c r="G225" s="1" t="str">
        <f t="shared" si="459"/>
        <v>2025</v>
      </c>
      <c r="H225" s="1" t="str">
        <f t="shared" si="464"/>
        <v>04</v>
      </c>
      <c r="I225" s="1" t="str">
        <f t="shared" si="465"/>
        <v>28</v>
      </c>
      <c r="J225" s="1">
        <f t="shared" si="466"/>
        <v>12</v>
      </c>
      <c r="K225" s="1">
        <f t="shared" si="467"/>
        <v>0</v>
      </c>
      <c r="L225" s="1">
        <f t="shared" si="468"/>
        <v>0</v>
      </c>
      <c r="M225" s="4">
        <f t="shared" ref="M225" si="532">M224+1</f>
        <v>218</v>
      </c>
      <c r="N225" s="16">
        <f t="shared" si="470"/>
        <v>2460794</v>
      </c>
      <c r="O225" s="16">
        <f t="shared" si="461"/>
        <v>2460794</v>
      </c>
      <c r="P225" s="15">
        <f t="shared" si="471"/>
        <v>0.25322381930184806</v>
      </c>
      <c r="Q225" s="3">
        <f t="shared" si="472"/>
        <v>113.34609820087826</v>
      </c>
      <c r="R225" s="15">
        <f t="shared" si="473"/>
        <v>36.718903601225975</v>
      </c>
      <c r="S225" s="15">
        <f t="shared" si="474"/>
        <v>1.7420979427265628</v>
      </c>
      <c r="T225" s="16">
        <f t="shared" si="475"/>
        <v>38.461001543952534</v>
      </c>
      <c r="U225" s="10">
        <f t="shared" si="476"/>
        <v>0.78303169103090142</v>
      </c>
      <c r="V225" s="19">
        <f t="shared" si="477"/>
        <v>0.5706713328773837</v>
      </c>
      <c r="W225" s="19">
        <f t="shared" si="478"/>
        <v>0.24737744576504375</v>
      </c>
      <c r="X225" s="10">
        <f t="shared" si="457"/>
        <v>0.96891919132957771</v>
      </c>
      <c r="Y225" s="16">
        <f t="shared" si="479"/>
        <v>14.322377031986102</v>
      </c>
      <c r="Z225" s="20">
        <f t="shared" si="480"/>
        <v>36.084462261511305</v>
      </c>
      <c r="AA225" s="1">
        <f t="shared" si="462"/>
        <v>-1089.5401233870837</v>
      </c>
      <c r="AB225" s="3">
        <f t="shared" si="481"/>
        <v>23.438189999999999</v>
      </c>
      <c r="AC225" s="16">
        <f t="shared" si="482"/>
        <v>18.665802552522816</v>
      </c>
      <c r="AD225" s="16">
        <f t="shared" si="483"/>
        <v>-22.92560308652185</v>
      </c>
      <c r="AE225" s="1">
        <f t="shared" si="484"/>
        <v>0.38022427866265507</v>
      </c>
    </row>
    <row r="226" spans="6:31" x14ac:dyDescent="0.2">
      <c r="F226" s="11">
        <f t="shared" ref="F226" si="533">F225+1</f>
        <v>45776.5</v>
      </c>
      <c r="G226" s="1" t="str">
        <f t="shared" si="459"/>
        <v>2025</v>
      </c>
      <c r="H226" s="1" t="str">
        <f t="shared" si="464"/>
        <v>04</v>
      </c>
      <c r="I226" s="1" t="str">
        <f t="shared" si="465"/>
        <v>29</v>
      </c>
      <c r="J226" s="1">
        <f t="shared" si="466"/>
        <v>12</v>
      </c>
      <c r="K226" s="1">
        <f t="shared" si="467"/>
        <v>0</v>
      </c>
      <c r="L226" s="1">
        <f t="shared" si="468"/>
        <v>0</v>
      </c>
      <c r="M226" s="4">
        <f t="shared" ref="M226" si="534">M225+1</f>
        <v>219</v>
      </c>
      <c r="N226" s="16">
        <f t="shared" si="470"/>
        <v>2460795</v>
      </c>
      <c r="O226" s="16">
        <f t="shared" si="461"/>
        <v>2460795</v>
      </c>
      <c r="P226" s="15">
        <f t="shared" si="471"/>
        <v>0.25325119780971939</v>
      </c>
      <c r="Q226" s="3">
        <f t="shared" si="472"/>
        <v>114.33169848071338</v>
      </c>
      <c r="R226" s="15">
        <f t="shared" si="473"/>
        <v>37.704550965592716</v>
      </c>
      <c r="S226" s="15">
        <f t="shared" si="474"/>
        <v>1.7283469861471239</v>
      </c>
      <c r="T226" s="16">
        <f t="shared" si="475"/>
        <v>39.432897951739839</v>
      </c>
      <c r="U226" s="10">
        <f t="shared" si="476"/>
        <v>0.77236899811315762</v>
      </c>
      <c r="V226" s="19">
        <f t="shared" si="477"/>
        <v>0.58277532073831873</v>
      </c>
      <c r="W226" s="19">
        <f t="shared" si="478"/>
        <v>0.25262433828122483</v>
      </c>
      <c r="X226" s="10">
        <f t="shared" si="457"/>
        <v>0.96756443904681266</v>
      </c>
      <c r="Y226" s="16">
        <f t="shared" si="479"/>
        <v>14.632861516707047</v>
      </c>
      <c r="Z226" s="20">
        <f t="shared" si="480"/>
        <v>37.035636435058869</v>
      </c>
      <c r="AA226" s="1">
        <f t="shared" si="462"/>
        <v>-1094.5380138613364</v>
      </c>
      <c r="AB226" s="3">
        <f t="shared" si="481"/>
        <v>23.438189999999999</v>
      </c>
      <c r="AC226" s="16">
        <f t="shared" si="482"/>
        <v>16.481597495489993</v>
      </c>
      <c r="AD226" s="16">
        <f t="shared" si="483"/>
        <v>-25.950420686609174</v>
      </c>
      <c r="AE226" s="1">
        <f t="shared" si="484"/>
        <v>0.37716385636666744</v>
      </c>
    </row>
    <row r="227" spans="6:31" x14ac:dyDescent="0.2">
      <c r="F227" s="11">
        <f t="shared" ref="F227" si="535">F226+1</f>
        <v>45777.5</v>
      </c>
      <c r="G227" s="1" t="str">
        <f t="shared" si="459"/>
        <v>2025</v>
      </c>
      <c r="H227" s="1" t="str">
        <f t="shared" si="464"/>
        <v>04</v>
      </c>
      <c r="I227" s="1" t="str">
        <f t="shared" si="465"/>
        <v>30</v>
      </c>
      <c r="J227" s="1">
        <f t="shared" si="466"/>
        <v>12</v>
      </c>
      <c r="K227" s="1">
        <f t="shared" si="467"/>
        <v>0</v>
      </c>
      <c r="L227" s="1">
        <f t="shared" si="468"/>
        <v>0</v>
      </c>
      <c r="M227" s="4">
        <f t="shared" ref="M227" si="536">M226+1</f>
        <v>220</v>
      </c>
      <c r="N227" s="16">
        <f t="shared" si="470"/>
        <v>2460796</v>
      </c>
      <c r="O227" s="16">
        <f t="shared" si="461"/>
        <v>2460796</v>
      </c>
      <c r="P227" s="15">
        <f t="shared" si="471"/>
        <v>0.25327857631759071</v>
      </c>
      <c r="Q227" s="3">
        <f t="shared" si="472"/>
        <v>115.31729876054669</v>
      </c>
      <c r="R227" s="15">
        <f t="shared" si="473"/>
        <v>38.690198329963096</v>
      </c>
      <c r="S227" s="15">
        <f t="shared" si="474"/>
        <v>1.7140981210424957</v>
      </c>
      <c r="T227" s="16">
        <f t="shared" si="475"/>
        <v>40.404296451005592</v>
      </c>
      <c r="U227" s="10">
        <f t="shared" si="476"/>
        <v>0.76148970468854249</v>
      </c>
      <c r="V227" s="19">
        <f t="shared" si="477"/>
        <v>0.59470555553273174</v>
      </c>
      <c r="W227" s="19">
        <f t="shared" si="478"/>
        <v>0.25779591127840129</v>
      </c>
      <c r="X227" s="10">
        <f t="shared" si="457"/>
        <v>0.96619939356643081</v>
      </c>
      <c r="Y227" s="16">
        <f t="shared" si="479"/>
        <v>14.93931941479013</v>
      </c>
      <c r="Z227" s="20">
        <f t="shared" si="480"/>
        <v>37.988999698849959</v>
      </c>
      <c r="AA227" s="1">
        <f t="shared" si="462"/>
        <v>-1099.5359043355891</v>
      </c>
      <c r="AB227" s="3">
        <f t="shared" si="481"/>
        <v>23.438189999999999</v>
      </c>
      <c r="AC227" s="16">
        <f t="shared" si="482"/>
        <v>14.660689702604929</v>
      </c>
      <c r="AD227" s="16">
        <f t="shared" si="483"/>
        <v>-28.631043659711292</v>
      </c>
      <c r="AE227" s="1">
        <f t="shared" si="484"/>
        <v>0.37399711321289969</v>
      </c>
    </row>
    <row r="228" spans="6:31" x14ac:dyDescent="0.2">
      <c r="F228" s="11">
        <f t="shared" ref="F228" si="537">F227+1</f>
        <v>45778.5</v>
      </c>
      <c r="G228" s="1" t="str">
        <f t="shared" si="459"/>
        <v>2025</v>
      </c>
      <c r="H228" s="1" t="str">
        <f t="shared" si="464"/>
        <v>05</v>
      </c>
      <c r="I228" s="1" t="str">
        <f t="shared" si="465"/>
        <v>01</v>
      </c>
      <c r="J228" s="1">
        <f t="shared" si="466"/>
        <v>12</v>
      </c>
      <c r="K228" s="1">
        <f t="shared" si="467"/>
        <v>0</v>
      </c>
      <c r="L228" s="1">
        <f t="shared" si="468"/>
        <v>0</v>
      </c>
      <c r="M228" s="4">
        <f t="shared" ref="M228" si="538">M227+1</f>
        <v>221</v>
      </c>
      <c r="N228" s="16">
        <f t="shared" si="470"/>
        <v>2460797</v>
      </c>
      <c r="O228" s="16">
        <f t="shared" si="461"/>
        <v>2460797</v>
      </c>
      <c r="P228" s="15">
        <f t="shared" si="471"/>
        <v>0.25330595482546203</v>
      </c>
      <c r="Q228" s="3">
        <f t="shared" si="472"/>
        <v>116.30289904038</v>
      </c>
      <c r="R228" s="15">
        <f t="shared" si="473"/>
        <v>39.675845694333475</v>
      </c>
      <c r="S228" s="15">
        <f t="shared" si="474"/>
        <v>1.6993559243765861</v>
      </c>
      <c r="T228" s="16">
        <f t="shared" si="475"/>
        <v>41.375201618710058</v>
      </c>
      <c r="U228" s="10">
        <f t="shared" si="476"/>
        <v>0.75039722400199027</v>
      </c>
      <c r="V228" s="19">
        <f t="shared" si="477"/>
        <v>0.60645892329882456</v>
      </c>
      <c r="W228" s="19">
        <f t="shared" si="478"/>
        <v>0.26289081490485233</v>
      </c>
      <c r="X228" s="10">
        <f t="shared" si="457"/>
        <v>0.96482559016573699</v>
      </c>
      <c r="Y228" s="16">
        <f t="shared" si="479"/>
        <v>15.241662263693508</v>
      </c>
      <c r="Z228" s="20">
        <f t="shared" si="480"/>
        <v>38.944583981982539</v>
      </c>
      <c r="AA228" s="1">
        <f t="shared" si="462"/>
        <v>-1104.5337948098418</v>
      </c>
      <c r="AB228" s="3">
        <f t="shared" si="481"/>
        <v>23.438189999999999</v>
      </c>
      <c r="AC228" s="16">
        <f t="shared" si="482"/>
        <v>13.229901598743734</v>
      </c>
      <c r="AD228" s="16">
        <f t="shared" si="483"/>
        <v>-30.916452040923549</v>
      </c>
      <c r="AE228" s="1">
        <f t="shared" si="484"/>
        <v>0.37091980930097196</v>
      </c>
    </row>
    <row r="229" spans="6:31" x14ac:dyDescent="0.2">
      <c r="F229" s="11">
        <f t="shared" ref="F229" si="539">F228+1</f>
        <v>45779.5</v>
      </c>
      <c r="G229" s="1" t="str">
        <f t="shared" si="459"/>
        <v>2025</v>
      </c>
      <c r="H229" s="1" t="str">
        <f t="shared" si="464"/>
        <v>05</v>
      </c>
      <c r="I229" s="1" t="str">
        <f t="shared" si="465"/>
        <v>02</v>
      </c>
      <c r="J229" s="1">
        <f t="shared" si="466"/>
        <v>12</v>
      </c>
      <c r="K229" s="1">
        <f t="shared" si="467"/>
        <v>0</v>
      </c>
      <c r="L229" s="1">
        <f t="shared" si="468"/>
        <v>0</v>
      </c>
      <c r="M229" s="4">
        <f t="shared" ref="M229" si="540">M228+1</f>
        <v>222</v>
      </c>
      <c r="N229" s="16">
        <f t="shared" si="470"/>
        <v>2460798</v>
      </c>
      <c r="O229" s="16">
        <f t="shared" si="461"/>
        <v>2460798</v>
      </c>
      <c r="P229" s="15">
        <f t="shared" si="471"/>
        <v>0.25333333333333335</v>
      </c>
      <c r="Q229" s="3">
        <f t="shared" si="472"/>
        <v>117.28849932021694</v>
      </c>
      <c r="R229" s="15">
        <f t="shared" si="473"/>
        <v>40.661493058702035</v>
      </c>
      <c r="S229" s="15">
        <f t="shared" si="474"/>
        <v>1.6841251024291291</v>
      </c>
      <c r="T229" s="16">
        <f t="shared" si="475"/>
        <v>42.345618161131164</v>
      </c>
      <c r="U229" s="10">
        <f t="shared" si="476"/>
        <v>0.73909501671558964</v>
      </c>
      <c r="V229" s="19">
        <f t="shared" si="477"/>
        <v>0.61803236770532211</v>
      </c>
      <c r="W229" s="19">
        <f t="shared" si="478"/>
        <v>0.26790772429091309</v>
      </c>
      <c r="X229" s="10">
        <f t="shared" si="457"/>
        <v>0.96344457612530265</v>
      </c>
      <c r="Y229" s="16">
        <f t="shared" si="479"/>
        <v>15.539802109916614</v>
      </c>
      <c r="Z229" s="20">
        <f t="shared" si="480"/>
        <v>39.902418575877746</v>
      </c>
      <c r="AA229" s="1">
        <f t="shared" si="462"/>
        <v>-1109.5316852840945</v>
      </c>
      <c r="AB229" s="3">
        <f t="shared" si="481"/>
        <v>23.438189999999999</v>
      </c>
      <c r="AC229" s="16">
        <f t="shared" si="482"/>
        <v>12.211681377462986</v>
      </c>
      <c r="AD229" s="16">
        <f t="shared" si="483"/>
        <v>-32.755779857679244</v>
      </c>
      <c r="AE229" s="1">
        <f t="shared" si="484"/>
        <v>0.36816315627440088</v>
      </c>
    </row>
    <row r="230" spans="6:31" x14ac:dyDescent="0.2">
      <c r="F230" s="11">
        <f t="shared" ref="F230" si="541">F229+1</f>
        <v>45780.5</v>
      </c>
      <c r="G230" s="1" t="str">
        <f t="shared" si="459"/>
        <v>2025</v>
      </c>
      <c r="H230" s="1" t="str">
        <f t="shared" si="464"/>
        <v>05</v>
      </c>
      <c r="I230" s="1" t="str">
        <f t="shared" si="465"/>
        <v>03</v>
      </c>
      <c r="J230" s="1">
        <f t="shared" si="466"/>
        <v>12</v>
      </c>
      <c r="K230" s="1">
        <f t="shared" si="467"/>
        <v>0</v>
      </c>
      <c r="L230" s="1">
        <f t="shared" si="468"/>
        <v>0</v>
      </c>
      <c r="M230" s="4">
        <f t="shared" ref="M230" si="542">M229+1</f>
        <v>223</v>
      </c>
      <c r="N230" s="16">
        <f t="shared" si="470"/>
        <v>2460799</v>
      </c>
      <c r="O230" s="16">
        <f t="shared" si="461"/>
        <v>2460799</v>
      </c>
      <c r="P230" s="15">
        <f t="shared" si="471"/>
        <v>0.25336071184120468</v>
      </c>
      <c r="Q230" s="3">
        <f t="shared" si="472"/>
        <v>118.27409960004843</v>
      </c>
      <c r="R230" s="15">
        <f t="shared" si="473"/>
        <v>41.647140423072415</v>
      </c>
      <c r="S230" s="15">
        <f t="shared" si="474"/>
        <v>1.6684104890473208</v>
      </c>
      <c r="T230" s="16">
        <f t="shared" si="475"/>
        <v>43.315550912119733</v>
      </c>
      <c r="U230" s="10">
        <f t="shared" si="476"/>
        <v>0.72758658972708135</v>
      </c>
      <c r="V230" s="19">
        <f t="shared" si="477"/>
        <v>0.62942289046271782</v>
      </c>
      <c r="W230" s="19">
        <f t="shared" si="478"/>
        <v>0.27284533972724084</v>
      </c>
      <c r="X230" s="10">
        <f t="shared" si="457"/>
        <v>0.96205790916614087</v>
      </c>
      <c r="Y230" s="16">
        <f t="shared" si="479"/>
        <v>15.833651541344576</v>
      </c>
      <c r="Z230" s="20">
        <f t="shared" si="480"/>
        <v>40.862530069915856</v>
      </c>
      <c r="AA230" s="1">
        <f t="shared" si="462"/>
        <v>-1114.5295757583472</v>
      </c>
      <c r="AB230" s="3">
        <f t="shared" si="481"/>
        <v>23.438189999999999</v>
      </c>
      <c r="AC230" s="16">
        <f t="shared" si="482"/>
        <v>11.623863946624564</v>
      </c>
      <c r="AD230" s="16">
        <f t="shared" si="483"/>
        <v>-34.102064456309236</v>
      </c>
      <c r="AE230" s="1">
        <f t="shared" si="484"/>
        <v>0.36597235463216954</v>
      </c>
    </row>
    <row r="231" spans="6:31" x14ac:dyDescent="0.2">
      <c r="F231" s="11">
        <f t="shared" ref="F231" si="543">F230+1</f>
        <v>45781.5</v>
      </c>
      <c r="G231" s="1" t="str">
        <f t="shared" si="459"/>
        <v>2025</v>
      </c>
      <c r="H231" s="1" t="str">
        <f t="shared" si="464"/>
        <v>05</v>
      </c>
      <c r="I231" s="1" t="str">
        <f t="shared" si="465"/>
        <v>04</v>
      </c>
      <c r="J231" s="1">
        <f t="shared" si="466"/>
        <v>12</v>
      </c>
      <c r="K231" s="1">
        <f t="shared" si="467"/>
        <v>0</v>
      </c>
      <c r="L231" s="1">
        <f t="shared" si="468"/>
        <v>0</v>
      </c>
      <c r="M231" s="4">
        <f t="shared" ref="M231" si="544">M230+1</f>
        <v>224</v>
      </c>
      <c r="N231" s="16">
        <f t="shared" si="470"/>
        <v>2460800</v>
      </c>
      <c r="O231" s="16">
        <f t="shared" si="461"/>
        <v>2460800</v>
      </c>
      <c r="P231" s="15">
        <f t="shared" si="471"/>
        <v>0.253388090349076</v>
      </c>
      <c r="Q231" s="3">
        <f t="shared" si="472"/>
        <v>119.25969987988174</v>
      </c>
      <c r="R231" s="15">
        <f t="shared" si="473"/>
        <v>42.632787787444613</v>
      </c>
      <c r="S231" s="15">
        <f t="shared" si="474"/>
        <v>1.6522170438796824</v>
      </c>
      <c r="T231" s="16">
        <f t="shared" si="475"/>
        <v>44.285004831324294</v>
      </c>
      <c r="U231" s="10">
        <f t="shared" si="476"/>
        <v>0.71587549499306413</v>
      </c>
      <c r="V231" s="19">
        <f t="shared" si="477"/>
        <v>0.64062755171397179</v>
      </c>
      <c r="W231" s="19">
        <f t="shared" si="478"/>
        <v>0.27770238683417509</v>
      </c>
      <c r="X231" s="10">
        <f t="shared" si="457"/>
        <v>0.96066715585919882</v>
      </c>
      <c r="Y231" s="16">
        <f t="shared" si="479"/>
        <v>16.123123721469952</v>
      </c>
      <c r="Z231" s="20">
        <f t="shared" si="480"/>
        <v>41.824942288387405</v>
      </c>
      <c r="AA231" s="1">
        <f t="shared" si="462"/>
        <v>-1119.5274662325999</v>
      </c>
      <c r="AB231" s="3">
        <f t="shared" si="481"/>
        <v>23.438189999999999</v>
      </c>
      <c r="AC231" s="16">
        <f t="shared" si="482"/>
        <v>11.479482107496903</v>
      </c>
      <c r="AD231" s="16">
        <f t="shared" si="483"/>
        <v>-34.916797842577374</v>
      </c>
      <c r="AE231" s="1">
        <f t="shared" si="484"/>
        <v>0.3645704338990074</v>
      </c>
    </row>
    <row r="232" spans="6:31" x14ac:dyDescent="0.2">
      <c r="F232" s="11">
        <f t="shared" ref="F232" si="545">F231+1</f>
        <v>45782.5</v>
      </c>
      <c r="G232" s="1" t="str">
        <f t="shared" si="459"/>
        <v>2025</v>
      </c>
      <c r="H232" s="1" t="str">
        <f t="shared" si="464"/>
        <v>05</v>
      </c>
      <c r="I232" s="1" t="str">
        <f t="shared" si="465"/>
        <v>05</v>
      </c>
      <c r="J232" s="1">
        <f t="shared" si="466"/>
        <v>12</v>
      </c>
      <c r="K232" s="1">
        <f t="shared" si="467"/>
        <v>0</v>
      </c>
      <c r="L232" s="1">
        <f t="shared" si="468"/>
        <v>0</v>
      </c>
      <c r="M232" s="4">
        <f t="shared" ref="M232" si="546">M231+1</f>
        <v>225</v>
      </c>
      <c r="N232" s="16">
        <f t="shared" si="470"/>
        <v>2460801</v>
      </c>
      <c r="O232" s="16">
        <f t="shared" si="461"/>
        <v>2460801</v>
      </c>
      <c r="P232" s="15">
        <f t="shared" si="471"/>
        <v>0.25341546885694732</v>
      </c>
      <c r="Q232" s="3">
        <f t="shared" si="472"/>
        <v>120.24530015971504</v>
      </c>
      <c r="R232" s="15">
        <f t="shared" si="473"/>
        <v>43.618435151814992</v>
      </c>
      <c r="S232" s="15">
        <f t="shared" si="474"/>
        <v>1.635549850594473</v>
      </c>
      <c r="T232" s="16">
        <f t="shared" si="475"/>
        <v>45.253985002409465</v>
      </c>
      <c r="U232" s="10">
        <f t="shared" si="476"/>
        <v>0.70396532835702263</v>
      </c>
      <c r="V232" s="19">
        <f t="shared" si="477"/>
        <v>0.65164347040537851</v>
      </c>
      <c r="W232" s="19">
        <f t="shared" si="478"/>
        <v>0.28247761672250077</v>
      </c>
      <c r="X232" s="10">
        <f t="shared" si="457"/>
        <v>0.95927389000784125</v>
      </c>
      <c r="Y232" s="16">
        <f t="shared" si="479"/>
        <v>16.408132425491207</v>
      </c>
      <c r="Z232" s="20">
        <f t="shared" si="480"/>
        <v>42.789676229006936</v>
      </c>
      <c r="AA232" s="1">
        <f t="shared" si="462"/>
        <v>-1124.5253567068526</v>
      </c>
      <c r="AB232" s="3">
        <f t="shared" si="481"/>
        <v>23.438189999999999</v>
      </c>
      <c r="AC232" s="16">
        <f t="shared" si="482"/>
        <v>11.786629943803982</v>
      </c>
      <c r="AD232" s="16">
        <f t="shared" si="483"/>
        <v>-35.174465114612858</v>
      </c>
      <c r="AE232" s="1">
        <f t="shared" si="484"/>
        <v>0.36411459434351062</v>
      </c>
    </row>
    <row r="233" spans="6:31" x14ac:dyDescent="0.2">
      <c r="F233" s="11">
        <f t="shared" ref="F233" si="547">F232+1</f>
        <v>45783.5</v>
      </c>
      <c r="G233" s="1" t="str">
        <f t="shared" si="459"/>
        <v>2025</v>
      </c>
      <c r="H233" s="1" t="str">
        <f t="shared" si="464"/>
        <v>05</v>
      </c>
      <c r="I233" s="1" t="str">
        <f t="shared" si="465"/>
        <v>06</v>
      </c>
      <c r="J233" s="1">
        <f t="shared" si="466"/>
        <v>12</v>
      </c>
      <c r="K233" s="1">
        <f t="shared" si="467"/>
        <v>0</v>
      </c>
      <c r="L233" s="1">
        <f t="shared" si="468"/>
        <v>0</v>
      </c>
      <c r="M233" s="4">
        <f t="shared" ref="M233" si="548">M232+1</f>
        <v>226</v>
      </c>
      <c r="N233" s="16">
        <f t="shared" si="470"/>
        <v>2460802</v>
      </c>
      <c r="O233" s="16">
        <f t="shared" si="461"/>
        <v>2460802</v>
      </c>
      <c r="P233" s="15">
        <f t="shared" si="471"/>
        <v>0.25344284736481859</v>
      </c>
      <c r="Q233" s="3">
        <f t="shared" si="472"/>
        <v>121.23090043954471</v>
      </c>
      <c r="R233" s="15">
        <f t="shared" si="473"/>
        <v>44.604082516185372</v>
      </c>
      <c r="S233" s="15">
        <f t="shared" si="474"/>
        <v>1.6184141150820486</v>
      </c>
      <c r="T233" s="16">
        <f t="shared" si="475"/>
        <v>46.222496631267418</v>
      </c>
      <c r="U233" s="10">
        <f t="shared" si="476"/>
        <v>0.69185972838253507</v>
      </c>
      <c r="V233" s="19">
        <f t="shared" si="477"/>
        <v>0.66246782463802034</v>
      </c>
      <c r="W233" s="19">
        <f t="shared" si="478"/>
        <v>0.28716980614579585</v>
      </c>
      <c r="X233" s="10">
        <f t="shared" si="457"/>
        <v>0.95787969100413961</v>
      </c>
      <c r="Y233" s="16">
        <f t="shared" si="479"/>
        <v>16.688592078273629</v>
      </c>
      <c r="Z233" s="20">
        <f t="shared" si="480"/>
        <v>43.756750003222884</v>
      </c>
      <c r="AA233" s="1">
        <f t="shared" si="462"/>
        <v>-1129.5232471811053</v>
      </c>
      <c r="AB233" s="3">
        <f t="shared" si="481"/>
        <v>23.438189999999999</v>
      </c>
      <c r="AC233" s="16">
        <f t="shared" si="482"/>
        <v>12.54837983052734</v>
      </c>
      <c r="AD233" s="16">
        <f t="shared" si="483"/>
        <v>-34.865941473098779</v>
      </c>
      <c r="AE233" s="1">
        <f t="shared" si="484"/>
        <v>0.3646596861540311</v>
      </c>
    </row>
    <row r="234" spans="6:31" x14ac:dyDescent="0.2">
      <c r="F234" s="11">
        <f t="shared" ref="F234" si="549">F233+1</f>
        <v>45784.5</v>
      </c>
      <c r="G234" s="1" t="str">
        <f t="shared" si="459"/>
        <v>2025</v>
      </c>
      <c r="H234" s="1" t="str">
        <f t="shared" si="464"/>
        <v>05</v>
      </c>
      <c r="I234" s="1" t="str">
        <f t="shared" si="465"/>
        <v>07</v>
      </c>
      <c r="J234" s="1">
        <f t="shared" si="466"/>
        <v>12</v>
      </c>
      <c r="K234" s="1">
        <f t="shared" si="467"/>
        <v>0</v>
      </c>
      <c r="L234" s="1">
        <f t="shared" si="468"/>
        <v>0</v>
      </c>
      <c r="M234" s="4">
        <f t="shared" ref="M234" si="550">M233+1</f>
        <v>227</v>
      </c>
      <c r="N234" s="16">
        <f t="shared" si="470"/>
        <v>2460803</v>
      </c>
      <c r="O234" s="16">
        <f t="shared" si="461"/>
        <v>2460803</v>
      </c>
      <c r="P234" s="15">
        <f t="shared" si="471"/>
        <v>0.25347022587268991</v>
      </c>
      <c r="Q234" s="3">
        <f t="shared" si="472"/>
        <v>122.21650071937802</v>
      </c>
      <c r="R234" s="15">
        <f t="shared" si="473"/>
        <v>45.58972988055757</v>
      </c>
      <c r="S234" s="15">
        <f t="shared" si="474"/>
        <v>1.6008151636423003</v>
      </c>
      <c r="T234" s="16">
        <f t="shared" si="475"/>
        <v>47.190545044199872</v>
      </c>
      <c r="U234" s="10">
        <f t="shared" si="476"/>
        <v>0.67956237519228591</v>
      </c>
      <c r="V234" s="19">
        <f t="shared" si="477"/>
        <v>0.67309785199998962</v>
      </c>
      <c r="W234" s="19">
        <f t="shared" si="478"/>
        <v>0.29177775764444219</v>
      </c>
      <c r="X234" s="10">
        <f t="shared" si="457"/>
        <v>0.95648614215992755</v>
      </c>
      <c r="Y234" s="16">
        <f t="shared" si="479"/>
        <v>16.964417794145646</v>
      </c>
      <c r="Z234" s="20">
        <f t="shared" si="480"/>
        <v>44.726178778544948</v>
      </c>
      <c r="AA234" s="1">
        <f t="shared" si="462"/>
        <v>-1134.521137655358</v>
      </c>
      <c r="AB234" s="3">
        <f t="shared" si="481"/>
        <v>23.438189999999999</v>
      </c>
      <c r="AC234" s="16">
        <f t="shared" si="482"/>
        <v>13.762753891262252</v>
      </c>
      <c r="AD234" s="16">
        <f t="shared" si="483"/>
        <v>-33.999733204511372</v>
      </c>
      <c r="AE234" s="1">
        <f t="shared" si="484"/>
        <v>0.36614429122723102</v>
      </c>
    </row>
    <row r="235" spans="6:31" x14ac:dyDescent="0.2">
      <c r="F235" s="11">
        <f t="shared" ref="F235" si="551">F234+1</f>
        <v>45785.5</v>
      </c>
      <c r="G235" s="1" t="str">
        <f t="shared" si="459"/>
        <v>2025</v>
      </c>
      <c r="H235" s="1" t="str">
        <f t="shared" si="464"/>
        <v>05</v>
      </c>
      <c r="I235" s="1" t="str">
        <f t="shared" si="465"/>
        <v>08</v>
      </c>
      <c r="J235" s="1">
        <f t="shared" si="466"/>
        <v>12</v>
      </c>
      <c r="K235" s="1">
        <f t="shared" si="467"/>
        <v>0</v>
      </c>
      <c r="L235" s="1">
        <f t="shared" si="468"/>
        <v>0</v>
      </c>
      <c r="M235" s="4">
        <f t="shared" ref="M235" si="552">M234+1</f>
        <v>228</v>
      </c>
      <c r="N235" s="16">
        <f t="shared" si="470"/>
        <v>2460804</v>
      </c>
      <c r="O235" s="16">
        <f t="shared" si="461"/>
        <v>2460804</v>
      </c>
      <c r="P235" s="15">
        <f t="shared" si="471"/>
        <v>0.25349760438056124</v>
      </c>
      <c r="Q235" s="3">
        <f t="shared" si="472"/>
        <v>123.20210099920951</v>
      </c>
      <c r="R235" s="15">
        <f t="shared" si="473"/>
        <v>46.575377244931587</v>
      </c>
      <c r="S235" s="15">
        <f t="shared" si="474"/>
        <v>1.5827584411586433</v>
      </c>
      <c r="T235" s="16">
        <f t="shared" si="475"/>
        <v>48.158135686090233</v>
      </c>
      <c r="U235" s="10">
        <f t="shared" si="476"/>
        <v>0.66707698931297943</v>
      </c>
      <c r="V235" s="19">
        <f t="shared" si="477"/>
        <v>0.68353084988004187</v>
      </c>
      <c r="W235" s="19">
        <f t="shared" si="478"/>
        <v>0.29630029968158783</v>
      </c>
      <c r="X235" s="10">
        <f t="shared" si="457"/>
        <v>0.95509482901364373</v>
      </c>
      <c r="Y235" s="16">
        <f t="shared" si="479"/>
        <v>17.235525418509411</v>
      </c>
      <c r="Z235" s="20">
        <f t="shared" si="480"/>
        <v>45.69797472316003</v>
      </c>
      <c r="AA235" s="1">
        <f t="shared" si="462"/>
        <v>-1139.5190281296107</v>
      </c>
      <c r="AB235" s="3">
        <f t="shared" si="481"/>
        <v>23.438189999999999</v>
      </c>
      <c r="AC235" s="16">
        <f t="shared" si="482"/>
        <v>15.422750143917318</v>
      </c>
      <c r="AD235" s="16">
        <f t="shared" si="483"/>
        <v>-32.600658349808604</v>
      </c>
      <c r="AE235" s="1">
        <f t="shared" si="484"/>
        <v>0.36840591724950966</v>
      </c>
    </row>
    <row r="236" spans="6:31" x14ac:dyDescent="0.2">
      <c r="F236" s="11">
        <f t="shared" ref="F236" si="553">F235+1</f>
        <v>45786.5</v>
      </c>
      <c r="G236" s="1" t="str">
        <f t="shared" si="459"/>
        <v>2025</v>
      </c>
      <c r="H236" s="1" t="str">
        <f t="shared" si="464"/>
        <v>05</v>
      </c>
      <c r="I236" s="1" t="str">
        <f t="shared" si="465"/>
        <v>09</v>
      </c>
      <c r="J236" s="1">
        <f t="shared" si="466"/>
        <v>12</v>
      </c>
      <c r="K236" s="1">
        <f t="shared" si="467"/>
        <v>0</v>
      </c>
      <c r="L236" s="1">
        <f t="shared" si="468"/>
        <v>0</v>
      </c>
      <c r="M236" s="4">
        <f t="shared" ref="M236" si="554">M235+1</f>
        <v>229</v>
      </c>
      <c r="N236" s="16">
        <f t="shared" si="470"/>
        <v>2460805</v>
      </c>
      <c r="O236" s="16">
        <f t="shared" si="461"/>
        <v>2460805</v>
      </c>
      <c r="P236" s="15">
        <f t="shared" si="471"/>
        <v>0.25352498288843256</v>
      </c>
      <c r="Q236" s="3">
        <f t="shared" si="472"/>
        <v>124.18770127904281</v>
      </c>
      <c r="R236" s="15">
        <f t="shared" si="473"/>
        <v>47.561024609301967</v>
      </c>
      <c r="S236" s="15">
        <f t="shared" si="474"/>
        <v>1.5642495092578201</v>
      </c>
      <c r="T236" s="16">
        <f t="shared" si="475"/>
        <v>49.125274118559787</v>
      </c>
      <c r="U236" s="10">
        <f t="shared" si="476"/>
        <v>0.65440733052653066</v>
      </c>
      <c r="V236" s="19">
        <f t="shared" si="477"/>
        <v>0.69376417576305904</v>
      </c>
      <c r="W236" s="19">
        <f t="shared" si="478"/>
        <v>0.30073628677122305</v>
      </c>
      <c r="X236" s="10">
        <f t="shared" si="457"/>
        <v>0.95370733761414284</v>
      </c>
      <c r="Y236" s="16">
        <f t="shared" si="479"/>
        <v>17.501831571229985</v>
      </c>
      <c r="Z236" s="20">
        <f t="shared" si="480"/>
        <v>46.672146953091421</v>
      </c>
      <c r="AA236" s="1">
        <f t="shared" si="462"/>
        <v>-1144.5169186038634</v>
      </c>
      <c r="AB236" s="3">
        <f t="shared" si="481"/>
        <v>23.438189999999999</v>
      </c>
      <c r="AC236" s="16">
        <f t="shared" si="482"/>
        <v>17.516422983802283</v>
      </c>
      <c r="AD236" s="16">
        <f t="shared" si="483"/>
        <v>-30.70639174475555</v>
      </c>
      <c r="AE236" s="1">
        <f t="shared" si="484"/>
        <v>0.37121821938997407</v>
      </c>
    </row>
    <row r="237" spans="6:31" x14ac:dyDescent="0.2">
      <c r="F237" s="11">
        <f t="shared" ref="F237" si="555">F236+1</f>
        <v>45787.5</v>
      </c>
      <c r="G237" s="1" t="str">
        <f t="shared" si="459"/>
        <v>2025</v>
      </c>
      <c r="H237" s="1" t="str">
        <f t="shared" si="464"/>
        <v>05</v>
      </c>
      <c r="I237" s="1" t="str">
        <f t="shared" si="465"/>
        <v>10</v>
      </c>
      <c r="J237" s="1">
        <f t="shared" si="466"/>
        <v>12</v>
      </c>
      <c r="K237" s="1">
        <f t="shared" si="467"/>
        <v>0</v>
      </c>
      <c r="L237" s="1">
        <f t="shared" si="468"/>
        <v>0</v>
      </c>
      <c r="M237" s="4">
        <f t="shared" ref="M237" si="556">M236+1</f>
        <v>230</v>
      </c>
      <c r="N237" s="16">
        <f t="shared" si="470"/>
        <v>2460806</v>
      </c>
      <c r="O237" s="16">
        <f t="shared" si="461"/>
        <v>2460806</v>
      </c>
      <c r="P237" s="15">
        <f t="shared" si="471"/>
        <v>0.25355236139630388</v>
      </c>
      <c r="Q237" s="3">
        <f t="shared" si="472"/>
        <v>125.1733015588743</v>
      </c>
      <c r="R237" s="15">
        <f t="shared" si="473"/>
        <v>48.546671973677803</v>
      </c>
      <c r="S237" s="15">
        <f t="shared" si="474"/>
        <v>1.545294044457669</v>
      </c>
      <c r="T237" s="16">
        <f t="shared" si="475"/>
        <v>50.091966018135473</v>
      </c>
      <c r="U237" s="10">
        <f t="shared" si="476"/>
        <v>0.64155719672746292</v>
      </c>
      <c r="V237" s="19">
        <f t="shared" si="477"/>
        <v>0.70379524750804423</v>
      </c>
      <c r="W237" s="19">
        <f t="shared" si="478"/>
        <v>0.30508459959868528</v>
      </c>
      <c r="X237" s="10">
        <f t="shared" si="457"/>
        <v>0.95232525278274016</v>
      </c>
      <c r="Y237" s="16">
        <f t="shared" si="479"/>
        <v>17.763253691769311</v>
      </c>
      <c r="Z237" s="20">
        <f t="shared" si="480"/>
        <v>47.648701482195698</v>
      </c>
      <c r="AA237" s="1">
        <f t="shared" si="462"/>
        <v>-1149.5148090781161</v>
      </c>
      <c r="AB237" s="3">
        <f t="shared" si="481"/>
        <v>23.438189999999999</v>
      </c>
      <c r="AC237" s="16">
        <f t="shared" si="482"/>
        <v>20.027017067120223</v>
      </c>
      <c r="AD237" s="16">
        <f t="shared" si="483"/>
        <v>-28.362897295029246</v>
      </c>
      <c r="AE237" s="1">
        <f t="shared" si="484"/>
        <v>0.37433459063789126</v>
      </c>
    </row>
    <row r="238" spans="6:31" x14ac:dyDescent="0.2">
      <c r="F238" s="11">
        <f t="shared" ref="F238" si="557">F237+1</f>
        <v>45788.5</v>
      </c>
      <c r="G238" s="1" t="str">
        <f t="shared" si="459"/>
        <v>2025</v>
      </c>
      <c r="H238" s="1" t="str">
        <f t="shared" si="464"/>
        <v>05</v>
      </c>
      <c r="I238" s="1" t="str">
        <f t="shared" si="465"/>
        <v>11</v>
      </c>
      <c r="J238" s="1">
        <f t="shared" si="466"/>
        <v>12</v>
      </c>
      <c r="K238" s="1">
        <f t="shared" si="467"/>
        <v>0</v>
      </c>
      <c r="L238" s="1">
        <f t="shared" si="468"/>
        <v>0</v>
      </c>
      <c r="M238" s="4">
        <f t="shared" ref="M238" si="558">M237+1</f>
        <v>231</v>
      </c>
      <c r="N238" s="16">
        <f t="shared" si="470"/>
        <v>2460807</v>
      </c>
      <c r="O238" s="16">
        <f t="shared" si="461"/>
        <v>2460807</v>
      </c>
      <c r="P238" s="15">
        <f t="shared" si="471"/>
        <v>0.25357973990417521</v>
      </c>
      <c r="Q238" s="3">
        <f t="shared" si="472"/>
        <v>126.15890183870397</v>
      </c>
      <c r="R238" s="15">
        <f t="shared" si="473"/>
        <v>49.532319338051821</v>
      </c>
      <c r="S238" s="15">
        <f t="shared" si="474"/>
        <v>1.5258978363023425</v>
      </c>
      <c r="T238" s="16">
        <f t="shared" si="475"/>
        <v>51.058217174354162</v>
      </c>
      <c r="U238" s="10">
        <f t="shared" si="476"/>
        <v>0.62853042278776017</v>
      </c>
      <c r="V238" s="19">
        <f t="shared" si="477"/>
        <v>0.71362154360830488</v>
      </c>
      <c r="W238" s="19">
        <f t="shared" si="478"/>
        <v>0.30934414513344144</v>
      </c>
      <c r="X238" s="10">
        <f t="shared" si="457"/>
        <v>0.95095015635503222</v>
      </c>
      <c r="Y238" s="16">
        <f t="shared" si="479"/>
        <v>18.019710085995904</v>
      </c>
      <c r="Z238" s="20">
        <f t="shared" si="480"/>
        <v>48.627641175195315</v>
      </c>
      <c r="AA238" s="1">
        <f t="shared" si="462"/>
        <v>-1154.5126995523688</v>
      </c>
      <c r="AB238" s="3">
        <f t="shared" si="481"/>
        <v>23.438189999999999</v>
      </c>
      <c r="AC238" s="16">
        <f t="shared" si="482"/>
        <v>22.933153082690946</v>
      </c>
      <c r="AD238" s="16">
        <f t="shared" si="483"/>
        <v>-25.619869562472743</v>
      </c>
      <c r="AE238" s="1">
        <f t="shared" si="484"/>
        <v>0.37752370137572577</v>
      </c>
    </row>
    <row r="239" spans="6:31" x14ac:dyDescent="0.2">
      <c r="F239" s="11">
        <f t="shared" ref="F239" si="559">F238+1</f>
        <v>45789.5</v>
      </c>
      <c r="G239" s="1" t="str">
        <f t="shared" si="459"/>
        <v>2025</v>
      </c>
      <c r="H239" s="1" t="str">
        <f t="shared" si="464"/>
        <v>05</v>
      </c>
      <c r="I239" s="1" t="str">
        <f t="shared" si="465"/>
        <v>12</v>
      </c>
      <c r="J239" s="1">
        <f t="shared" si="466"/>
        <v>12</v>
      </c>
      <c r="K239" s="1">
        <f t="shared" si="467"/>
        <v>0</v>
      </c>
      <c r="L239" s="1">
        <f t="shared" si="468"/>
        <v>0</v>
      </c>
      <c r="M239" s="4">
        <f t="shared" ref="M239" si="560">M238+1</f>
        <v>232</v>
      </c>
      <c r="N239" s="16">
        <f t="shared" si="470"/>
        <v>2460808</v>
      </c>
      <c r="O239" s="16">
        <f t="shared" si="461"/>
        <v>2460808</v>
      </c>
      <c r="P239" s="15">
        <f t="shared" si="471"/>
        <v>0.25360711841204653</v>
      </c>
      <c r="Q239" s="3">
        <f t="shared" si="472"/>
        <v>127.14450211853728</v>
      </c>
      <c r="R239" s="15">
        <f t="shared" si="473"/>
        <v>50.517966702424019</v>
      </c>
      <c r="S239" s="15">
        <f t="shared" si="474"/>
        <v>1.5060667854862537</v>
      </c>
      <c r="T239" s="16">
        <f t="shared" si="475"/>
        <v>52.024033487910273</v>
      </c>
      <c r="U239" s="10">
        <f t="shared" si="476"/>
        <v>0.61533087942802356</v>
      </c>
      <c r="V239" s="19">
        <f t="shared" si="477"/>
        <v>0.72324060343539032</v>
      </c>
      <c r="W239" s="19">
        <f t="shared" si="478"/>
        <v>0.31351385673482995</v>
      </c>
      <c r="X239" s="10">
        <f t="shared" si="457"/>
        <v>0.94958362540392016</v>
      </c>
      <c r="Y239" s="16">
        <f t="shared" si="479"/>
        <v>18.271119974643423</v>
      </c>
      <c r="Z239" s="20">
        <f t="shared" si="480"/>
        <v>49.608965704131919</v>
      </c>
      <c r="AA239" s="1">
        <f t="shared" si="462"/>
        <v>-1159.5105900266215</v>
      </c>
      <c r="AB239" s="3">
        <f t="shared" si="481"/>
        <v>23.438189999999999</v>
      </c>
      <c r="AC239" s="16">
        <f t="shared" si="482"/>
        <v>26.209063341956409</v>
      </c>
      <c r="AD239" s="16">
        <f t="shared" si="483"/>
        <v>-22.526985182637457</v>
      </c>
      <c r="AE239" s="1">
        <f t="shared" si="484"/>
        <v>0.38059015439331678</v>
      </c>
    </row>
    <row r="240" spans="6:31" x14ac:dyDescent="0.2">
      <c r="F240" s="11">
        <f t="shared" ref="F240" si="561">F239+1</f>
        <v>45790.5</v>
      </c>
      <c r="G240" s="1" t="str">
        <f t="shared" si="459"/>
        <v>2025</v>
      </c>
      <c r="H240" s="1" t="str">
        <f t="shared" si="464"/>
        <v>05</v>
      </c>
      <c r="I240" s="1" t="str">
        <f t="shared" si="465"/>
        <v>13</v>
      </c>
      <c r="J240" s="1">
        <f t="shared" si="466"/>
        <v>12</v>
      </c>
      <c r="K240" s="1">
        <f t="shared" si="467"/>
        <v>0</v>
      </c>
      <c r="L240" s="1">
        <f t="shared" si="468"/>
        <v>0</v>
      </c>
      <c r="M240" s="4">
        <f t="shared" ref="M240" si="562">M239+1</f>
        <v>233</v>
      </c>
      <c r="N240" s="16">
        <f t="shared" si="470"/>
        <v>2460809</v>
      </c>
      <c r="O240" s="16">
        <f t="shared" si="461"/>
        <v>2460809</v>
      </c>
      <c r="P240" s="15">
        <f t="shared" si="471"/>
        <v>0.25363449691991785</v>
      </c>
      <c r="Q240" s="3">
        <f t="shared" si="472"/>
        <v>128.13010239836694</v>
      </c>
      <c r="R240" s="15">
        <f t="shared" si="473"/>
        <v>51.503614066799855</v>
      </c>
      <c r="S240" s="15">
        <f t="shared" si="474"/>
        <v>1.4858069019676177</v>
      </c>
      <c r="T240" s="16">
        <f t="shared" si="475"/>
        <v>52.989420968767476</v>
      </c>
      <c r="U240" s="10">
        <f t="shared" si="476"/>
        <v>0.60196247209619469</v>
      </c>
      <c r="V240" s="19">
        <f t="shared" si="477"/>
        <v>0.7326500274663833</v>
      </c>
      <c r="W240" s="19">
        <f t="shared" si="478"/>
        <v>0.31759269425058517</v>
      </c>
      <c r="X240" s="10">
        <f t="shared" si="457"/>
        <v>0.94822723044566393</v>
      </c>
      <c r="Y240" s="16">
        <f t="shared" si="479"/>
        <v>18.517403543332012</v>
      </c>
      <c r="Z240" s="20">
        <f t="shared" si="480"/>
        <v>50.592671508442656</v>
      </c>
      <c r="AA240" s="1">
        <f t="shared" si="462"/>
        <v>-1164.5084805008742</v>
      </c>
      <c r="AB240" s="3">
        <f t="shared" si="481"/>
        <v>23.438189999999999</v>
      </c>
      <c r="AC240" s="16">
        <f t="shared" si="482"/>
        <v>29.824874582309302</v>
      </c>
      <c r="AD240" s="16">
        <f t="shared" si="483"/>
        <v>-19.131299381998506</v>
      </c>
      <c r="AE240" s="1">
        <f t="shared" si="484"/>
        <v>0.38338090592235041</v>
      </c>
    </row>
    <row r="241" spans="6:31" x14ac:dyDescent="0.2">
      <c r="F241" s="11">
        <f t="shared" ref="F241" si="563">F240+1</f>
        <v>45791.5</v>
      </c>
      <c r="G241" s="1" t="str">
        <f t="shared" si="459"/>
        <v>2025</v>
      </c>
      <c r="H241" s="1" t="str">
        <f t="shared" si="464"/>
        <v>05</v>
      </c>
      <c r="I241" s="1" t="str">
        <f t="shared" si="465"/>
        <v>14</v>
      </c>
      <c r="J241" s="1">
        <f t="shared" si="466"/>
        <v>12</v>
      </c>
      <c r="K241" s="1">
        <f t="shared" si="467"/>
        <v>0</v>
      </c>
      <c r="L241" s="1">
        <f t="shared" si="468"/>
        <v>0</v>
      </c>
      <c r="M241" s="4">
        <f t="shared" ref="M241" si="564">M240+1</f>
        <v>234</v>
      </c>
      <c r="N241" s="16">
        <f t="shared" si="470"/>
        <v>2460810</v>
      </c>
      <c r="O241" s="16">
        <f t="shared" si="461"/>
        <v>2460810</v>
      </c>
      <c r="P241" s="15">
        <f t="shared" si="471"/>
        <v>0.25366187542778917</v>
      </c>
      <c r="Q241" s="3">
        <f t="shared" si="472"/>
        <v>129.11570267819843</v>
      </c>
      <c r="R241" s="15">
        <f t="shared" si="473"/>
        <v>52.489261431175692</v>
      </c>
      <c r="S241" s="15">
        <f t="shared" si="474"/>
        <v>1.4651243030709056</v>
      </c>
      <c r="T241" s="16">
        <f t="shared" si="475"/>
        <v>53.9543857342466</v>
      </c>
      <c r="U241" s="10">
        <f t="shared" si="476"/>
        <v>0.58842913985391487</v>
      </c>
      <c r="V241" s="19">
        <f t="shared" si="477"/>
        <v>0.74184747749513502</v>
      </c>
      <c r="W241" s="19">
        <f t="shared" si="478"/>
        <v>0.3215796441084029</v>
      </c>
      <c r="X241" s="10">
        <f t="shared" si="457"/>
        <v>0.94688253363081576</v>
      </c>
      <c r="Y241" s="16">
        <f t="shared" si="479"/>
        <v>18.758481994084452</v>
      </c>
      <c r="Z241" s="20">
        <f t="shared" si="480"/>
        <v>51.578751758954468</v>
      </c>
      <c r="AA241" s="1">
        <f t="shared" si="462"/>
        <v>-1169.5063709751269</v>
      </c>
      <c r="AB241" s="3">
        <f t="shared" si="481"/>
        <v>23.438189999999999</v>
      </c>
      <c r="AC241" s="16">
        <f t="shared" si="482"/>
        <v>33.746934872855732</v>
      </c>
      <c r="AD241" s="16">
        <f t="shared" si="483"/>
        <v>-15.47574974286672</v>
      </c>
      <c r="AE241" s="1">
        <f t="shared" si="484"/>
        <v>0.38578191938216194</v>
      </c>
    </row>
    <row r="242" spans="6:31" x14ac:dyDescent="0.2">
      <c r="F242" s="11">
        <f t="shared" ref="F242" si="565">F241+1</f>
        <v>45792.5</v>
      </c>
      <c r="G242" s="1" t="str">
        <f t="shared" si="459"/>
        <v>2025</v>
      </c>
      <c r="H242" s="1" t="str">
        <f t="shared" si="464"/>
        <v>05</v>
      </c>
      <c r="I242" s="1" t="str">
        <f t="shared" si="465"/>
        <v>15</v>
      </c>
      <c r="J242" s="1">
        <f t="shared" si="466"/>
        <v>12</v>
      </c>
      <c r="K242" s="1">
        <f t="shared" si="467"/>
        <v>0</v>
      </c>
      <c r="L242" s="1">
        <f t="shared" si="468"/>
        <v>0</v>
      </c>
      <c r="M242" s="4">
        <f t="shared" ref="M242" si="566">M241+1</f>
        <v>235</v>
      </c>
      <c r="N242" s="16">
        <f t="shared" si="470"/>
        <v>2460811</v>
      </c>
      <c r="O242" s="16">
        <f t="shared" si="461"/>
        <v>2460811</v>
      </c>
      <c r="P242" s="15">
        <f t="shared" si="471"/>
        <v>0.2536892539356605</v>
      </c>
      <c r="Q242" s="3">
        <f t="shared" si="472"/>
        <v>130.10130295802992</v>
      </c>
      <c r="R242" s="15">
        <f t="shared" si="473"/>
        <v>53.474908795553347</v>
      </c>
      <c r="S242" s="15">
        <f t="shared" si="474"/>
        <v>1.4440252115805503</v>
      </c>
      <c r="T242" s="16">
        <f t="shared" si="475"/>
        <v>54.918934007133899</v>
      </c>
      <c r="U242" s="10">
        <f t="shared" si="476"/>
        <v>0.5747348542700994</v>
      </c>
      <c r="V242" s="19">
        <f t="shared" si="477"/>
        <v>0.75083067682831039</v>
      </c>
      <c r="W242" s="19">
        <f t="shared" si="478"/>
        <v>0.32547371940092018</v>
      </c>
      <c r="X242" s="10">
        <f t="shared" si="457"/>
        <v>0.94555108692197642</v>
      </c>
      <c r="Y242" s="16">
        <f t="shared" si="479"/>
        <v>18.994277598268148</v>
      </c>
      <c r="Z242" s="20">
        <f t="shared" si="480"/>
        <v>52.567196326126293</v>
      </c>
      <c r="AA242" s="1">
        <f t="shared" si="462"/>
        <v>-1174.5042614493796</v>
      </c>
      <c r="AB242" s="3">
        <f t="shared" si="481"/>
        <v>23.438189999999999</v>
      </c>
      <c r="AC242" s="16">
        <f t="shared" si="482"/>
        <v>37.938181039992507</v>
      </c>
      <c r="AD242" s="16">
        <f t="shared" si="483"/>
        <v>-11.598534428135416</v>
      </c>
      <c r="AE242" s="1">
        <f t="shared" si="484"/>
        <v>0.38770986867010071</v>
      </c>
    </row>
    <row r="243" spans="6:31" x14ac:dyDescent="0.2">
      <c r="F243" s="11">
        <f t="shared" ref="F243" si="567">F242+1</f>
        <v>45793.5</v>
      </c>
      <c r="G243" s="1" t="str">
        <f t="shared" si="459"/>
        <v>2025</v>
      </c>
      <c r="H243" s="1" t="str">
        <f t="shared" si="464"/>
        <v>05</v>
      </c>
      <c r="I243" s="1" t="str">
        <f t="shared" si="465"/>
        <v>16</v>
      </c>
      <c r="J243" s="1">
        <f t="shared" si="466"/>
        <v>12</v>
      </c>
      <c r="K243" s="1">
        <f t="shared" si="467"/>
        <v>0</v>
      </c>
      <c r="L243" s="1">
        <f t="shared" si="468"/>
        <v>0</v>
      </c>
      <c r="M243" s="4">
        <f t="shared" ref="M243" si="568">M242+1</f>
        <v>236</v>
      </c>
      <c r="N243" s="16">
        <f t="shared" si="470"/>
        <v>2460812</v>
      </c>
      <c r="O243" s="16">
        <f t="shared" si="461"/>
        <v>2460812</v>
      </c>
      <c r="P243" s="15">
        <f t="shared" si="471"/>
        <v>0.25371663244353182</v>
      </c>
      <c r="Q243" s="3">
        <f t="shared" si="472"/>
        <v>131.08690323785959</v>
      </c>
      <c r="R243" s="15">
        <f t="shared" si="473"/>
        <v>54.460556159927364</v>
      </c>
      <c r="S243" s="15">
        <f t="shared" si="474"/>
        <v>1.4225159538250214</v>
      </c>
      <c r="T243" s="16">
        <f t="shared" si="475"/>
        <v>55.883072113752384</v>
      </c>
      <c r="U243" s="10">
        <f t="shared" si="476"/>
        <v>0.56088361832269118</v>
      </c>
      <c r="V243" s="19">
        <f t="shared" si="477"/>
        <v>0.75959741046611906</v>
      </c>
      <c r="W243" s="19">
        <f t="shared" si="478"/>
        <v>0.32927395996405773</v>
      </c>
      <c r="X243" s="10">
        <f t="shared" si="457"/>
        <v>0.94423443026061493</v>
      </c>
      <c r="Y243" s="16">
        <f t="shared" si="479"/>
        <v>19.224713750860225</v>
      </c>
      <c r="Z243" s="20">
        <f t="shared" si="480"/>
        <v>53.557991752763542</v>
      </c>
      <c r="AA243" s="1">
        <f t="shared" si="462"/>
        <v>-1179.5021519236323</v>
      </c>
      <c r="AB243" s="3">
        <f t="shared" si="481"/>
        <v>23.438189999999999</v>
      </c>
      <c r="AC243" s="16">
        <f t="shared" si="482"/>
        <v>42.358542597514571</v>
      </c>
      <c r="AD243" s="16">
        <f t="shared" si="483"/>
        <v>-7.5330867431821424</v>
      </c>
      <c r="AE243" s="1">
        <f t="shared" si="484"/>
        <v>0.38910235155798911</v>
      </c>
    </row>
    <row r="244" spans="6:31" x14ac:dyDescent="0.2">
      <c r="F244" s="11">
        <f t="shared" ref="F244" si="569">F243+1</f>
        <v>45794.5</v>
      </c>
      <c r="G244" s="1" t="str">
        <f t="shared" si="459"/>
        <v>2025</v>
      </c>
      <c r="H244" s="1" t="str">
        <f t="shared" si="464"/>
        <v>05</v>
      </c>
      <c r="I244" s="1" t="str">
        <f t="shared" si="465"/>
        <v>17</v>
      </c>
      <c r="J244" s="1">
        <f t="shared" si="466"/>
        <v>12</v>
      </c>
      <c r="K244" s="1">
        <f t="shared" si="467"/>
        <v>0</v>
      </c>
      <c r="L244" s="1">
        <f t="shared" si="468"/>
        <v>0</v>
      </c>
      <c r="M244" s="4">
        <f t="shared" ref="M244" si="570">M243+1</f>
        <v>237</v>
      </c>
      <c r="N244" s="16">
        <f t="shared" si="470"/>
        <v>2460813</v>
      </c>
      <c r="O244" s="16">
        <f t="shared" si="461"/>
        <v>2460813</v>
      </c>
      <c r="P244" s="15">
        <f t="shared" si="471"/>
        <v>0.25374401095140314</v>
      </c>
      <c r="Q244" s="3">
        <f t="shared" si="472"/>
        <v>132.07250351769108</v>
      </c>
      <c r="R244" s="15">
        <f t="shared" si="473"/>
        <v>55.44620352430502</v>
      </c>
      <c r="S244" s="15">
        <f t="shared" si="474"/>
        <v>1.4006029577523336</v>
      </c>
      <c r="T244" s="16">
        <f t="shared" si="475"/>
        <v>56.846806482057353</v>
      </c>
      <c r="U244" s="10">
        <f t="shared" si="476"/>
        <v>0.54687946530788789</v>
      </c>
      <c r="V244" s="19">
        <f t="shared" si="477"/>
        <v>0.76814552526874313</v>
      </c>
      <c r="W244" s="19">
        <f t="shared" si="478"/>
        <v>0.33297943244916095</v>
      </c>
      <c r="X244" s="10">
        <f t="shared" si="457"/>
        <v>0.9429340897251699</v>
      </c>
      <c r="Y244" s="16">
        <f t="shared" si="479"/>
        <v>19.449715025954376</v>
      </c>
      <c r="Z244" s="20">
        <f t="shared" si="480"/>
        <v>54.551121231548919</v>
      </c>
      <c r="AA244" s="1">
        <f t="shared" si="462"/>
        <v>-1184.500042397885</v>
      </c>
      <c r="AB244" s="3">
        <f t="shared" si="481"/>
        <v>23.438189999999999</v>
      </c>
      <c r="AC244" s="16">
        <f t="shared" si="482"/>
        <v>46.965377777403255</v>
      </c>
      <c r="AD244" s="16">
        <f t="shared" si="483"/>
        <v>-3.3084058298766919</v>
      </c>
      <c r="AE244" s="1">
        <f t="shared" si="484"/>
        <v>0.38990846381102912</v>
      </c>
    </row>
    <row r="245" spans="6:31" x14ac:dyDescent="0.2">
      <c r="F245" s="11">
        <f t="shared" ref="F245" si="571">F244+1</f>
        <v>45795.5</v>
      </c>
      <c r="G245" s="1" t="str">
        <f t="shared" si="459"/>
        <v>2025</v>
      </c>
      <c r="H245" s="1" t="str">
        <f t="shared" si="464"/>
        <v>05</v>
      </c>
      <c r="I245" s="1" t="str">
        <f t="shared" si="465"/>
        <v>18</v>
      </c>
      <c r="J245" s="1">
        <f t="shared" si="466"/>
        <v>12</v>
      </c>
      <c r="K245" s="1">
        <f t="shared" si="467"/>
        <v>0</v>
      </c>
      <c r="L245" s="1">
        <f t="shared" si="468"/>
        <v>0</v>
      </c>
      <c r="M245" s="4">
        <f t="shared" ref="M245" si="572">M244+1</f>
        <v>238</v>
      </c>
      <c r="N245" s="16">
        <f t="shared" si="470"/>
        <v>2460814</v>
      </c>
      <c r="O245" s="16">
        <f t="shared" si="461"/>
        <v>2460814</v>
      </c>
      <c r="P245" s="15">
        <f t="shared" si="471"/>
        <v>0.25377138945927447</v>
      </c>
      <c r="Q245" s="3">
        <f t="shared" si="472"/>
        <v>133.05810379751892</v>
      </c>
      <c r="R245" s="15">
        <f t="shared" si="473"/>
        <v>56.431850888682675</v>
      </c>
      <c r="S245" s="15">
        <f t="shared" si="474"/>
        <v>1.3782927509979506</v>
      </c>
      <c r="T245" s="16">
        <f t="shared" si="475"/>
        <v>57.810143639680625</v>
      </c>
      <c r="U245" s="10">
        <f t="shared" si="476"/>
        <v>0.53272645775805738</v>
      </c>
      <c r="V245" s="19">
        <f t="shared" si="477"/>
        <v>0.77647293010819729</v>
      </c>
      <c r="W245" s="19">
        <f t="shared" si="478"/>
        <v>0.3365892303888276</v>
      </c>
      <c r="X245" s="10">
        <f t="shared" si="457"/>
        <v>0.94165157568298941</v>
      </c>
      <c r="Y245" s="16">
        <f t="shared" si="479"/>
        <v>19.669207233386857</v>
      </c>
      <c r="Z245" s="20">
        <f t="shared" si="480"/>
        <v>55.546564587587923</v>
      </c>
      <c r="AA245" s="1">
        <f t="shared" si="462"/>
        <v>-1189.4979328721377</v>
      </c>
      <c r="AB245" s="3">
        <f t="shared" si="481"/>
        <v>23.438189999999999</v>
      </c>
      <c r="AC245" s="16">
        <f t="shared" si="482"/>
        <v>51.713936916499321</v>
      </c>
      <c r="AD245" s="16">
        <f t="shared" si="483"/>
        <v>1.0504306309540987</v>
      </c>
      <c r="AE245" s="1">
        <f t="shared" si="484"/>
        <v>0.39008036681783709</v>
      </c>
    </row>
    <row r="246" spans="6:31" x14ac:dyDescent="0.2">
      <c r="F246" s="11">
        <f t="shared" ref="F246" si="573">F245+1</f>
        <v>45796.5</v>
      </c>
      <c r="G246" s="1" t="str">
        <f t="shared" si="459"/>
        <v>2025</v>
      </c>
      <c r="H246" s="1" t="str">
        <f t="shared" si="464"/>
        <v>05</v>
      </c>
      <c r="I246" s="1" t="str">
        <f t="shared" si="465"/>
        <v>19</v>
      </c>
      <c r="J246" s="1">
        <f t="shared" si="466"/>
        <v>12</v>
      </c>
      <c r="K246" s="1">
        <f t="shared" si="467"/>
        <v>0</v>
      </c>
      <c r="L246" s="1">
        <f t="shared" si="468"/>
        <v>0</v>
      </c>
      <c r="M246" s="4">
        <f t="shared" ref="M246" si="574">M245+1</f>
        <v>239</v>
      </c>
      <c r="N246" s="16">
        <f t="shared" si="470"/>
        <v>2460815</v>
      </c>
      <c r="O246" s="16">
        <f t="shared" si="461"/>
        <v>2460815</v>
      </c>
      <c r="P246" s="15">
        <f t="shared" si="471"/>
        <v>0.25379876796714579</v>
      </c>
      <c r="Q246" s="3">
        <f t="shared" si="472"/>
        <v>134.04370407735041</v>
      </c>
      <c r="R246" s="15">
        <f t="shared" si="473"/>
        <v>57.41749825306033</v>
      </c>
      <c r="S246" s="15">
        <f t="shared" si="474"/>
        <v>1.3555919589443033</v>
      </c>
      <c r="T246" s="16">
        <f t="shared" si="475"/>
        <v>58.773090212004632</v>
      </c>
      <c r="U246" s="10">
        <f t="shared" si="476"/>
        <v>0.51842868636729944</v>
      </c>
      <c r="V246" s="19">
        <f t="shared" si="477"/>
        <v>0.78457759600678989</v>
      </c>
      <c r="W246" s="19">
        <f t="shared" si="478"/>
        <v>0.34010247425692541</v>
      </c>
      <c r="X246" s="10">
        <f t="shared" si="457"/>
        <v>0.94038838093859778</v>
      </c>
      <c r="Y246" s="16">
        <f t="shared" si="479"/>
        <v>19.883117476388378</v>
      </c>
      <c r="Z246" s="20">
        <f t="shared" si="480"/>
        <v>56.544298266323317</v>
      </c>
      <c r="AA246" s="1">
        <f t="shared" si="462"/>
        <v>-1194.4958233463904</v>
      </c>
      <c r="AB246" s="3">
        <f t="shared" si="481"/>
        <v>23.438189999999999</v>
      </c>
      <c r="AC246" s="16">
        <f t="shared" si="482"/>
        <v>56.5578481652229</v>
      </c>
      <c r="AD246" s="16">
        <f t="shared" si="483"/>
        <v>5.5216822010744107</v>
      </c>
      <c r="AE246" s="1">
        <f t="shared" si="484"/>
        <v>0.38956574034951358</v>
      </c>
    </row>
    <row r="247" spans="6:31" x14ac:dyDescent="0.2">
      <c r="F247" s="11">
        <f t="shared" ref="F247" si="575">F246+1</f>
        <v>45797.5</v>
      </c>
      <c r="G247" s="1" t="str">
        <f t="shared" si="459"/>
        <v>2025</v>
      </c>
      <c r="H247" s="1" t="str">
        <f t="shared" si="464"/>
        <v>05</v>
      </c>
      <c r="I247" s="1" t="str">
        <f t="shared" si="465"/>
        <v>20</v>
      </c>
      <c r="J247" s="1">
        <f t="shared" si="466"/>
        <v>12</v>
      </c>
      <c r="K247" s="1">
        <f t="shared" si="467"/>
        <v>0</v>
      </c>
      <c r="L247" s="1">
        <f t="shared" si="468"/>
        <v>0</v>
      </c>
      <c r="M247" s="4">
        <f t="shared" ref="M247" si="576">M246+1</f>
        <v>240</v>
      </c>
      <c r="N247" s="16">
        <f t="shared" si="470"/>
        <v>2460816</v>
      </c>
      <c r="O247" s="16">
        <f t="shared" si="461"/>
        <v>2460816</v>
      </c>
      <c r="P247" s="15">
        <f t="shared" si="471"/>
        <v>0.25382614647501711</v>
      </c>
      <c r="Q247" s="3">
        <f t="shared" si="472"/>
        <v>135.02930435717826</v>
      </c>
      <c r="R247" s="15">
        <f t="shared" si="473"/>
        <v>58.403145617437985</v>
      </c>
      <c r="S247" s="15">
        <f t="shared" si="474"/>
        <v>1.3325073027743124</v>
      </c>
      <c r="T247" s="16">
        <f t="shared" si="475"/>
        <v>59.735652920212296</v>
      </c>
      <c r="U247" s="10">
        <f t="shared" si="476"/>
        <v>0.50399026892553112</v>
      </c>
      <c r="V247" s="19">
        <f t="shared" si="477"/>
        <v>0.79245755626211045</v>
      </c>
      <c r="W247" s="19">
        <f t="shared" si="478"/>
        <v>0.34351831152277024</v>
      </c>
      <c r="X247" s="10">
        <f t="shared" si="457"/>
        <v>0.93914597888110285</v>
      </c>
      <c r="Y247" s="16">
        <f t="shared" si="479"/>
        <v>20.091374210128393</v>
      </c>
      <c r="Z247" s="20">
        <f t="shared" si="480"/>
        <v>57.544295327024663</v>
      </c>
      <c r="AA247" s="1">
        <f t="shared" si="462"/>
        <v>-1199.4937138206431</v>
      </c>
      <c r="AB247" s="3">
        <f t="shared" si="481"/>
        <v>23.438189999999999</v>
      </c>
      <c r="AC247" s="16">
        <f t="shared" si="482"/>
        <v>61.44962024963818</v>
      </c>
      <c r="AD247" s="16">
        <f t="shared" si="483"/>
        <v>10.086350523437812</v>
      </c>
      <c r="AE247" s="1">
        <f t="shared" si="484"/>
        <v>0.38830060587642973</v>
      </c>
    </row>
    <row r="248" spans="6:31" x14ac:dyDescent="0.2">
      <c r="F248" s="11">
        <f t="shared" ref="F248" si="577">F247+1</f>
        <v>45798.5</v>
      </c>
      <c r="G248" s="1" t="str">
        <f t="shared" si="459"/>
        <v>2025</v>
      </c>
      <c r="H248" s="1" t="str">
        <f t="shared" si="464"/>
        <v>05</v>
      </c>
      <c r="I248" s="1" t="str">
        <f t="shared" si="465"/>
        <v>21</v>
      </c>
      <c r="J248" s="1">
        <f t="shared" si="466"/>
        <v>12</v>
      </c>
      <c r="K248" s="1">
        <f t="shared" si="467"/>
        <v>0</v>
      </c>
      <c r="L248" s="1">
        <f t="shared" si="468"/>
        <v>0</v>
      </c>
      <c r="M248" s="4">
        <f t="shared" ref="M248" si="578">M247+1</f>
        <v>241</v>
      </c>
      <c r="N248" s="16">
        <f t="shared" si="470"/>
        <v>2460817</v>
      </c>
      <c r="O248" s="16">
        <f t="shared" si="461"/>
        <v>2460817</v>
      </c>
      <c r="P248" s="15">
        <f t="shared" si="471"/>
        <v>0.25385352498288843</v>
      </c>
      <c r="Q248" s="3">
        <f t="shared" si="472"/>
        <v>136.01490463700793</v>
      </c>
      <c r="R248" s="15">
        <f t="shared" si="473"/>
        <v>59.38879298181746</v>
      </c>
      <c r="S248" s="15">
        <f t="shared" si="474"/>
        <v>1.3090455975170143</v>
      </c>
      <c r="T248" s="16">
        <f t="shared" si="475"/>
        <v>60.697838579334473</v>
      </c>
      <c r="U248" s="10">
        <f t="shared" si="476"/>
        <v>0.48941534926086794</v>
      </c>
      <c r="V248" s="19">
        <f t="shared" si="477"/>
        <v>0.80011090655915951</v>
      </c>
      <c r="W248" s="19">
        <f t="shared" si="478"/>
        <v>0.34683591669973074</v>
      </c>
      <c r="X248" s="10">
        <f t="shared" si="457"/>
        <v>0.93792582163359672</v>
      </c>
      <c r="Y248" s="16">
        <f t="shared" si="479"/>
        <v>20.293907301028689</v>
      </c>
      <c r="Z248" s="20">
        <f t="shared" si="480"/>
        <v>58.546525442127923</v>
      </c>
      <c r="AA248" s="1">
        <f t="shared" si="462"/>
        <v>-1204.4916042948958</v>
      </c>
      <c r="AB248" s="3">
        <f t="shared" si="481"/>
        <v>23.438189999999999</v>
      </c>
      <c r="AC248" s="16">
        <f t="shared" si="482"/>
        <v>66.34115684056907</v>
      </c>
      <c r="AD248" s="16">
        <f t="shared" si="483"/>
        <v>14.727598204625572</v>
      </c>
      <c r="AE248" s="1">
        <f t="shared" si="484"/>
        <v>0.38620175806098578</v>
      </c>
    </row>
    <row r="249" spans="6:31" x14ac:dyDescent="0.2">
      <c r="F249" s="11">
        <f t="shared" ref="F249" si="579">F248+1</f>
        <v>45799.5</v>
      </c>
      <c r="G249" s="1" t="str">
        <f t="shared" si="459"/>
        <v>2025</v>
      </c>
      <c r="H249" s="1" t="str">
        <f t="shared" si="464"/>
        <v>05</v>
      </c>
      <c r="I249" s="1" t="str">
        <f t="shared" si="465"/>
        <v>22</v>
      </c>
      <c r="J249" s="1">
        <f t="shared" si="466"/>
        <v>12</v>
      </c>
      <c r="K249" s="1">
        <f t="shared" si="467"/>
        <v>0</v>
      </c>
      <c r="L249" s="1">
        <f t="shared" si="468"/>
        <v>0</v>
      </c>
      <c r="M249" s="4">
        <f t="shared" ref="M249" si="580">M248+1</f>
        <v>242</v>
      </c>
      <c r="N249" s="16">
        <f t="shared" si="470"/>
        <v>2460818</v>
      </c>
      <c r="O249" s="16">
        <f t="shared" si="461"/>
        <v>2460818</v>
      </c>
      <c r="P249" s="15">
        <f t="shared" si="471"/>
        <v>0.25388090349075976</v>
      </c>
      <c r="Q249" s="3">
        <f t="shared" si="472"/>
        <v>137.0005049168376</v>
      </c>
      <c r="R249" s="15">
        <f t="shared" si="473"/>
        <v>60.374440346195115</v>
      </c>
      <c r="S249" s="15">
        <f t="shared" si="474"/>
        <v>1.2852137500880549</v>
      </c>
      <c r="T249" s="16">
        <f t="shared" si="475"/>
        <v>61.65965409628317</v>
      </c>
      <c r="U249" s="10">
        <f t="shared" si="476"/>
        <v>0.47470809619054805</v>
      </c>
      <c r="V249" s="19">
        <f t="shared" si="477"/>
        <v>0.80753580506994005</v>
      </c>
      <c r="W249" s="19">
        <f t="shared" si="478"/>
        <v>0.35005449138839673</v>
      </c>
      <c r="X249" s="10">
        <f t="shared" si="457"/>
        <v>0.93672933820758009</v>
      </c>
      <c r="Y249" s="16">
        <f t="shared" si="479"/>
        <v>20.490648086707711</v>
      </c>
      <c r="Z249" s="20">
        <f t="shared" si="480"/>
        <v>59.550954902652833</v>
      </c>
      <c r="AA249" s="1">
        <f t="shared" si="462"/>
        <v>-1209.4894947691485</v>
      </c>
      <c r="AB249" s="3">
        <f t="shared" si="481"/>
        <v>23.438189999999999</v>
      </c>
      <c r="AC249" s="16">
        <f t="shared" si="482"/>
        <v>71.184276964561903</v>
      </c>
      <c r="AD249" s="16">
        <f t="shared" si="483"/>
        <v>19.430181731756193</v>
      </c>
      <c r="AE249" s="1">
        <f t="shared" si="484"/>
        <v>0.38315780118598775</v>
      </c>
    </row>
    <row r="250" spans="6:31" x14ac:dyDescent="0.2">
      <c r="F250" s="11">
        <f t="shared" ref="F250" si="581">F249+1</f>
        <v>45800.5</v>
      </c>
      <c r="G250" s="1" t="str">
        <f t="shared" si="459"/>
        <v>2025</v>
      </c>
      <c r="H250" s="1" t="str">
        <f t="shared" si="464"/>
        <v>05</v>
      </c>
      <c r="I250" s="1" t="str">
        <f t="shared" si="465"/>
        <v>23</v>
      </c>
      <c r="J250" s="1">
        <f t="shared" si="466"/>
        <v>12</v>
      </c>
      <c r="K250" s="1">
        <f t="shared" si="467"/>
        <v>0</v>
      </c>
      <c r="L250" s="1">
        <f t="shared" si="468"/>
        <v>0</v>
      </c>
      <c r="M250" s="4">
        <f t="shared" ref="M250" si="582">M249+1</f>
        <v>243</v>
      </c>
      <c r="N250" s="16">
        <f t="shared" si="470"/>
        <v>2460819</v>
      </c>
      <c r="O250" s="16">
        <f t="shared" si="461"/>
        <v>2460819</v>
      </c>
      <c r="P250" s="15">
        <f t="shared" si="471"/>
        <v>0.25390828199863108</v>
      </c>
      <c r="Q250" s="3">
        <f t="shared" si="472"/>
        <v>137.98610519666545</v>
      </c>
      <c r="R250" s="15">
        <f t="shared" si="473"/>
        <v>61.360087710576408</v>
      </c>
      <c r="S250" s="15">
        <f t="shared" si="474"/>
        <v>1.2610187573237432</v>
      </c>
      <c r="T250" s="16">
        <f t="shared" si="475"/>
        <v>62.621106467900148</v>
      </c>
      <c r="U250" s="10">
        <f t="shared" si="476"/>
        <v>0.45987270248000539</v>
      </c>
      <c r="V250" s="19">
        <f t="shared" si="477"/>
        <v>0.81473047254114328</v>
      </c>
      <c r="W250" s="19">
        <f t="shared" si="478"/>
        <v>0.35317326431458818</v>
      </c>
      <c r="X250" s="10">
        <f t="shared" si="457"/>
        <v>0.93555793266551801</v>
      </c>
      <c r="Y250" s="16">
        <f t="shared" si="479"/>
        <v>20.681529436418739</v>
      </c>
      <c r="Z250" s="20">
        <f t="shared" si="480"/>
        <v>60.557546629954743</v>
      </c>
      <c r="AA250" s="1">
        <f t="shared" si="462"/>
        <v>-1214.4873852434011</v>
      </c>
      <c r="AB250" s="3">
        <f t="shared" si="481"/>
        <v>23.438189999999999</v>
      </c>
      <c r="AC250" s="16">
        <f t="shared" si="482"/>
        <v>75.9312358326831</v>
      </c>
      <c r="AD250" s="16">
        <f t="shared" si="483"/>
        <v>24.179879008054229</v>
      </c>
      <c r="AE250" s="1">
        <f t="shared" si="484"/>
        <v>0.37901741755637008</v>
      </c>
    </row>
    <row r="251" spans="6:31" x14ac:dyDescent="0.2">
      <c r="F251" s="11">
        <f t="shared" ref="F251" si="583">F250+1</f>
        <v>45801.5</v>
      </c>
      <c r="G251" s="1" t="str">
        <f t="shared" si="459"/>
        <v>2025</v>
      </c>
      <c r="H251" s="1" t="str">
        <f t="shared" si="464"/>
        <v>05</v>
      </c>
      <c r="I251" s="1" t="str">
        <f t="shared" si="465"/>
        <v>24</v>
      </c>
      <c r="J251" s="1">
        <f t="shared" si="466"/>
        <v>12</v>
      </c>
      <c r="K251" s="1">
        <f t="shared" si="467"/>
        <v>0</v>
      </c>
      <c r="L251" s="1">
        <f t="shared" si="468"/>
        <v>0</v>
      </c>
      <c r="M251" s="4">
        <f t="shared" ref="M251" si="584">M250+1</f>
        <v>244</v>
      </c>
      <c r="N251" s="16">
        <f t="shared" si="470"/>
        <v>2460820</v>
      </c>
      <c r="O251" s="16">
        <f t="shared" si="461"/>
        <v>2460820</v>
      </c>
      <c r="P251" s="15">
        <f t="shared" si="471"/>
        <v>0.2539356605065024</v>
      </c>
      <c r="Q251" s="3">
        <f t="shared" si="472"/>
        <v>138.97170547649512</v>
      </c>
      <c r="R251" s="15">
        <f t="shared" si="473"/>
        <v>62.345735074955883</v>
      </c>
      <c r="S251" s="15">
        <f t="shared" si="474"/>
        <v>1.2364677040097212</v>
      </c>
      <c r="T251" s="16">
        <f t="shared" si="475"/>
        <v>63.582202778965602</v>
      </c>
      <c r="U251" s="10">
        <f t="shared" si="476"/>
        <v>0.44491338381097056</v>
      </c>
      <c r="V251" s="19">
        <f t="shared" si="477"/>
        <v>0.82169319236990712</v>
      </c>
      <c r="W251" s="19">
        <f t="shared" si="478"/>
        <v>0.35619149136219225</v>
      </c>
      <c r="X251" s="10">
        <f t="shared" si="457"/>
        <v>0.93441298229486158</v>
      </c>
      <c r="Y251" s="16">
        <f t="shared" si="479"/>
        <v>20.866485811820318</v>
      </c>
      <c r="Z251" s="20">
        <f t="shared" si="480"/>
        <v>61.566260193963402</v>
      </c>
      <c r="AA251" s="1">
        <f t="shared" si="462"/>
        <v>-1219.4852757176538</v>
      </c>
      <c r="AB251" s="3">
        <f t="shared" si="481"/>
        <v>23.438189999999999</v>
      </c>
      <c r="AC251" s="16">
        <f t="shared" si="482"/>
        <v>80.53524046475053</v>
      </c>
      <c r="AD251" s="16">
        <f t="shared" si="483"/>
        <v>28.962872844720209</v>
      </c>
      <c r="AE251" s="1">
        <f t="shared" si="484"/>
        <v>0.37357283286987009</v>
      </c>
    </row>
    <row r="252" spans="6:31" x14ac:dyDescent="0.2">
      <c r="F252" s="11">
        <f t="shared" ref="F252" si="585">F251+1</f>
        <v>45802.5</v>
      </c>
      <c r="G252" s="1" t="str">
        <f t="shared" si="459"/>
        <v>2025</v>
      </c>
      <c r="H252" s="1" t="str">
        <f t="shared" si="464"/>
        <v>05</v>
      </c>
      <c r="I252" s="1" t="str">
        <f t="shared" si="465"/>
        <v>25</v>
      </c>
      <c r="J252" s="1">
        <f t="shared" si="466"/>
        <v>12</v>
      </c>
      <c r="K252" s="1">
        <f t="shared" si="467"/>
        <v>0</v>
      </c>
      <c r="L252" s="1">
        <f t="shared" si="468"/>
        <v>0</v>
      </c>
      <c r="M252" s="4">
        <f t="shared" ref="M252" si="586">M251+1</f>
        <v>245</v>
      </c>
      <c r="N252" s="16">
        <f t="shared" si="470"/>
        <v>2460821</v>
      </c>
      <c r="O252" s="16">
        <f t="shared" si="461"/>
        <v>2460821</v>
      </c>
      <c r="P252" s="15">
        <f t="shared" si="471"/>
        <v>0.25396303901437373</v>
      </c>
      <c r="Q252" s="3">
        <f t="shared" si="472"/>
        <v>139.95730575632479</v>
      </c>
      <c r="R252" s="15">
        <f t="shared" si="473"/>
        <v>63.331382439337176</v>
      </c>
      <c r="S252" s="15">
        <f t="shared" si="474"/>
        <v>1.2115677609049926</v>
      </c>
      <c r="T252" s="16">
        <f t="shared" si="475"/>
        <v>64.542950200242174</v>
      </c>
      <c r="U252" s="10">
        <f t="shared" si="476"/>
        <v>0.42983437775747307</v>
      </c>
      <c r="V252" s="19">
        <f t="shared" si="477"/>
        <v>0.82842231066861671</v>
      </c>
      <c r="W252" s="19">
        <f t="shared" si="478"/>
        <v>0.35910845560125143</v>
      </c>
      <c r="X252" s="10">
        <f t="shared" si="457"/>
        <v>0.93329583579681952</v>
      </c>
      <c r="Y252" s="16">
        <f t="shared" si="479"/>
        <v>21.045453327937881</v>
      </c>
      <c r="Z252" s="20">
        <f t="shared" si="480"/>
        <v>62.577051838178861</v>
      </c>
      <c r="AA252" s="1">
        <f t="shared" si="462"/>
        <v>-1224.4831661919065</v>
      </c>
      <c r="AB252" s="3">
        <f t="shared" si="481"/>
        <v>23.438189999999999</v>
      </c>
      <c r="AC252" s="16">
        <f t="shared" si="482"/>
        <v>84.950954548916158</v>
      </c>
      <c r="AD252" s="16">
        <f t="shared" si="483"/>
        <v>33.765026131540338</v>
      </c>
      <c r="AE252" s="1">
        <f t="shared" si="484"/>
        <v>0.36653522153691614</v>
      </c>
    </row>
    <row r="253" spans="6:31" x14ac:dyDescent="0.2">
      <c r="F253" s="11">
        <f t="shared" ref="F253" si="587">F252+1</f>
        <v>45803.5</v>
      </c>
      <c r="G253" s="1" t="str">
        <f t="shared" si="459"/>
        <v>2025</v>
      </c>
      <c r="H253" s="1" t="str">
        <f t="shared" si="464"/>
        <v>05</v>
      </c>
      <c r="I253" s="1" t="str">
        <f t="shared" si="465"/>
        <v>26</v>
      </c>
      <c r="J253" s="1">
        <f t="shared" si="466"/>
        <v>12</v>
      </c>
      <c r="K253" s="1">
        <f t="shared" si="467"/>
        <v>0</v>
      </c>
      <c r="L253" s="1">
        <f t="shared" si="468"/>
        <v>0</v>
      </c>
      <c r="M253" s="4">
        <f t="shared" ref="M253" si="588">M252+1</f>
        <v>246</v>
      </c>
      <c r="N253" s="16">
        <f t="shared" si="470"/>
        <v>2460822</v>
      </c>
      <c r="O253" s="16">
        <f t="shared" si="461"/>
        <v>2460822</v>
      </c>
      <c r="P253" s="15">
        <f t="shared" si="471"/>
        <v>0.25399041752224505</v>
      </c>
      <c r="Q253" s="3">
        <f t="shared" si="472"/>
        <v>140.94290603615082</v>
      </c>
      <c r="R253" s="15">
        <f t="shared" si="473"/>
        <v>64.31702980371665</v>
      </c>
      <c r="S253" s="15">
        <f t="shared" si="474"/>
        <v>1.1863261827609213</v>
      </c>
      <c r="T253" s="16">
        <f t="shared" si="475"/>
        <v>65.503355986477573</v>
      </c>
      <c r="U253" s="10">
        <f t="shared" si="476"/>
        <v>0.4146399427709323</v>
      </c>
      <c r="V253" s="19">
        <f t="shared" si="477"/>
        <v>0.83491623631855627</v>
      </c>
      <c r="W253" s="19">
        <f t="shared" si="478"/>
        <v>0.36192346731121849</v>
      </c>
      <c r="X253" s="10">
        <f t="shared" si="457"/>
        <v>0.93220781149345955</v>
      </c>
      <c r="Y253" s="16">
        <f t="shared" si="479"/>
        <v>21.218369814138473</v>
      </c>
      <c r="Z253" s="20">
        <f t="shared" si="480"/>
        <v>63.58987451151576</v>
      </c>
      <c r="AA253" s="1">
        <f t="shared" si="462"/>
        <v>-1229.4810566661592</v>
      </c>
      <c r="AB253" s="3">
        <f t="shared" si="481"/>
        <v>23.438189999999999</v>
      </c>
      <c r="AC253" s="16">
        <f t="shared" si="482"/>
        <v>89.134987098222169</v>
      </c>
      <c r="AD253" s="16">
        <f t="shared" si="483"/>
        <v>38.570942744768118</v>
      </c>
      <c r="AE253" s="1">
        <f t="shared" si="484"/>
        <v>0.35749649107666437</v>
      </c>
    </row>
    <row r="254" spans="6:31" x14ac:dyDescent="0.2">
      <c r="F254" s="11">
        <f t="shared" ref="F254" si="589">F253+1</f>
        <v>45804.5</v>
      </c>
      <c r="G254" s="1" t="str">
        <f t="shared" si="459"/>
        <v>2025</v>
      </c>
      <c r="H254" s="1" t="str">
        <f t="shared" si="464"/>
        <v>05</v>
      </c>
      <c r="I254" s="1" t="str">
        <f t="shared" si="465"/>
        <v>27</v>
      </c>
      <c r="J254" s="1">
        <f t="shared" si="466"/>
        <v>12</v>
      </c>
      <c r="K254" s="1">
        <f t="shared" si="467"/>
        <v>0</v>
      </c>
      <c r="L254" s="1">
        <f t="shared" si="468"/>
        <v>0</v>
      </c>
      <c r="M254" s="4">
        <f t="shared" ref="M254" si="590">M253+1</f>
        <v>247</v>
      </c>
      <c r="N254" s="16">
        <f t="shared" si="470"/>
        <v>2460823</v>
      </c>
      <c r="O254" s="16">
        <f t="shared" si="461"/>
        <v>2460823</v>
      </c>
      <c r="P254" s="15">
        <f t="shared" si="471"/>
        <v>0.25401779603011637</v>
      </c>
      <c r="Q254" s="3">
        <f t="shared" si="472"/>
        <v>141.92850631597867</v>
      </c>
      <c r="R254" s="15">
        <f t="shared" si="473"/>
        <v>65.302677168099763</v>
      </c>
      <c r="S254" s="15">
        <f t="shared" si="474"/>
        <v>1.1607503063356872</v>
      </c>
      <c r="T254" s="16">
        <f t="shared" si="475"/>
        <v>66.463427474435449</v>
      </c>
      <c r="U254" s="10">
        <f t="shared" si="476"/>
        <v>0.39933435717325655</v>
      </c>
      <c r="V254" s="19">
        <f t="shared" si="477"/>
        <v>0.84117344101330604</v>
      </c>
      <c r="W254" s="19">
        <f t="shared" si="478"/>
        <v>0.36463586399976616</v>
      </c>
      <c r="X254" s="10">
        <f t="shared" si="457"/>
        <v>0.93115019555662659</v>
      </c>
      <c r="Y254" s="16">
        <f t="shared" si="479"/>
        <v>21.385174874964196</v>
      </c>
      <c r="Z254" s="20">
        <f t="shared" si="480"/>
        <v>64.604677907218232</v>
      </c>
      <c r="AA254" s="1">
        <f t="shared" si="462"/>
        <v>-1234.4789471404119</v>
      </c>
      <c r="AB254" s="3">
        <f t="shared" si="481"/>
        <v>23.438189999999999</v>
      </c>
      <c r="AC254" s="16">
        <f t="shared" si="482"/>
        <v>93.046359646120578</v>
      </c>
      <c r="AD254" s="16">
        <f t="shared" si="483"/>
        <v>43.362633484617184</v>
      </c>
      <c r="AE254" s="1">
        <f t="shared" si="484"/>
        <v>0.34586737720807897</v>
      </c>
    </row>
    <row r="255" spans="6:31" x14ac:dyDescent="0.2">
      <c r="F255" s="11">
        <f t="shared" ref="F255" si="591">F254+1</f>
        <v>45805.5</v>
      </c>
      <c r="G255" s="1" t="str">
        <f t="shared" si="459"/>
        <v>2025</v>
      </c>
      <c r="H255" s="1" t="str">
        <f t="shared" si="464"/>
        <v>05</v>
      </c>
      <c r="I255" s="1" t="str">
        <f t="shared" si="465"/>
        <v>28</v>
      </c>
      <c r="J255" s="1">
        <f t="shared" si="466"/>
        <v>12</v>
      </c>
      <c r="K255" s="1">
        <f t="shared" si="467"/>
        <v>0</v>
      </c>
      <c r="L255" s="1">
        <f t="shared" si="468"/>
        <v>0</v>
      </c>
      <c r="M255" s="4">
        <f t="shared" ref="M255" si="592">M254+1</f>
        <v>248</v>
      </c>
      <c r="N255" s="16">
        <f t="shared" si="470"/>
        <v>2460824</v>
      </c>
      <c r="O255" s="16">
        <f t="shared" si="461"/>
        <v>2460824</v>
      </c>
      <c r="P255" s="15">
        <f t="shared" si="471"/>
        <v>0.25404517453798769</v>
      </c>
      <c r="Q255" s="3">
        <f t="shared" si="472"/>
        <v>142.91410659580652</v>
      </c>
      <c r="R255" s="15">
        <f t="shared" si="473"/>
        <v>66.288324532481056</v>
      </c>
      <c r="S255" s="15">
        <f t="shared" si="474"/>
        <v>1.1348475484054199</v>
      </c>
      <c r="T255" s="16">
        <f t="shared" si="475"/>
        <v>67.423172080886474</v>
      </c>
      <c r="U255" s="10">
        <f t="shared" si="476"/>
        <v>0.38392191815898963</v>
      </c>
      <c r="V255" s="19">
        <f t="shared" si="477"/>
        <v>0.84719245929178388</v>
      </c>
      <c r="W255" s="19">
        <f t="shared" si="478"/>
        <v>0.36724501041710716</v>
      </c>
      <c r="X255" s="10">
        <f t="shared" si="457"/>
        <v>0.93012424026241725</v>
      </c>
      <c r="Y255" s="16">
        <f t="shared" si="479"/>
        <v>21.545809950638713</v>
      </c>
      <c r="Z255" s="20">
        <f t="shared" si="480"/>
        <v>65.621408508899776</v>
      </c>
      <c r="AA255" s="1">
        <f t="shared" si="462"/>
        <v>-1239.4768376146646</v>
      </c>
      <c r="AB255" s="3">
        <f t="shared" si="481"/>
        <v>23.438189999999999</v>
      </c>
      <c r="AC255" s="16">
        <f t="shared" si="482"/>
        <v>96.646946959320388</v>
      </c>
      <c r="AD255" s="16">
        <f t="shared" si="483"/>
        <v>48.11746546520969</v>
      </c>
      <c r="AE255" s="1">
        <f t="shared" si="484"/>
        <v>0.33077243110606963</v>
      </c>
    </row>
    <row r="256" spans="6:31" x14ac:dyDescent="0.2">
      <c r="F256" s="11">
        <f t="shared" ref="F256" si="593">F255+1</f>
        <v>45806.5</v>
      </c>
      <c r="G256" s="1" t="str">
        <f t="shared" si="459"/>
        <v>2025</v>
      </c>
      <c r="H256" s="1" t="str">
        <f t="shared" si="464"/>
        <v>05</v>
      </c>
      <c r="I256" s="1" t="str">
        <f t="shared" si="465"/>
        <v>29</v>
      </c>
      <c r="J256" s="1">
        <f t="shared" si="466"/>
        <v>12</v>
      </c>
      <c r="K256" s="1">
        <f t="shared" si="467"/>
        <v>0</v>
      </c>
      <c r="L256" s="1">
        <f t="shared" si="468"/>
        <v>0</v>
      </c>
      <c r="M256" s="4">
        <f t="shared" ref="M256" si="594">M255+1</f>
        <v>249</v>
      </c>
      <c r="N256" s="16">
        <f t="shared" si="470"/>
        <v>2460825</v>
      </c>
      <c r="O256" s="16">
        <f t="shared" si="461"/>
        <v>2460825</v>
      </c>
      <c r="P256" s="15">
        <f t="shared" si="471"/>
        <v>0.25407255304585902</v>
      </c>
      <c r="Q256" s="3">
        <f t="shared" si="472"/>
        <v>143.89970687563255</v>
      </c>
      <c r="R256" s="15">
        <f t="shared" si="473"/>
        <v>67.273971896862349</v>
      </c>
      <c r="S256" s="15">
        <f t="shared" si="474"/>
        <v>1.1086254037710215</v>
      </c>
      <c r="T256" s="16">
        <f t="shared" si="475"/>
        <v>68.382597300633364</v>
      </c>
      <c r="U256" s="10">
        <f t="shared" si="476"/>
        <v>0.36840694080531605</v>
      </c>
      <c r="V256" s="19">
        <f t="shared" si="477"/>
        <v>0.85297188856179396</v>
      </c>
      <c r="W256" s="19">
        <f t="shared" si="478"/>
        <v>0.36975029856620101</v>
      </c>
      <c r="X256" s="10">
        <f t="shared" si="457"/>
        <v>0.92913116227484549</v>
      </c>
      <c r="Y256" s="16">
        <f t="shared" si="479"/>
        <v>21.700218377083111</v>
      </c>
      <c r="Z256" s="20">
        <f t="shared" si="480"/>
        <v>66.640009643884213</v>
      </c>
      <c r="AA256" s="1">
        <f t="shared" si="462"/>
        <v>-1244.4747280889173</v>
      </c>
      <c r="AB256" s="3">
        <f t="shared" si="481"/>
        <v>23.438189999999999</v>
      </c>
      <c r="AC256" s="16">
        <f t="shared" si="482"/>
        <v>99.901886536699806</v>
      </c>
      <c r="AD256" s="16">
        <f t="shared" si="483"/>
        <v>52.804800199137503</v>
      </c>
      <c r="AE256" s="1">
        <f t="shared" si="484"/>
        <v>0.31086128173692718</v>
      </c>
    </row>
    <row r="257" spans="6:31" x14ac:dyDescent="0.2">
      <c r="F257" s="11">
        <f t="shared" ref="F257" si="595">F256+1</f>
        <v>45807.5</v>
      </c>
      <c r="G257" s="1" t="str">
        <f t="shared" si="459"/>
        <v>2025</v>
      </c>
      <c r="H257" s="1" t="str">
        <f t="shared" si="464"/>
        <v>05</v>
      </c>
      <c r="I257" s="1" t="str">
        <f t="shared" si="465"/>
        <v>30</v>
      </c>
      <c r="J257" s="1">
        <f t="shared" si="466"/>
        <v>12</v>
      </c>
      <c r="K257" s="1">
        <f t="shared" si="467"/>
        <v>0</v>
      </c>
      <c r="L257" s="1">
        <f t="shared" si="468"/>
        <v>0</v>
      </c>
      <c r="M257" s="4">
        <f t="shared" ref="M257" si="596">M256+1</f>
        <v>250</v>
      </c>
      <c r="N257" s="16">
        <f t="shared" si="470"/>
        <v>2460826</v>
      </c>
      <c r="O257" s="16">
        <f t="shared" si="461"/>
        <v>2460826</v>
      </c>
      <c r="P257" s="15">
        <f t="shared" si="471"/>
        <v>0.25409993155373034</v>
      </c>
      <c r="Q257" s="3">
        <f t="shared" si="472"/>
        <v>144.88530715546221</v>
      </c>
      <c r="R257" s="15">
        <f t="shared" si="473"/>
        <v>68.259619261245462</v>
      </c>
      <c r="S257" s="15">
        <f t="shared" si="474"/>
        <v>1.0820914432615547</v>
      </c>
      <c r="T257" s="16">
        <f t="shared" si="475"/>
        <v>69.341710704507022</v>
      </c>
      <c r="U257" s="10">
        <f t="shared" si="476"/>
        <v>0.35279375709086724</v>
      </c>
      <c r="V257" s="19">
        <f t="shared" si="477"/>
        <v>0.85851038911402711</v>
      </c>
      <c r="W257" s="19">
        <f t="shared" si="478"/>
        <v>0.37215114770881985</v>
      </c>
      <c r="X257" s="10">
        <f t="shared" si="457"/>
        <v>0.92817214096255229</v>
      </c>
      <c r="Y257" s="16">
        <f t="shared" si="479"/>
        <v>21.848345445249144</v>
      </c>
      <c r="Z257" s="20">
        <f t="shared" si="480"/>
        <v>67.660421543854554</v>
      </c>
      <c r="AA257" s="1">
        <f t="shared" si="462"/>
        <v>-1249.47261856317</v>
      </c>
      <c r="AB257" s="3">
        <f t="shared" si="481"/>
        <v>23.438189999999999</v>
      </c>
      <c r="AC257" s="16">
        <f t="shared" si="482"/>
        <v>102.77995250363982</v>
      </c>
      <c r="AD257" s="16">
        <f t="shared" si="483"/>
        <v>57.380189288925493</v>
      </c>
      <c r="AE257" s="1">
        <f t="shared" si="484"/>
        <v>0.28394015972689346</v>
      </c>
    </row>
    <row r="258" spans="6:31" x14ac:dyDescent="0.2">
      <c r="F258" s="11">
        <f t="shared" ref="F258" si="597">F257+1</f>
        <v>45808.5</v>
      </c>
      <c r="G258" s="1" t="str">
        <f t="shared" si="459"/>
        <v>2025</v>
      </c>
      <c r="H258" s="1" t="str">
        <f t="shared" si="464"/>
        <v>05</v>
      </c>
      <c r="I258" s="1" t="str">
        <f t="shared" si="465"/>
        <v>31</v>
      </c>
      <c r="J258" s="1">
        <f t="shared" si="466"/>
        <v>12</v>
      </c>
      <c r="K258" s="1">
        <f t="shared" si="467"/>
        <v>0</v>
      </c>
      <c r="L258" s="1">
        <f t="shared" si="468"/>
        <v>0</v>
      </c>
      <c r="M258" s="4">
        <f t="shared" ref="M258" si="598">M257+1</f>
        <v>251</v>
      </c>
      <c r="N258" s="16">
        <f t="shared" si="470"/>
        <v>2460827</v>
      </c>
      <c r="O258" s="16">
        <f t="shared" si="461"/>
        <v>2460827</v>
      </c>
      <c r="P258" s="15">
        <f t="shared" si="471"/>
        <v>0.25412731006160166</v>
      </c>
      <c r="Q258" s="3">
        <f t="shared" si="472"/>
        <v>145.87090743528643</v>
      </c>
      <c r="R258" s="15">
        <f t="shared" si="473"/>
        <v>69.245266625628574</v>
      </c>
      <c r="S258" s="15">
        <f t="shared" si="474"/>
        <v>1.0552533117352605</v>
      </c>
      <c r="T258" s="16">
        <f t="shared" si="475"/>
        <v>70.300519937363831</v>
      </c>
      <c r="U258" s="10">
        <f t="shared" si="476"/>
        <v>0.33708671492279996</v>
      </c>
      <c r="V258" s="19">
        <f t="shared" si="477"/>
        <v>0.86380668412706707</v>
      </c>
      <c r="W258" s="19">
        <f t="shared" si="478"/>
        <v>0.37444700436771611</v>
      </c>
      <c r="X258" s="10">
        <f t="shared" si="457"/>
        <v>0.92724831675233776</v>
      </c>
      <c r="Y258" s="16">
        <f t="shared" si="479"/>
        <v>21.990138459592121</v>
      </c>
      <c r="Z258" s="20">
        <f t="shared" si="480"/>
        <v>68.682581412883223</v>
      </c>
      <c r="AA258" s="1">
        <f t="shared" si="462"/>
        <v>-1254.4705090374227</v>
      </c>
      <c r="AB258" s="3">
        <f t="shared" si="481"/>
        <v>23.438189999999999</v>
      </c>
      <c r="AC258" s="16">
        <f t="shared" si="482"/>
        <v>105.25388989880794</v>
      </c>
      <c r="AD258" s="16">
        <f t="shared" si="483"/>
        <v>61.774968476124634</v>
      </c>
      <c r="AE258" s="1">
        <f t="shared" si="484"/>
        <v>0.24614311036742917</v>
      </c>
    </row>
    <row r="259" spans="6:31" x14ac:dyDescent="0.2">
      <c r="F259" s="11">
        <f t="shared" ref="F259" si="599">F258+1</f>
        <v>45809.5</v>
      </c>
      <c r="G259" s="1" t="str">
        <f t="shared" si="459"/>
        <v>2025</v>
      </c>
      <c r="H259" s="1" t="str">
        <f t="shared" si="464"/>
        <v>06</v>
      </c>
      <c r="I259" s="1" t="str">
        <f t="shared" si="465"/>
        <v>01</v>
      </c>
      <c r="J259" s="1">
        <f t="shared" si="466"/>
        <v>12</v>
      </c>
      <c r="K259" s="1">
        <f t="shared" si="467"/>
        <v>0</v>
      </c>
      <c r="L259" s="1">
        <f t="shared" si="468"/>
        <v>0</v>
      </c>
      <c r="M259" s="4">
        <f t="shared" ref="M259" si="600">M258+1</f>
        <v>252</v>
      </c>
      <c r="N259" s="16">
        <f t="shared" si="470"/>
        <v>2460828</v>
      </c>
      <c r="O259" s="16">
        <f t="shared" si="461"/>
        <v>2460828</v>
      </c>
      <c r="P259" s="15">
        <f t="shared" si="471"/>
        <v>0.25415468856947299</v>
      </c>
      <c r="Q259" s="3">
        <f t="shared" si="472"/>
        <v>146.85650771511609</v>
      </c>
      <c r="R259" s="15">
        <f t="shared" si="473"/>
        <v>70.230913990011686</v>
      </c>
      <c r="S259" s="15">
        <f t="shared" si="474"/>
        <v>1.0281187260761728</v>
      </c>
      <c r="T259" s="16">
        <f t="shared" si="475"/>
        <v>71.259032716087859</v>
      </c>
      <c r="U259" s="10">
        <f t="shared" si="476"/>
        <v>0.32129017717200969</v>
      </c>
      <c r="V259" s="19">
        <f t="shared" si="477"/>
        <v>0.86885955966376038</v>
      </c>
      <c r="W259" s="19">
        <f t="shared" si="478"/>
        <v>0.37663734232504759</v>
      </c>
      <c r="X259" s="10">
        <f t="shared" si="457"/>
        <v>0.92636078952335033</v>
      </c>
      <c r="Y259" s="16">
        <f t="shared" si="479"/>
        <v>22.125546795498593</v>
      </c>
      <c r="Z259" s="20">
        <f t="shared" si="480"/>
        <v>69.706423502860503</v>
      </c>
      <c r="AA259" s="1">
        <f t="shared" si="462"/>
        <v>-1259.4683995116754</v>
      </c>
      <c r="AB259" s="3">
        <f t="shared" si="481"/>
        <v>23.438189999999999</v>
      </c>
      <c r="AC259" s="16">
        <f t="shared" si="482"/>
        <v>107.30070578056058</v>
      </c>
      <c r="AD259" s="16">
        <f t="shared" si="483"/>
        <v>65.877370955135163</v>
      </c>
      <c r="AE259" s="1">
        <f t="shared" si="484"/>
        <v>0.18941290384208859</v>
      </c>
    </row>
    <row r="260" spans="6:31" x14ac:dyDescent="0.2">
      <c r="F260" s="11">
        <f t="shared" ref="F260" si="601">F259+1</f>
        <v>45810.5</v>
      </c>
      <c r="G260" s="1" t="str">
        <f t="shared" si="459"/>
        <v>2025</v>
      </c>
      <c r="H260" s="1" t="str">
        <f t="shared" si="464"/>
        <v>06</v>
      </c>
      <c r="I260" s="1" t="str">
        <f t="shared" si="465"/>
        <v>02</v>
      </c>
      <c r="J260" s="1">
        <f t="shared" si="466"/>
        <v>12</v>
      </c>
      <c r="K260" s="1">
        <f t="shared" si="467"/>
        <v>0</v>
      </c>
      <c r="L260" s="1">
        <f t="shared" si="468"/>
        <v>0</v>
      </c>
      <c r="M260" s="4">
        <f t="shared" ref="M260" si="602">M259+1</f>
        <v>253</v>
      </c>
      <c r="N260" s="16">
        <f t="shared" si="470"/>
        <v>2460829</v>
      </c>
      <c r="O260" s="16">
        <f t="shared" si="461"/>
        <v>2460829</v>
      </c>
      <c r="P260" s="15">
        <f t="shared" si="471"/>
        <v>0.25418206707734431</v>
      </c>
      <c r="Q260" s="3">
        <f t="shared" si="472"/>
        <v>147.84210799494031</v>
      </c>
      <c r="R260" s="15">
        <f t="shared" si="473"/>
        <v>71.216561354396617</v>
      </c>
      <c r="S260" s="15">
        <f t="shared" si="474"/>
        <v>1.0006954731901652</v>
      </c>
      <c r="T260" s="16">
        <f t="shared" si="475"/>
        <v>72.21725682758678</v>
      </c>
      <c r="U260" s="10">
        <f t="shared" si="476"/>
        <v>0.30540852071657815</v>
      </c>
      <c r="V260" s="19">
        <f t="shared" si="477"/>
        <v>0.8736678646592172</v>
      </c>
      <c r="W260" s="19">
        <f t="shared" si="478"/>
        <v>0.37872166261717222</v>
      </c>
      <c r="X260" s="10">
        <f t="shared" si="457"/>
        <v>0.92551061704579318</v>
      </c>
      <c r="Y260" s="16">
        <f t="shared" si="479"/>
        <v>22.254521955480513</v>
      </c>
      <c r="Z260" s="20">
        <f t="shared" si="480"/>
        <v>70.731879196289171</v>
      </c>
      <c r="AA260" s="1">
        <f t="shared" si="462"/>
        <v>-1264.4662899859281</v>
      </c>
      <c r="AB260" s="3">
        <f t="shared" si="481"/>
        <v>23.438189999999999</v>
      </c>
      <c r="AC260" s="16">
        <f t="shared" si="482"/>
        <v>108.90191404825137</v>
      </c>
      <c r="AD260" s="16">
        <f t="shared" si="483"/>
        <v>69.499986942205865</v>
      </c>
      <c r="AE260" s="1">
        <f t="shared" si="484"/>
        <v>8.2738081029147037E-2</v>
      </c>
    </row>
    <row r="261" spans="6:31" x14ac:dyDescent="0.2">
      <c r="F261" s="11">
        <f t="shared" ref="F261" si="603">F260+1</f>
        <v>45811.5</v>
      </c>
      <c r="G261" s="1" t="str">
        <f t="shared" si="459"/>
        <v>2025</v>
      </c>
      <c r="H261" s="1" t="str">
        <f t="shared" si="464"/>
        <v>06</v>
      </c>
      <c r="I261" s="1" t="str">
        <f t="shared" si="465"/>
        <v>03</v>
      </c>
      <c r="J261" s="1">
        <f t="shared" si="466"/>
        <v>12</v>
      </c>
      <c r="K261" s="1">
        <f t="shared" si="467"/>
        <v>0</v>
      </c>
      <c r="L261" s="1">
        <f t="shared" si="468"/>
        <v>0</v>
      </c>
      <c r="M261" s="4">
        <f t="shared" ref="M261" si="604">M260+1</f>
        <v>254</v>
      </c>
      <c r="N261" s="16">
        <f t="shared" si="470"/>
        <v>2460830</v>
      </c>
      <c r="O261" s="16">
        <f t="shared" si="461"/>
        <v>2460830</v>
      </c>
      <c r="P261" s="15">
        <f t="shared" si="471"/>
        <v>0.25420944558521563</v>
      </c>
      <c r="Q261" s="3">
        <f t="shared" si="472"/>
        <v>148.82770827476634</v>
      </c>
      <c r="R261" s="15">
        <f t="shared" si="473"/>
        <v>72.202208718781549</v>
      </c>
      <c r="S261" s="15">
        <f t="shared" si="474"/>
        <v>0.97299140799633832</v>
      </c>
      <c r="T261" s="16">
        <f t="shared" si="475"/>
        <v>73.175200126777881</v>
      </c>
      <c r="U261" s="10">
        <f t="shared" si="476"/>
        <v>0.28944613549342152</v>
      </c>
      <c r="V261" s="19">
        <f t="shared" si="477"/>
        <v>0.87823051090075754</v>
      </c>
      <c r="W261" s="19">
        <f t="shared" si="478"/>
        <v>0.38069949352595434</v>
      </c>
      <c r="X261" s="10">
        <f t="shared" si="457"/>
        <v>0.92469881346797556</v>
      </c>
      <c r="Y261" s="16">
        <f t="shared" si="479"/>
        <v>22.377017623949531</v>
      </c>
      <c r="Z261" s="20">
        <f t="shared" si="480"/>
        <v>71.758877096389512</v>
      </c>
      <c r="AA261" s="1">
        <f t="shared" si="462"/>
        <v>-1269.4641804601808</v>
      </c>
      <c r="AB261" s="3">
        <f t="shared" si="481"/>
        <v>23.438189999999999</v>
      </c>
      <c r="AC261" s="16">
        <f t="shared" si="482"/>
        <v>110.04373137474582</v>
      </c>
      <c r="AD261" s="16">
        <f t="shared" si="483"/>
        <v>72.336518488807968</v>
      </c>
      <c r="AE261" s="1">
        <f t="shared" si="484"/>
        <v>0</v>
      </c>
    </row>
    <row r="262" spans="6:31" x14ac:dyDescent="0.2">
      <c r="F262" s="11">
        <f t="shared" ref="F262" si="605">F261+1</f>
        <v>45812.5</v>
      </c>
      <c r="G262" s="1" t="str">
        <f t="shared" si="459"/>
        <v>2025</v>
      </c>
      <c r="H262" s="1" t="str">
        <f t="shared" si="464"/>
        <v>06</v>
      </c>
      <c r="I262" s="1" t="str">
        <f t="shared" si="465"/>
        <v>04</v>
      </c>
      <c r="J262" s="1">
        <f t="shared" si="466"/>
        <v>12</v>
      </c>
      <c r="K262" s="1">
        <f t="shared" si="467"/>
        <v>0</v>
      </c>
      <c r="L262" s="1">
        <f t="shared" si="468"/>
        <v>0</v>
      </c>
      <c r="M262" s="4">
        <f t="shared" ref="M262" si="606">M261+1</f>
        <v>255</v>
      </c>
      <c r="N262" s="16">
        <f t="shared" si="470"/>
        <v>2460831</v>
      </c>
      <c r="O262" s="16">
        <f t="shared" si="461"/>
        <v>2460831</v>
      </c>
      <c r="P262" s="15">
        <f t="shared" si="471"/>
        <v>0.2542368240930869</v>
      </c>
      <c r="Q262" s="3">
        <f t="shared" si="472"/>
        <v>149.81330855459237</v>
      </c>
      <c r="R262" s="15">
        <f t="shared" si="473"/>
        <v>73.187856083162842</v>
      </c>
      <c r="S262" s="15">
        <f t="shared" si="474"/>
        <v>0.94501445141807516</v>
      </c>
      <c r="T262" s="16">
        <f t="shared" si="475"/>
        <v>74.132870534580917</v>
      </c>
      <c r="U262" s="10">
        <f t="shared" si="476"/>
        <v>0.27340742355776015</v>
      </c>
      <c r="V262" s="19">
        <f t="shared" si="477"/>
        <v>0.88254647300020972</v>
      </c>
      <c r="W262" s="19">
        <f t="shared" si="478"/>
        <v>0.38257039056675257</v>
      </c>
      <c r="X262" s="10">
        <f t="shared" si="457"/>
        <v>0.92392634785549999</v>
      </c>
      <c r="Y262" s="16">
        <f t="shared" si="479"/>
        <v>22.492989720387808</v>
      </c>
      <c r="Z262" s="20">
        <f t="shared" si="480"/>
        <v>72.787343124445698</v>
      </c>
      <c r="AA262" s="1">
        <f t="shared" si="462"/>
        <v>-1274.4620709344335</v>
      </c>
      <c r="AB262" s="3">
        <f t="shared" si="481"/>
        <v>23.438189999999999</v>
      </c>
      <c r="AC262" s="16">
        <f t="shared" si="482"/>
        <v>110.7172221749462</v>
      </c>
      <c r="AD262" s="16">
        <f t="shared" si="483"/>
        <v>73.959495796161235</v>
      </c>
      <c r="AE262" s="1">
        <f t="shared" si="484"/>
        <v>0</v>
      </c>
    </row>
    <row r="263" spans="6:31" x14ac:dyDescent="0.2">
      <c r="F263" s="11">
        <f t="shared" ref="F263" si="607">F262+1</f>
        <v>45813.5</v>
      </c>
      <c r="G263" s="1" t="str">
        <f t="shared" si="459"/>
        <v>2025</v>
      </c>
      <c r="H263" s="1" t="str">
        <f t="shared" si="464"/>
        <v>06</v>
      </c>
      <c r="I263" s="1" t="str">
        <f t="shared" si="465"/>
        <v>05</v>
      </c>
      <c r="J263" s="1">
        <f t="shared" si="466"/>
        <v>12</v>
      </c>
      <c r="K263" s="1">
        <f t="shared" si="467"/>
        <v>0</v>
      </c>
      <c r="L263" s="1">
        <f t="shared" si="468"/>
        <v>0</v>
      </c>
      <c r="M263" s="4">
        <f t="shared" ref="M263" si="608">M262+1</f>
        <v>256</v>
      </c>
      <c r="N263" s="16">
        <f t="shared" si="470"/>
        <v>2460832</v>
      </c>
      <c r="O263" s="16">
        <f t="shared" si="461"/>
        <v>2460832</v>
      </c>
      <c r="P263" s="15">
        <f t="shared" si="471"/>
        <v>0.25426420260095822</v>
      </c>
      <c r="Q263" s="3">
        <f t="shared" si="472"/>
        <v>150.79890883441476</v>
      </c>
      <c r="R263" s="15">
        <f t="shared" si="473"/>
        <v>74.173503447549592</v>
      </c>
      <c r="S263" s="15">
        <f t="shared" si="474"/>
        <v>0.91677258837114239</v>
      </c>
      <c r="T263" s="16">
        <f t="shared" si="475"/>
        <v>75.090276035920738</v>
      </c>
      <c r="U263" s="10">
        <f t="shared" si="476"/>
        <v>0.25729679815023759</v>
      </c>
      <c r="V263" s="19">
        <f t="shared" si="477"/>
        <v>0.88661478835886209</v>
      </c>
      <c r="W263" s="19">
        <f t="shared" si="478"/>
        <v>0.38433393647322628</v>
      </c>
      <c r="X263" s="10">
        <f t="shared" ref="X263:X326" si="609">SQRT(1-W263^2)</f>
        <v>0.92319414278633405</v>
      </c>
      <c r="Y263" s="16">
        <f t="shared" si="479"/>
        <v>22.602396450731749</v>
      </c>
      <c r="Z263" s="20">
        <f t="shared" si="480"/>
        <v>73.817200624276666</v>
      </c>
      <c r="AA263" s="1">
        <f t="shared" si="462"/>
        <v>-1279.4599614086862</v>
      </c>
      <c r="AB263" s="3">
        <f t="shared" si="481"/>
        <v>23.438189999999999</v>
      </c>
      <c r="AC263" s="16">
        <f t="shared" si="482"/>
        <v>110.91839108539249</v>
      </c>
      <c r="AD263" s="16">
        <f t="shared" si="483"/>
        <v>73.995025024821274</v>
      </c>
      <c r="AE263" s="1">
        <f t="shared" si="484"/>
        <v>0</v>
      </c>
    </row>
    <row r="264" spans="6:31" x14ac:dyDescent="0.2">
      <c r="F264" s="11">
        <f t="shared" ref="F264" si="610">F263+1</f>
        <v>45814.5</v>
      </c>
      <c r="G264" s="1" t="str">
        <f t="shared" ref="G264:G327" si="611">TEXT(F264,"yyyy")</f>
        <v>2025</v>
      </c>
      <c r="H264" s="1" t="str">
        <f t="shared" si="464"/>
        <v>06</v>
      </c>
      <c r="I264" s="1" t="str">
        <f t="shared" si="465"/>
        <v>06</v>
      </c>
      <c r="J264" s="1">
        <f t="shared" si="466"/>
        <v>12</v>
      </c>
      <c r="K264" s="1">
        <f t="shared" si="467"/>
        <v>0</v>
      </c>
      <c r="L264" s="1">
        <f t="shared" si="468"/>
        <v>0</v>
      </c>
      <c r="M264" s="4">
        <f t="shared" ref="M264" si="612">M263+1</f>
        <v>257</v>
      </c>
      <c r="N264" s="16">
        <f t="shared" si="470"/>
        <v>2460833</v>
      </c>
      <c r="O264" s="16">
        <f t="shared" ref="O264:O327" si="613">ROUND((F264+2415018.5),0)</f>
        <v>2460833</v>
      </c>
      <c r="P264" s="15">
        <f t="shared" si="471"/>
        <v>0.25429158110882955</v>
      </c>
      <c r="Q264" s="3">
        <f t="shared" si="472"/>
        <v>151.78450911424261</v>
      </c>
      <c r="R264" s="15">
        <f t="shared" si="473"/>
        <v>75.159150811936343</v>
      </c>
      <c r="S264" s="15">
        <f t="shared" si="474"/>
        <v>0.88827386574977218</v>
      </c>
      <c r="T264" s="16">
        <f t="shared" si="475"/>
        <v>76.047424677686109</v>
      </c>
      <c r="U264" s="10">
        <f t="shared" si="476"/>
        <v>0.24111868277246337</v>
      </c>
      <c r="V264" s="19">
        <f t="shared" si="477"/>
        <v>0.89043455712514386</v>
      </c>
      <c r="W264" s="19">
        <f t="shared" si="478"/>
        <v>0.38598974117898671</v>
      </c>
      <c r="X264" s="10">
        <f t="shared" si="609"/>
        <v>0.9225030730054935</v>
      </c>
      <c r="Y264" s="16">
        <f t="shared" si="479"/>
        <v>22.705198356781235</v>
      </c>
      <c r="Z264" s="20">
        <f t="shared" si="480"/>
        <v>74.848370473618559</v>
      </c>
      <c r="AA264" s="1">
        <f t="shared" ref="AA264:AA327" si="614">$AA263+(-206474000000000)*($C$6^(-7/2))*COS(RADIANS($C$2))</f>
        <v>-1284.4578518829389</v>
      </c>
      <c r="AB264" s="3">
        <f t="shared" si="481"/>
        <v>23.438189999999999</v>
      </c>
      <c r="AC264" s="16">
        <f t="shared" si="482"/>
        <v>110.64822199615426</v>
      </c>
      <c r="AD264" s="16">
        <f t="shared" si="483"/>
        <v>72.437138465584795</v>
      </c>
      <c r="AE264" s="1">
        <f t="shared" si="484"/>
        <v>0</v>
      </c>
    </row>
    <row r="265" spans="6:31" x14ac:dyDescent="0.2">
      <c r="F265" s="11">
        <f t="shared" ref="F265" si="615">F264+1</f>
        <v>45815.5</v>
      </c>
      <c r="G265" s="1" t="str">
        <f t="shared" si="611"/>
        <v>2025</v>
      </c>
      <c r="H265" s="1" t="str">
        <f t="shared" ref="H265:H328" si="616">TEXT(F265,"mm")</f>
        <v>06</v>
      </c>
      <c r="I265" s="1" t="str">
        <f t="shared" ref="I265:I328" si="617">TEXT(F265,"dd")</f>
        <v>07</v>
      </c>
      <c r="J265" s="1">
        <f t="shared" ref="J265:J328" si="618">HOUR(F265)</f>
        <v>12</v>
      </c>
      <c r="K265" s="1">
        <f t="shared" ref="K265:K328" si="619">MINUTE(F265)</f>
        <v>0</v>
      </c>
      <c r="L265" s="1">
        <f t="shared" ref="L265:L328" si="620">SECOND(F265)</f>
        <v>0</v>
      </c>
      <c r="M265" s="4">
        <f t="shared" ref="M265" si="621">M264+1</f>
        <v>258</v>
      </c>
      <c r="N265" s="16">
        <f t="shared" ref="N265:N328" si="622">QUOTIENT((1461*($G265+4800+QUOTIENT(($H265-14),12))),4)+QUOTIENT((367 * ($H265-2-12*(QUOTIENT(($H265-14),12)))),12)-QUOTIENT((3*QUOTIENT(($G265+4900+QUOTIENT(($H265-14),12)),100)),4)+$I265-32075+($J265-12)/24+$K265/1440+$L265/86400</f>
        <v>2460834</v>
      </c>
      <c r="O265" s="16">
        <f t="shared" si="613"/>
        <v>2460834</v>
      </c>
      <c r="P265" s="15">
        <f t="shared" ref="P265:P328" si="623">(N265-2451545)/36525</f>
        <v>0.25431895961670087</v>
      </c>
      <c r="Q265" s="3">
        <f t="shared" ref="Q265:Q328" si="624">MOD(357.5291 + 35999.0503*$P265 - 0.0001559*$P265^2 - 0.00000048*$P265^3,360)</f>
        <v>152.77010939406682</v>
      </c>
      <c r="R265" s="15">
        <f t="shared" ref="R265:R328" si="625">MOD(280.46645 + 36000.76983*$P265 + 0.0003032*$P265^2,360)</f>
        <v>76.144798176323093</v>
      </c>
      <c r="S265" s="15">
        <f t="shared" ref="S265:S328" si="626">MOD((1.9146 - 0.004817*$P265 - 0.000014*$P265^2)*SIN($Q265*PI()/180) + (0.019993 - 0.000101*$P265)*SIN(2*$Q265*PI()/180) + 0.00029*SIN(3*$Q265*PI()/180),360)</f>
        <v>0.85952639041242529</v>
      </c>
      <c r="T265" s="16">
        <f t="shared" ref="T265:T328" si="627">MOD($R265+$S265,360)</f>
        <v>77.004324566735519</v>
      </c>
      <c r="U265" s="10">
        <f t="shared" ref="U265:U328" si="628">COS($T265*PI()/180)</f>
        <v>0.22487751026932529</v>
      </c>
      <c r="V265" s="19">
        <f t="shared" ref="V265:V328" si="629">COS((23.4393-46.815*P265/3600)*PI()/180)*SIN(T265*PI()/180)</f>
        <v>0.89400494214572068</v>
      </c>
      <c r="W265" s="19">
        <f t="shared" ref="W265:W328" si="630">SIN((23.4393-46.815*P265/3600)*PI()/180)*SIN(T265*PI()/180)</f>
        <v>0.38753744179639737</v>
      </c>
      <c r="X265" s="10">
        <f t="shared" si="609"/>
        <v>0.92185396414285914</v>
      </c>
      <c r="Y265" s="16">
        <f t="shared" ref="Y265:Y328" si="631">ATAN(W265/X265)/(PI()/180)</f>
        <v>22.801358363468164</v>
      </c>
      <c r="Z265" s="20">
        <f t="shared" ref="Z265:Z328" si="632">IF(2*ATAN($V265/($U265+$X265))/(PI()/180)&gt;0, 2*ATAN($V265/($U265+$X265))/(PI()/180), 2*ATAN($V265/($U265+$X265))/(PI()/180)+360)</f>
        <v>75.880771202325747</v>
      </c>
      <c r="AA265" s="1">
        <f t="shared" si="614"/>
        <v>-1289.4557423571916</v>
      </c>
      <c r="AB265" s="3">
        <f t="shared" ref="AB265:AB328" si="633">23.439-0.0000004*G265</f>
        <v>23.438189999999999</v>
      </c>
      <c r="AC265" s="16">
        <f t="shared" ref="AC265:AC328" si="634">DEGREES(COS(RADIANS($T265))*SIN(RADIANS($AA265))*SIN(RADIANS($C$2))-SIN(RADIANS($T265))*COS(RADIANS($AB265))*COS(RADIANS($AA265))*SIN(RADIANS($C$2))+SIN(RADIANS($T265))+SIN(RADIANS($AB265))*COS(RADIANS($C$2)))</f>
        <v>109.91266325221505</v>
      </c>
      <c r="AD265" s="16">
        <f t="shared" ref="AD265:AD328" si="635">DEGREES(ASIN(COS(RADIANS($Y265))*SIN(RADIANS($C$2))*SIN(RADIANS($AA265-$Z265))+SIN(RADIANS($Y265))*COS(RADIANS($C$2))))</f>
        <v>69.655172706245068</v>
      </c>
      <c r="AE265" s="1">
        <f t="shared" ref="AE265:AE328" si="636">IF(ABS($AD265)&lt;(ASIN($C$5/($C$5+$C$4))*180/PI()),(1/PI())*ACOS((($C$4^2+2*$C$5*$C$4)^0.5)/(($C$5+$C$4)*COS($AD265*PI()/180))),0)</f>
        <v>7.3493775387752883E-2</v>
      </c>
    </row>
    <row r="266" spans="6:31" x14ac:dyDescent="0.2">
      <c r="F266" s="11">
        <f t="shared" ref="F266" si="637">F265+1</f>
        <v>45816.5</v>
      </c>
      <c r="G266" s="1" t="str">
        <f t="shared" si="611"/>
        <v>2025</v>
      </c>
      <c r="H266" s="1" t="str">
        <f t="shared" si="616"/>
        <v>06</v>
      </c>
      <c r="I266" s="1" t="str">
        <f t="shared" si="617"/>
        <v>08</v>
      </c>
      <c r="J266" s="1">
        <f t="shared" si="618"/>
        <v>12</v>
      </c>
      <c r="K266" s="1">
        <f t="shared" si="619"/>
        <v>0</v>
      </c>
      <c r="L266" s="1">
        <f t="shared" si="620"/>
        <v>0</v>
      </c>
      <c r="M266" s="4">
        <f t="shared" ref="M266" si="638">M265+1</f>
        <v>259</v>
      </c>
      <c r="N266" s="16">
        <f t="shared" si="622"/>
        <v>2460835</v>
      </c>
      <c r="O266" s="16">
        <f t="shared" si="613"/>
        <v>2460835</v>
      </c>
      <c r="P266" s="15">
        <f t="shared" si="623"/>
        <v>0.25434633812457219</v>
      </c>
      <c r="Q266" s="3">
        <f t="shared" si="624"/>
        <v>153.75570967389285</v>
      </c>
      <c r="R266" s="15">
        <f t="shared" si="625"/>
        <v>77.130445540708024</v>
      </c>
      <c r="S266" s="15">
        <f t="shared" si="626"/>
        <v>0.83053832716426124</v>
      </c>
      <c r="T266" s="16">
        <f t="shared" si="627"/>
        <v>77.960983867872287</v>
      </c>
      <c r="U266" s="10">
        <f t="shared" si="628"/>
        <v>0.20857772191922297</v>
      </c>
      <c r="V266" s="19">
        <f t="shared" si="629"/>
        <v>0.89732516890994474</v>
      </c>
      <c r="W266" s="19">
        <f t="shared" si="630"/>
        <v>0.38897670259248979</v>
      </c>
      <c r="X266" s="10">
        <f t="shared" si="609"/>
        <v>0.92124759149767865</v>
      </c>
      <c r="Y266" s="16">
        <f t="shared" si="631"/>
        <v>22.890841823802237</v>
      </c>
      <c r="Z266" s="20">
        <f t="shared" si="632"/>
        <v>76.914319117082641</v>
      </c>
      <c r="AA266" s="1">
        <f t="shared" si="614"/>
        <v>-1294.4536328314443</v>
      </c>
      <c r="AB266" s="3">
        <f t="shared" si="633"/>
        <v>23.438189999999999</v>
      </c>
      <c r="AC266" s="16">
        <f t="shared" si="634"/>
        <v>108.72255922106484</v>
      </c>
      <c r="AD266" s="16">
        <f t="shared" si="635"/>
        <v>66.081051436711746</v>
      </c>
      <c r="AE266" s="1">
        <f t="shared" si="636"/>
        <v>0.1856133396383394</v>
      </c>
    </row>
    <row r="267" spans="6:31" x14ac:dyDescent="0.2">
      <c r="F267" s="11">
        <f t="shared" ref="F267" si="639">F266+1</f>
        <v>45817.5</v>
      </c>
      <c r="G267" s="1" t="str">
        <f t="shared" si="611"/>
        <v>2025</v>
      </c>
      <c r="H267" s="1" t="str">
        <f t="shared" si="616"/>
        <v>06</v>
      </c>
      <c r="I267" s="1" t="str">
        <f t="shared" si="617"/>
        <v>09</v>
      </c>
      <c r="J267" s="1">
        <f t="shared" si="618"/>
        <v>12</v>
      </c>
      <c r="K267" s="1">
        <f t="shared" si="619"/>
        <v>0</v>
      </c>
      <c r="L267" s="1">
        <f t="shared" si="620"/>
        <v>0</v>
      </c>
      <c r="M267" s="4">
        <f t="shared" ref="M267" si="640">M266+1</f>
        <v>260</v>
      </c>
      <c r="N267" s="16">
        <f t="shared" si="622"/>
        <v>2460836</v>
      </c>
      <c r="O267" s="16">
        <f t="shared" si="613"/>
        <v>2460836</v>
      </c>
      <c r="P267" s="15">
        <f t="shared" si="623"/>
        <v>0.25437371663244351</v>
      </c>
      <c r="Q267" s="3">
        <f t="shared" si="624"/>
        <v>154.74130995371706</v>
      </c>
      <c r="R267" s="15">
        <f t="shared" si="625"/>
        <v>78.116092905096593</v>
      </c>
      <c r="S267" s="15">
        <f t="shared" si="626"/>
        <v>0.80131789673993559</v>
      </c>
      <c r="T267" s="16">
        <f t="shared" si="627"/>
        <v>78.917410801836525</v>
      </c>
      <c r="U267" s="10">
        <f t="shared" si="628"/>
        <v>0.19222376653127041</v>
      </c>
      <c r="V267" s="19">
        <f t="shared" si="629"/>
        <v>0.90039452548812227</v>
      </c>
      <c r="W267" s="19">
        <f t="shared" si="630"/>
        <v>0.39030721496220233</v>
      </c>
      <c r="X267" s="10">
        <f t="shared" si="609"/>
        <v>0.92068467889307748</v>
      </c>
      <c r="Y267" s="16">
        <f t="shared" si="631"/>
        <v>22.973616561332957</v>
      </c>
      <c r="Z267" s="20">
        <f t="shared" si="632"/>
        <v>77.948928432417873</v>
      </c>
      <c r="AA267" s="1">
        <f t="shared" si="614"/>
        <v>-1299.451523305697</v>
      </c>
      <c r="AB267" s="3">
        <f t="shared" si="633"/>
        <v>23.438189999999999</v>
      </c>
      <c r="AC267" s="16">
        <f t="shared" si="634"/>
        <v>107.09352900022435</v>
      </c>
      <c r="AD267" s="16">
        <f t="shared" si="635"/>
        <v>62.026883891019949</v>
      </c>
      <c r="AE267" s="1">
        <f t="shared" si="636"/>
        <v>0.24343467318074774</v>
      </c>
    </row>
    <row r="268" spans="6:31" x14ac:dyDescent="0.2">
      <c r="F268" s="11">
        <f t="shared" ref="F268" si="641">F267+1</f>
        <v>45818.5</v>
      </c>
      <c r="G268" s="1" t="str">
        <f t="shared" si="611"/>
        <v>2025</v>
      </c>
      <c r="H268" s="1" t="str">
        <f t="shared" si="616"/>
        <v>06</v>
      </c>
      <c r="I268" s="1" t="str">
        <f t="shared" si="617"/>
        <v>10</v>
      </c>
      <c r="J268" s="1">
        <f t="shared" si="618"/>
        <v>12</v>
      </c>
      <c r="K268" s="1">
        <f t="shared" si="619"/>
        <v>0</v>
      </c>
      <c r="L268" s="1">
        <f t="shared" si="620"/>
        <v>0</v>
      </c>
      <c r="M268" s="4">
        <f t="shared" ref="M268" si="642">M267+1</f>
        <v>261</v>
      </c>
      <c r="N268" s="16">
        <f t="shared" si="622"/>
        <v>2460837</v>
      </c>
      <c r="O268" s="16">
        <f t="shared" si="613"/>
        <v>2460837</v>
      </c>
      <c r="P268" s="15">
        <f t="shared" si="623"/>
        <v>0.25440109514031484</v>
      </c>
      <c r="Q268" s="3">
        <f t="shared" si="624"/>
        <v>155.72691023353946</v>
      </c>
      <c r="R268" s="15">
        <f t="shared" si="625"/>
        <v>79.101740269485163</v>
      </c>
      <c r="S268" s="15">
        <f t="shared" si="626"/>
        <v>0.77187337378416987</v>
      </c>
      <c r="T268" s="16">
        <f t="shared" si="627"/>
        <v>79.873613643269337</v>
      </c>
      <c r="U268" s="10">
        <f t="shared" si="628"/>
        <v>0.17582009955006511</v>
      </c>
      <c r="V268" s="19">
        <f t="shared" si="629"/>
        <v>0.90321236246370185</v>
      </c>
      <c r="W268" s="19">
        <f t="shared" si="630"/>
        <v>0.39152869739898216</v>
      </c>
      <c r="X268" s="10">
        <f t="shared" si="609"/>
        <v>0.92016589760382683</v>
      </c>
      <c r="Y268" s="16">
        <f t="shared" si="631"/>
        <v>23.049652909963392</v>
      </c>
      <c r="Z268" s="20">
        <f t="shared" si="632"/>
        <v>78.984511407680102</v>
      </c>
      <c r="AA268" s="1">
        <f t="shared" si="614"/>
        <v>-1304.4494137799497</v>
      </c>
      <c r="AB268" s="3">
        <f t="shared" si="633"/>
        <v>23.438189999999999</v>
      </c>
      <c r="AC268" s="16">
        <f t="shared" si="634"/>
        <v>105.04579360662221</v>
      </c>
      <c r="AD268" s="16">
        <f t="shared" si="635"/>
        <v>57.684178612714604</v>
      </c>
      <c r="AE268" s="1">
        <f t="shared" si="636"/>
        <v>0.28178430562436207</v>
      </c>
    </row>
    <row r="269" spans="6:31" x14ac:dyDescent="0.2">
      <c r="F269" s="11">
        <f t="shared" ref="F269" si="643">F268+1</f>
        <v>45819.5</v>
      </c>
      <c r="G269" s="1" t="str">
        <f t="shared" si="611"/>
        <v>2025</v>
      </c>
      <c r="H269" s="1" t="str">
        <f t="shared" si="616"/>
        <v>06</v>
      </c>
      <c r="I269" s="1" t="str">
        <f t="shared" si="617"/>
        <v>11</v>
      </c>
      <c r="J269" s="1">
        <f t="shared" si="618"/>
        <v>12</v>
      </c>
      <c r="K269" s="1">
        <f t="shared" si="619"/>
        <v>0</v>
      </c>
      <c r="L269" s="1">
        <f t="shared" si="620"/>
        <v>0</v>
      </c>
      <c r="M269" s="4">
        <f t="shared" ref="M269" si="644">M268+1</f>
        <v>262</v>
      </c>
      <c r="N269" s="16">
        <f t="shared" si="622"/>
        <v>2460838</v>
      </c>
      <c r="O269" s="16">
        <f t="shared" si="613"/>
        <v>2460838</v>
      </c>
      <c r="P269" s="15">
        <f t="shared" si="623"/>
        <v>0.25442847364818616</v>
      </c>
      <c r="Q269" s="3">
        <f t="shared" si="624"/>
        <v>156.71251051336731</v>
      </c>
      <c r="R269" s="15">
        <f t="shared" si="625"/>
        <v>80.087387633871913</v>
      </c>
      <c r="S269" s="15">
        <f t="shared" si="626"/>
        <v>0.74221308483155313</v>
      </c>
      <c r="T269" s="16">
        <f t="shared" si="627"/>
        <v>80.82960071870346</v>
      </c>
      <c r="U269" s="10">
        <f t="shared" si="628"/>
        <v>0.1593711821669262</v>
      </c>
      <c r="V269" s="19">
        <f t="shared" si="629"/>
        <v>0.90577809285982136</v>
      </c>
      <c r="W269" s="19">
        <f t="shared" si="630"/>
        <v>0.39264089546294229</v>
      </c>
      <c r="X269" s="10">
        <f t="shared" si="609"/>
        <v>0.91969186536038183</v>
      </c>
      <c r="Y269" s="16">
        <f t="shared" si="631"/>
        <v>23.118923750968808</v>
      </c>
      <c r="Z269" s="20">
        <f t="shared" si="632"/>
        <v>80.020978489708739</v>
      </c>
      <c r="AA269" s="1">
        <f t="shared" si="614"/>
        <v>-1309.4473042542024</v>
      </c>
      <c r="AB269" s="3">
        <f t="shared" si="633"/>
        <v>23.438189999999999</v>
      </c>
      <c r="AC269" s="16">
        <f t="shared" si="634"/>
        <v>102.60395354310788</v>
      </c>
      <c r="AD269" s="16">
        <f t="shared" si="635"/>
        <v>53.167281952632045</v>
      </c>
      <c r="AE269" s="1">
        <f t="shared" si="636"/>
        <v>0.30904547710600117</v>
      </c>
    </row>
    <row r="270" spans="6:31" x14ac:dyDescent="0.2">
      <c r="F270" s="11">
        <f t="shared" ref="F270" si="645">F269+1</f>
        <v>45820.5</v>
      </c>
      <c r="G270" s="1" t="str">
        <f t="shared" si="611"/>
        <v>2025</v>
      </c>
      <c r="H270" s="1" t="str">
        <f t="shared" si="616"/>
        <v>06</v>
      </c>
      <c r="I270" s="1" t="str">
        <f t="shared" si="617"/>
        <v>12</v>
      </c>
      <c r="J270" s="1">
        <f t="shared" si="618"/>
        <v>12</v>
      </c>
      <c r="K270" s="1">
        <f t="shared" si="619"/>
        <v>0</v>
      </c>
      <c r="L270" s="1">
        <f t="shared" si="620"/>
        <v>0</v>
      </c>
      <c r="M270" s="4">
        <f t="shared" ref="M270" si="646">M269+1</f>
        <v>263</v>
      </c>
      <c r="N270" s="16">
        <f t="shared" si="622"/>
        <v>2460839</v>
      </c>
      <c r="O270" s="16">
        <f t="shared" si="613"/>
        <v>2460839</v>
      </c>
      <c r="P270" s="15">
        <f t="shared" si="623"/>
        <v>0.25445585215605748</v>
      </c>
      <c r="Q270" s="3">
        <f t="shared" si="624"/>
        <v>157.69811079318788</v>
      </c>
      <c r="R270" s="15">
        <f t="shared" si="625"/>
        <v>81.073034998260482</v>
      </c>
      <c r="S270" s="15">
        <f t="shared" si="626"/>
        <v>0.71234540628636411</v>
      </c>
      <c r="T270" s="16">
        <f t="shared" si="627"/>
        <v>81.785380404546842</v>
      </c>
      <c r="U270" s="10">
        <f t="shared" si="628"/>
        <v>0.14288148043799323</v>
      </c>
      <c r="V270" s="19">
        <f t="shared" si="629"/>
        <v>0.9080911920603234</v>
      </c>
      <c r="W270" s="19">
        <f t="shared" si="630"/>
        <v>0.39364358174662029</v>
      </c>
      <c r="X270" s="10">
        <f t="shared" si="609"/>
        <v>0.91926314543208565</v>
      </c>
      <c r="Y270" s="16">
        <f t="shared" si="631"/>
        <v>23.1814045470732</v>
      </c>
      <c r="Z270" s="20">
        <f t="shared" si="632"/>
        <v>81.058238460806564</v>
      </c>
      <c r="AA270" s="1">
        <f t="shared" si="614"/>
        <v>-1314.4451947284551</v>
      </c>
      <c r="AB270" s="3">
        <f t="shared" si="633"/>
        <v>23.438189999999999</v>
      </c>
      <c r="AC270" s="16">
        <f t="shared" si="634"/>
        <v>99.796719170001282</v>
      </c>
      <c r="AD270" s="16">
        <f t="shared" si="635"/>
        <v>48.546573228694328</v>
      </c>
      <c r="AE270" s="1">
        <f t="shared" si="636"/>
        <v>0.32918803607704283</v>
      </c>
    </row>
    <row r="271" spans="6:31" x14ac:dyDescent="0.2">
      <c r="F271" s="11">
        <f t="shared" ref="F271" si="647">F270+1</f>
        <v>45821.5</v>
      </c>
      <c r="G271" s="1" t="str">
        <f t="shared" si="611"/>
        <v>2025</v>
      </c>
      <c r="H271" s="1" t="str">
        <f t="shared" si="616"/>
        <v>06</v>
      </c>
      <c r="I271" s="1" t="str">
        <f t="shared" si="617"/>
        <v>13</v>
      </c>
      <c r="J271" s="1">
        <f t="shared" si="618"/>
        <v>12</v>
      </c>
      <c r="K271" s="1">
        <f t="shared" si="619"/>
        <v>0</v>
      </c>
      <c r="L271" s="1">
        <f t="shared" si="620"/>
        <v>0</v>
      </c>
      <c r="M271" s="4">
        <f t="shared" ref="M271" si="648">M270+1</f>
        <v>264</v>
      </c>
      <c r="N271" s="16">
        <f t="shared" si="622"/>
        <v>2460840</v>
      </c>
      <c r="O271" s="16">
        <f t="shared" si="613"/>
        <v>2460840</v>
      </c>
      <c r="P271" s="15">
        <f t="shared" si="623"/>
        <v>0.25448323066392881</v>
      </c>
      <c r="Q271" s="3">
        <f t="shared" si="624"/>
        <v>158.68371107301391</v>
      </c>
      <c r="R271" s="15">
        <f t="shared" si="625"/>
        <v>82.05868236265087</v>
      </c>
      <c r="S271" s="15">
        <f t="shared" si="626"/>
        <v>0.68227876239940644</v>
      </c>
      <c r="T271" s="16">
        <f t="shared" si="627"/>
        <v>82.740961125050276</v>
      </c>
      <c r="U271" s="10">
        <f t="shared" si="628"/>
        <v>0.12635546440915696</v>
      </c>
      <c r="V271" s="19">
        <f t="shared" si="629"/>
        <v>0.91015119772546083</v>
      </c>
      <c r="W271" s="19">
        <f t="shared" si="630"/>
        <v>0.39453655583843616</v>
      </c>
      <c r="X271" s="10">
        <f t="shared" si="609"/>
        <v>0.91888024579220573</v>
      </c>
      <c r="Y271" s="16">
        <f t="shared" si="631"/>
        <v>23.237073373449757</v>
      </c>
      <c r="Z271" s="20">
        <f t="shared" si="632"/>
        <v>82.096198591617991</v>
      </c>
      <c r="AA271" s="1">
        <f t="shared" si="614"/>
        <v>-1319.4430852027078</v>
      </c>
      <c r="AB271" s="3">
        <f t="shared" si="633"/>
        <v>23.438189999999999</v>
      </c>
      <c r="AC271" s="16">
        <f t="shared" si="634"/>
        <v>96.656596815768978</v>
      </c>
      <c r="AD271" s="16">
        <f t="shared" si="635"/>
        <v>43.867795394875479</v>
      </c>
      <c r="AE271" s="1">
        <f t="shared" si="636"/>
        <v>0.34445329891038612</v>
      </c>
    </row>
    <row r="272" spans="6:31" x14ac:dyDescent="0.2">
      <c r="F272" s="11">
        <f t="shared" ref="F272" si="649">F271+1</f>
        <v>45822.5</v>
      </c>
      <c r="G272" s="1" t="str">
        <f t="shared" si="611"/>
        <v>2025</v>
      </c>
      <c r="H272" s="1" t="str">
        <f t="shared" si="616"/>
        <v>06</v>
      </c>
      <c r="I272" s="1" t="str">
        <f t="shared" si="617"/>
        <v>14</v>
      </c>
      <c r="J272" s="1">
        <f t="shared" si="618"/>
        <v>12</v>
      </c>
      <c r="K272" s="1">
        <f t="shared" si="619"/>
        <v>0</v>
      </c>
      <c r="L272" s="1">
        <f t="shared" si="620"/>
        <v>0</v>
      </c>
      <c r="M272" s="4">
        <f t="shared" ref="M272" si="650">M271+1</f>
        <v>265</v>
      </c>
      <c r="N272" s="16">
        <f t="shared" si="622"/>
        <v>2460841</v>
      </c>
      <c r="O272" s="16">
        <f t="shared" si="613"/>
        <v>2460841</v>
      </c>
      <c r="P272" s="15">
        <f t="shared" si="623"/>
        <v>0.25451060917180013</v>
      </c>
      <c r="Q272" s="3">
        <f t="shared" si="624"/>
        <v>159.66931135283812</v>
      </c>
      <c r="R272" s="15">
        <f t="shared" si="625"/>
        <v>83.044329727041259</v>
      </c>
      <c r="S272" s="15">
        <f t="shared" si="626"/>
        <v>0.65202162324688606</v>
      </c>
      <c r="T272" s="16">
        <f t="shared" si="627"/>
        <v>83.69635135028814</v>
      </c>
      <c r="U272" s="10">
        <f t="shared" si="628"/>
        <v>0.1097976072471277</v>
      </c>
      <c r="V272" s="19">
        <f t="shared" si="629"/>
        <v>0.91195770970259094</v>
      </c>
      <c r="W272" s="19">
        <f t="shared" si="630"/>
        <v>0.39531964428397709</v>
      </c>
      <c r="X272" s="10">
        <f t="shared" si="609"/>
        <v>0.9185436183672443</v>
      </c>
      <c r="Y272" s="16">
        <f t="shared" si="631"/>
        <v>23.285910945524009</v>
      </c>
      <c r="Z272" s="20">
        <f t="shared" si="632"/>
        <v>83.134764798529901</v>
      </c>
      <c r="AA272" s="1">
        <f t="shared" si="614"/>
        <v>-1324.4409756769605</v>
      </c>
      <c r="AB272" s="3">
        <f t="shared" si="633"/>
        <v>23.438189999999999</v>
      </c>
      <c r="AC272" s="16">
        <f t="shared" si="634"/>
        <v>93.21953403525572</v>
      </c>
      <c r="AD272" s="16">
        <f t="shared" si="635"/>
        <v>39.162708707117659</v>
      </c>
      <c r="AE272" s="1">
        <f t="shared" si="636"/>
        <v>0.35621756505799357</v>
      </c>
    </row>
    <row r="273" spans="6:31" x14ac:dyDescent="0.2">
      <c r="F273" s="11">
        <f t="shared" ref="F273" si="651">F272+1</f>
        <v>45823.5</v>
      </c>
      <c r="G273" s="1" t="str">
        <f t="shared" si="611"/>
        <v>2025</v>
      </c>
      <c r="H273" s="1" t="str">
        <f t="shared" si="616"/>
        <v>06</v>
      </c>
      <c r="I273" s="1" t="str">
        <f t="shared" si="617"/>
        <v>15</v>
      </c>
      <c r="J273" s="1">
        <f t="shared" si="618"/>
        <v>12</v>
      </c>
      <c r="K273" s="1">
        <f t="shared" si="619"/>
        <v>0</v>
      </c>
      <c r="L273" s="1">
        <f t="shared" si="620"/>
        <v>0</v>
      </c>
      <c r="M273" s="4">
        <f t="shared" ref="M273" si="652">M272+1</f>
        <v>266</v>
      </c>
      <c r="N273" s="16">
        <f t="shared" si="622"/>
        <v>2460842</v>
      </c>
      <c r="O273" s="16">
        <f t="shared" si="613"/>
        <v>2460842</v>
      </c>
      <c r="P273" s="15">
        <f t="shared" si="623"/>
        <v>0.25453798767967145</v>
      </c>
      <c r="Q273" s="3">
        <f t="shared" si="624"/>
        <v>160.65491163266051</v>
      </c>
      <c r="R273" s="15">
        <f t="shared" si="625"/>
        <v>84.029977091429828</v>
      </c>
      <c r="S273" s="15">
        <f t="shared" si="626"/>
        <v>0.62158250270649507</v>
      </c>
      <c r="T273" s="16">
        <f t="shared" si="627"/>
        <v>84.651559594136316</v>
      </c>
      <c r="U273" s="10">
        <f t="shared" si="628"/>
        <v>9.3212384376717611E-2</v>
      </c>
      <c r="V273" s="19">
        <f t="shared" si="629"/>
        <v>0.91351038993201583</v>
      </c>
      <c r="W273" s="19">
        <f t="shared" si="630"/>
        <v>0.39599270054517838</v>
      </c>
      <c r="X273" s="10">
        <f t="shared" si="609"/>
        <v>0.91825365837274875</v>
      </c>
      <c r="Y273" s="16">
        <f t="shared" si="631"/>
        <v>23.327900643466247</v>
      </c>
      <c r="Z273" s="20">
        <f t="shared" si="632"/>
        <v>84.173841805137286</v>
      </c>
      <c r="AA273" s="1">
        <f t="shared" si="614"/>
        <v>-1329.4388661512132</v>
      </c>
      <c r="AB273" s="3">
        <f t="shared" si="633"/>
        <v>23.438189999999999</v>
      </c>
      <c r="AC273" s="16">
        <f t="shared" si="634"/>
        <v>89.524527861378104</v>
      </c>
      <c r="AD273" s="16">
        <f t="shared" si="635"/>
        <v>34.455030410217447</v>
      </c>
      <c r="AE273" s="1">
        <f t="shared" si="636"/>
        <v>0.36537226158919106</v>
      </c>
    </row>
    <row r="274" spans="6:31" x14ac:dyDescent="0.2">
      <c r="F274" s="11">
        <f t="shared" ref="F274" si="653">F273+1</f>
        <v>45824.5</v>
      </c>
      <c r="G274" s="1" t="str">
        <f t="shared" si="611"/>
        <v>2025</v>
      </c>
      <c r="H274" s="1" t="str">
        <f t="shared" si="616"/>
        <v>06</v>
      </c>
      <c r="I274" s="1" t="str">
        <f t="shared" si="617"/>
        <v>16</v>
      </c>
      <c r="J274" s="1">
        <f t="shared" si="618"/>
        <v>12</v>
      </c>
      <c r="K274" s="1">
        <f t="shared" si="619"/>
        <v>0</v>
      </c>
      <c r="L274" s="1">
        <f t="shared" si="620"/>
        <v>0</v>
      </c>
      <c r="M274" s="4">
        <f t="shared" ref="M274" si="654">M273+1</f>
        <v>267</v>
      </c>
      <c r="N274" s="16">
        <f t="shared" si="622"/>
        <v>2460843</v>
      </c>
      <c r="O274" s="16">
        <f t="shared" si="613"/>
        <v>2460843</v>
      </c>
      <c r="P274" s="15">
        <f t="shared" si="623"/>
        <v>0.25456536618754277</v>
      </c>
      <c r="Q274" s="3">
        <f t="shared" si="624"/>
        <v>161.64051191248473</v>
      </c>
      <c r="R274" s="15">
        <f t="shared" si="625"/>
        <v>85.015624455820216</v>
      </c>
      <c r="S274" s="15">
        <f t="shared" si="626"/>
        <v>0.59096995643389716</v>
      </c>
      <c r="T274" s="16">
        <f t="shared" si="627"/>
        <v>85.606594412254111</v>
      </c>
      <c r="U274" s="10">
        <f t="shared" si="628"/>
        <v>7.6604272624010483E-2</v>
      </c>
      <c r="V274" s="19">
        <f t="shared" si="629"/>
        <v>0.91480896234817544</v>
      </c>
      <c r="W274" s="19">
        <f t="shared" si="630"/>
        <v>0.39655560495748976</v>
      </c>
      <c r="X274" s="10">
        <f t="shared" si="609"/>
        <v>0.91801070373759774</v>
      </c>
      <c r="Y274" s="16">
        <f t="shared" si="631"/>
        <v>23.363028533273361</v>
      </c>
      <c r="Z274" s="20">
        <f t="shared" si="632"/>
        <v>85.21333330731656</v>
      </c>
      <c r="AA274" s="1">
        <f t="shared" si="614"/>
        <v>-1334.4367566254659</v>
      </c>
      <c r="AB274" s="3">
        <f t="shared" si="633"/>
        <v>23.438189999999999</v>
      </c>
      <c r="AC274" s="16">
        <f t="shared" si="634"/>
        <v>85.613200292125683</v>
      </c>
      <c r="AD274" s="16">
        <f t="shared" si="635"/>
        <v>29.763873454588083</v>
      </c>
      <c r="AE274" s="1">
        <f t="shared" si="636"/>
        <v>0.37251769019122971</v>
      </c>
    </row>
    <row r="275" spans="6:31" x14ac:dyDescent="0.2">
      <c r="F275" s="11">
        <f t="shared" ref="F275" si="655">F274+1</f>
        <v>45825.5</v>
      </c>
      <c r="G275" s="1" t="str">
        <f t="shared" si="611"/>
        <v>2025</v>
      </c>
      <c r="H275" s="1" t="str">
        <f t="shared" si="616"/>
        <v>06</v>
      </c>
      <c r="I275" s="1" t="str">
        <f t="shared" si="617"/>
        <v>17</v>
      </c>
      <c r="J275" s="1">
        <f t="shared" si="618"/>
        <v>12</v>
      </c>
      <c r="K275" s="1">
        <f t="shared" si="619"/>
        <v>0</v>
      </c>
      <c r="L275" s="1">
        <f t="shared" si="620"/>
        <v>0</v>
      </c>
      <c r="M275" s="4">
        <f t="shared" ref="M275" si="656">M274+1</f>
        <v>268</v>
      </c>
      <c r="N275" s="16">
        <f t="shared" si="622"/>
        <v>2460844</v>
      </c>
      <c r="O275" s="16">
        <f t="shared" si="613"/>
        <v>2460844</v>
      </c>
      <c r="P275" s="15">
        <f t="shared" si="623"/>
        <v>0.2545927446954141</v>
      </c>
      <c r="Q275" s="3">
        <f t="shared" si="624"/>
        <v>162.62611219230712</v>
      </c>
      <c r="R275" s="15">
        <f t="shared" si="625"/>
        <v>86.001271820212423</v>
      </c>
      <c r="S275" s="15">
        <f t="shared" si="626"/>
        <v>0.56019257983901516</v>
      </c>
      <c r="T275" s="16">
        <f t="shared" si="627"/>
        <v>86.561464400051435</v>
      </c>
      <c r="U275" s="10">
        <f t="shared" si="628"/>
        <v>5.9977749365536744E-2</v>
      </c>
      <c r="V275" s="19">
        <f t="shared" si="629"/>
        <v>0.91585321277635545</v>
      </c>
      <c r="W275" s="19">
        <f t="shared" si="630"/>
        <v>0.39700826468509781</v>
      </c>
      <c r="X275" s="10">
        <f t="shared" si="609"/>
        <v>0.91781503461848313</v>
      </c>
      <c r="Y275" s="16">
        <f t="shared" si="631"/>
        <v>23.391283384352104</v>
      </c>
      <c r="Z275" s="20">
        <f t="shared" si="632"/>
        <v>86.253142141400943</v>
      </c>
      <c r="AA275" s="1">
        <f t="shared" si="614"/>
        <v>-1339.4346470997186</v>
      </c>
      <c r="AB275" s="3">
        <f t="shared" si="633"/>
        <v>23.438189999999999</v>
      </c>
      <c r="AC275" s="16">
        <f t="shared" si="634"/>
        <v>81.529345604920366</v>
      </c>
      <c r="AD275" s="16">
        <f t="shared" si="635"/>
        <v>25.105842966491622</v>
      </c>
      <c r="AE275" s="1">
        <f t="shared" si="636"/>
        <v>0.3780705474315384</v>
      </c>
    </row>
    <row r="276" spans="6:31" x14ac:dyDescent="0.2">
      <c r="F276" s="11">
        <f t="shared" ref="F276" si="657">F275+1</f>
        <v>45826.5</v>
      </c>
      <c r="G276" s="1" t="str">
        <f t="shared" si="611"/>
        <v>2025</v>
      </c>
      <c r="H276" s="1" t="str">
        <f t="shared" si="616"/>
        <v>06</v>
      </c>
      <c r="I276" s="1" t="str">
        <f t="shared" si="617"/>
        <v>18</v>
      </c>
      <c r="J276" s="1">
        <f t="shared" si="618"/>
        <v>12</v>
      </c>
      <c r="K276" s="1">
        <f t="shared" si="619"/>
        <v>0</v>
      </c>
      <c r="L276" s="1">
        <f t="shared" si="620"/>
        <v>0</v>
      </c>
      <c r="M276" s="4">
        <f t="shared" ref="M276" si="658">M275+1</f>
        <v>269</v>
      </c>
      <c r="N276" s="16">
        <f t="shared" si="622"/>
        <v>2460845</v>
      </c>
      <c r="O276" s="16">
        <f t="shared" si="613"/>
        <v>2460845</v>
      </c>
      <c r="P276" s="15">
        <f t="shared" si="623"/>
        <v>0.25462012320328542</v>
      </c>
      <c r="Q276" s="3">
        <f t="shared" si="624"/>
        <v>163.61171247212951</v>
      </c>
      <c r="R276" s="15">
        <f t="shared" si="625"/>
        <v>86.986919184602812</v>
      </c>
      <c r="S276" s="15">
        <f t="shared" si="626"/>
        <v>0.52925900606120457</v>
      </c>
      <c r="T276" s="16">
        <f t="shared" si="627"/>
        <v>87.516178190664021</v>
      </c>
      <c r="U276" s="10">
        <f t="shared" si="628"/>
        <v>4.3337291682842102E-2</v>
      </c>
      <c r="V276" s="19">
        <f t="shared" si="629"/>
        <v>0.91664298882512385</v>
      </c>
      <c r="W276" s="19">
        <f t="shared" si="630"/>
        <v>0.39735061367429664</v>
      </c>
      <c r="X276" s="10">
        <f t="shared" si="609"/>
        <v>0.91766687300602712</v>
      </c>
      <c r="Y276" s="16">
        <f t="shared" si="631"/>
        <v>23.41265668353061</v>
      </c>
      <c r="Z276" s="20">
        <f t="shared" si="632"/>
        <v>87.293170454978551</v>
      </c>
      <c r="AA276" s="1">
        <f t="shared" si="614"/>
        <v>-1344.4325375739713</v>
      </c>
      <c r="AB276" s="3">
        <f t="shared" si="633"/>
        <v>23.438189999999999</v>
      </c>
      <c r="AC276" s="16">
        <f t="shared" si="634"/>
        <v>77.318454391111118</v>
      </c>
      <c r="AD276" s="16">
        <f t="shared" si="635"/>
        <v>20.496398170376562</v>
      </c>
      <c r="AE276" s="1">
        <f t="shared" si="636"/>
        <v>0.38232724999960488</v>
      </c>
    </row>
    <row r="277" spans="6:31" x14ac:dyDescent="0.2">
      <c r="F277" s="11">
        <f t="shared" ref="F277" si="659">F276+1</f>
        <v>45827.5</v>
      </c>
      <c r="G277" s="1" t="str">
        <f t="shared" si="611"/>
        <v>2025</v>
      </c>
      <c r="H277" s="1" t="str">
        <f t="shared" si="616"/>
        <v>06</v>
      </c>
      <c r="I277" s="1" t="str">
        <f t="shared" si="617"/>
        <v>19</v>
      </c>
      <c r="J277" s="1">
        <f t="shared" si="618"/>
        <v>12</v>
      </c>
      <c r="K277" s="1">
        <f t="shared" si="619"/>
        <v>0</v>
      </c>
      <c r="L277" s="1">
        <f t="shared" si="620"/>
        <v>0</v>
      </c>
      <c r="M277" s="4">
        <f t="shared" ref="M277" si="660">M276+1</f>
        <v>270</v>
      </c>
      <c r="N277" s="16">
        <f t="shared" si="622"/>
        <v>2460846</v>
      </c>
      <c r="O277" s="16">
        <f t="shared" si="613"/>
        <v>2460846</v>
      </c>
      <c r="P277" s="15">
        <f t="shared" si="623"/>
        <v>0.25464750171115674</v>
      </c>
      <c r="Q277" s="3">
        <f t="shared" si="624"/>
        <v>164.5973127519519</v>
      </c>
      <c r="R277" s="15">
        <f t="shared" si="625"/>
        <v>87.972566548995019</v>
      </c>
      <c r="S277" s="15">
        <f t="shared" si="626"/>
        <v>0.49817790394473593</v>
      </c>
      <c r="T277" s="16">
        <f t="shared" si="627"/>
        <v>88.470744452939755</v>
      </c>
      <c r="U277" s="10">
        <f t="shared" si="628"/>
        <v>2.6687375522171205E-2</v>
      </c>
      <c r="V277" s="19">
        <f t="shared" si="629"/>
        <v>0.91717819977464787</v>
      </c>
      <c r="W277" s="19">
        <f t="shared" si="630"/>
        <v>0.39758261260507216</v>
      </c>
      <c r="X277" s="10">
        <f t="shared" si="609"/>
        <v>0.91756638242370514</v>
      </c>
      <c r="Y277" s="16">
        <f t="shared" si="631"/>
        <v>23.42714264543747</v>
      </c>
      <c r="Z277" s="20">
        <f t="shared" si="632"/>
        <v>88.33331987979696</v>
      </c>
      <c r="AA277" s="1">
        <f t="shared" si="614"/>
        <v>-1349.430428048224</v>
      </c>
      <c r="AB277" s="3">
        <f t="shared" si="633"/>
        <v>23.438189999999999</v>
      </c>
      <c r="AC277" s="16">
        <f t="shared" si="634"/>
        <v>73.027219451481244</v>
      </c>
      <c r="AD277" s="16">
        <f t="shared" si="635"/>
        <v>15.950806356521616</v>
      </c>
      <c r="AE277" s="1">
        <f t="shared" si="636"/>
        <v>0.38550305932762985</v>
      </c>
    </row>
    <row r="278" spans="6:31" x14ac:dyDescent="0.2">
      <c r="F278" s="11">
        <f t="shared" ref="F278" si="661">F277+1</f>
        <v>45828.5</v>
      </c>
      <c r="G278" s="1" t="str">
        <f t="shared" si="611"/>
        <v>2025</v>
      </c>
      <c r="H278" s="1" t="str">
        <f t="shared" si="616"/>
        <v>06</v>
      </c>
      <c r="I278" s="1" t="str">
        <f t="shared" si="617"/>
        <v>20</v>
      </c>
      <c r="J278" s="1">
        <f t="shared" si="618"/>
        <v>12</v>
      </c>
      <c r="K278" s="1">
        <f t="shared" si="619"/>
        <v>0</v>
      </c>
      <c r="L278" s="1">
        <f t="shared" si="620"/>
        <v>0</v>
      </c>
      <c r="M278" s="4">
        <f t="shared" ref="M278" si="662">M277+1</f>
        <v>271</v>
      </c>
      <c r="N278" s="16">
        <f t="shared" si="622"/>
        <v>2460847</v>
      </c>
      <c r="O278" s="16">
        <f t="shared" si="613"/>
        <v>2460847</v>
      </c>
      <c r="P278" s="15">
        <f t="shared" si="623"/>
        <v>0.25467488021902807</v>
      </c>
      <c r="Q278" s="3">
        <f t="shared" si="624"/>
        <v>165.5829130317743</v>
      </c>
      <c r="R278" s="15">
        <f t="shared" si="625"/>
        <v>88.958213913387226</v>
      </c>
      <c r="S278" s="15">
        <f t="shared" si="626"/>
        <v>0.46695797601374567</v>
      </c>
      <c r="T278" s="16">
        <f t="shared" si="627"/>
        <v>89.425171889400971</v>
      </c>
      <c r="U278" s="10">
        <f t="shared" si="628"/>
        <v>1.0032474859659734E-2</v>
      </c>
      <c r="V278" s="19">
        <f t="shared" si="629"/>
        <v>0.91745881646101279</v>
      </c>
      <c r="W278" s="19">
        <f t="shared" si="630"/>
        <v>0.39770424884095468</v>
      </c>
      <c r="X278" s="10">
        <f t="shared" si="609"/>
        <v>0.91751366772046072</v>
      </c>
      <c r="Y278" s="16">
        <f t="shared" si="631"/>
        <v>23.434738219201321</v>
      </c>
      <c r="Z278" s="20">
        <f t="shared" si="632"/>
        <v>89.373491706203794</v>
      </c>
      <c r="AA278" s="1">
        <f t="shared" si="614"/>
        <v>-1354.4283185224767</v>
      </c>
      <c r="AB278" s="3">
        <f t="shared" si="633"/>
        <v>23.438189999999999</v>
      </c>
      <c r="AC278" s="16">
        <f t="shared" si="634"/>
        <v>68.70302888652418</v>
      </c>
      <c r="AD278" s="16">
        <f t="shared" si="635"/>
        <v>11.484869866814879</v>
      </c>
      <c r="AE278" s="1">
        <f t="shared" si="636"/>
        <v>0.38775733435546234</v>
      </c>
    </row>
    <row r="279" spans="6:31" x14ac:dyDescent="0.2">
      <c r="F279" s="11">
        <f t="shared" ref="F279" si="663">F278+1</f>
        <v>45829.5</v>
      </c>
      <c r="G279" s="1" t="str">
        <f t="shared" si="611"/>
        <v>2025</v>
      </c>
      <c r="H279" s="1" t="str">
        <f t="shared" si="616"/>
        <v>06</v>
      </c>
      <c r="I279" s="1" t="str">
        <f t="shared" si="617"/>
        <v>21</v>
      </c>
      <c r="J279" s="1">
        <f t="shared" si="618"/>
        <v>12</v>
      </c>
      <c r="K279" s="1">
        <f t="shared" si="619"/>
        <v>0</v>
      </c>
      <c r="L279" s="1">
        <f t="shared" si="620"/>
        <v>0</v>
      </c>
      <c r="M279" s="4">
        <f t="shared" ref="M279" si="664">M278+1</f>
        <v>272</v>
      </c>
      <c r="N279" s="16">
        <f t="shared" si="622"/>
        <v>2460848</v>
      </c>
      <c r="O279" s="16">
        <f t="shared" si="613"/>
        <v>2460848</v>
      </c>
      <c r="P279" s="15">
        <f t="shared" si="623"/>
        <v>0.25470225872689939</v>
      </c>
      <c r="Q279" s="3">
        <f t="shared" si="624"/>
        <v>166.56851331159669</v>
      </c>
      <c r="R279" s="15">
        <f t="shared" si="625"/>
        <v>89.943861277779433</v>
      </c>
      <c r="S279" s="15">
        <f t="shared" si="626"/>
        <v>0.43560795644702971</v>
      </c>
      <c r="T279" s="16">
        <f t="shared" si="627"/>
        <v>90.379469234226463</v>
      </c>
      <c r="U279" s="10">
        <f t="shared" si="628"/>
        <v>-6.6229391289649338E-3</v>
      </c>
      <c r="V279" s="19">
        <f t="shared" si="629"/>
        <v>0.91748487115672761</v>
      </c>
      <c r="W279" s="19">
        <f t="shared" si="630"/>
        <v>0.39771553637721657</v>
      </c>
      <c r="X279" s="10">
        <f t="shared" si="609"/>
        <v>0.91750877495759287</v>
      </c>
      <c r="Y279" s="16">
        <f t="shared" si="631"/>
        <v>23.43544309144033</v>
      </c>
      <c r="Z279" s="20">
        <f t="shared" si="632"/>
        <v>90.413587058629773</v>
      </c>
      <c r="AA279" s="1">
        <f t="shared" si="614"/>
        <v>-1359.4262089967294</v>
      </c>
      <c r="AB279" s="3">
        <f t="shared" si="633"/>
        <v>23.438189999999999</v>
      </c>
      <c r="AC279" s="16">
        <f t="shared" si="634"/>
        <v>64.393451850728653</v>
      </c>
      <c r="AD279" s="16">
        <f t="shared" si="635"/>
        <v>7.1155287624993502</v>
      </c>
      <c r="AE279" s="1">
        <f t="shared" si="636"/>
        <v>0.38921059302125743</v>
      </c>
    </row>
    <row r="280" spans="6:31" x14ac:dyDescent="0.2">
      <c r="F280" s="11">
        <f t="shared" ref="F280" si="665">F279+1</f>
        <v>45830.5</v>
      </c>
      <c r="G280" s="1" t="str">
        <f t="shared" si="611"/>
        <v>2025</v>
      </c>
      <c r="H280" s="1" t="str">
        <f t="shared" si="616"/>
        <v>06</v>
      </c>
      <c r="I280" s="1" t="str">
        <f t="shared" si="617"/>
        <v>22</v>
      </c>
      <c r="J280" s="1">
        <f t="shared" si="618"/>
        <v>12</v>
      </c>
      <c r="K280" s="1">
        <f t="shared" si="619"/>
        <v>0</v>
      </c>
      <c r="L280" s="1">
        <f t="shared" si="620"/>
        <v>0</v>
      </c>
      <c r="M280" s="4">
        <f t="shared" ref="M280" si="666">M279+1</f>
        <v>273</v>
      </c>
      <c r="N280" s="16">
        <f t="shared" si="622"/>
        <v>2460849</v>
      </c>
      <c r="O280" s="16">
        <f t="shared" si="613"/>
        <v>2460849</v>
      </c>
      <c r="P280" s="15">
        <f t="shared" si="623"/>
        <v>0.25472963723477071</v>
      </c>
      <c r="Q280" s="3">
        <f t="shared" si="624"/>
        <v>167.55411359141726</v>
      </c>
      <c r="R280" s="15">
        <f t="shared" si="625"/>
        <v>90.929508642171641</v>
      </c>
      <c r="S280" s="15">
        <f t="shared" si="626"/>
        <v>0.40413660905272686</v>
      </c>
      <c r="T280" s="16">
        <f t="shared" si="627"/>
        <v>91.333645251224368</v>
      </c>
      <c r="U280" s="10">
        <f t="shared" si="628"/>
        <v>-2.3274398893896264E-2</v>
      </c>
      <c r="V280" s="19">
        <f t="shared" si="629"/>
        <v>0.91725645744751594</v>
      </c>
      <c r="W280" s="19">
        <f t="shared" si="630"/>
        <v>0.39761651578746199</v>
      </c>
      <c r="X280" s="10">
        <f t="shared" si="609"/>
        <v>0.91755169139021209</v>
      </c>
      <c r="Y280" s="16">
        <f t="shared" si="631"/>
        <v>23.429259685523878</v>
      </c>
      <c r="Z280" s="20">
        <f t="shared" si="632"/>
        <v>91.453507071534318</v>
      </c>
      <c r="AA280" s="1">
        <f t="shared" si="614"/>
        <v>-1364.4240994709821</v>
      </c>
      <c r="AB280" s="3">
        <f t="shared" si="633"/>
        <v>23.438189999999999</v>
      </c>
      <c r="AC280" s="16">
        <f t="shared" si="634"/>
        <v>60.14572251700104</v>
      </c>
      <c r="AD280" s="16">
        <f t="shared" si="635"/>
        <v>2.8613968233502063</v>
      </c>
      <c r="AE280" s="1">
        <f t="shared" si="636"/>
        <v>0.38995668105291148</v>
      </c>
    </row>
    <row r="281" spans="6:31" x14ac:dyDescent="0.2">
      <c r="F281" s="11">
        <f t="shared" ref="F281" si="667">F280+1</f>
        <v>45831.5</v>
      </c>
      <c r="G281" s="1" t="str">
        <f t="shared" si="611"/>
        <v>2025</v>
      </c>
      <c r="H281" s="1" t="str">
        <f t="shared" si="616"/>
        <v>06</v>
      </c>
      <c r="I281" s="1" t="str">
        <f t="shared" si="617"/>
        <v>23</v>
      </c>
      <c r="J281" s="1">
        <f t="shared" si="618"/>
        <v>12</v>
      </c>
      <c r="K281" s="1">
        <f t="shared" si="619"/>
        <v>0</v>
      </c>
      <c r="L281" s="1">
        <f t="shared" si="620"/>
        <v>0</v>
      </c>
      <c r="M281" s="4">
        <f t="shared" ref="M281" si="668">M280+1</f>
        <v>274</v>
      </c>
      <c r="N281" s="16">
        <f t="shared" si="622"/>
        <v>2460850</v>
      </c>
      <c r="O281" s="16">
        <f t="shared" si="613"/>
        <v>2460850</v>
      </c>
      <c r="P281" s="15">
        <f t="shared" si="623"/>
        <v>0.25475701574264203</v>
      </c>
      <c r="Q281" s="3">
        <f t="shared" si="624"/>
        <v>168.53971387123966</v>
      </c>
      <c r="R281" s="15">
        <f t="shared" si="625"/>
        <v>91.915156006567486</v>
      </c>
      <c r="S281" s="15">
        <f t="shared" si="626"/>
        <v>0.37255272524259359</v>
      </c>
      <c r="T281" s="16">
        <f t="shared" si="627"/>
        <v>92.287708731810085</v>
      </c>
      <c r="U281" s="10">
        <f t="shared" si="628"/>
        <v>-3.9917441332464977E-2</v>
      </c>
      <c r="V281" s="19">
        <f t="shared" si="629"/>
        <v>0.9167737301055231</v>
      </c>
      <c r="W281" s="19">
        <f t="shared" si="630"/>
        <v>0.39740725416866068</v>
      </c>
      <c r="X281" s="10">
        <f t="shared" si="609"/>
        <v>0.91764234554325441</v>
      </c>
      <c r="Y281" s="16">
        <f t="shared" si="631"/>
        <v>23.416193157104399</v>
      </c>
      <c r="Z281" s="20">
        <f t="shared" si="632"/>
        <v>92.493153065279827</v>
      </c>
      <c r="AA281" s="1">
        <f t="shared" si="614"/>
        <v>-1369.4219899452348</v>
      </c>
      <c r="AB281" s="3">
        <f t="shared" si="633"/>
        <v>23.438189999999999</v>
      </c>
      <c r="AC281" s="16">
        <f t="shared" si="634"/>
        <v>56.006227814659255</v>
      </c>
      <c r="AD281" s="16">
        <f t="shared" si="635"/>
        <v>-1.2567407252148151</v>
      </c>
      <c r="AE281" s="1">
        <f t="shared" si="636"/>
        <v>0.39007206377623743</v>
      </c>
    </row>
    <row r="282" spans="6:31" x14ac:dyDescent="0.2">
      <c r="F282" s="11">
        <f t="shared" ref="F282" si="669">F281+1</f>
        <v>45832.5</v>
      </c>
      <c r="G282" s="1" t="str">
        <f t="shared" si="611"/>
        <v>2025</v>
      </c>
      <c r="H282" s="1" t="str">
        <f t="shared" si="616"/>
        <v>06</v>
      </c>
      <c r="I282" s="1" t="str">
        <f t="shared" si="617"/>
        <v>24</v>
      </c>
      <c r="J282" s="1">
        <f t="shared" si="618"/>
        <v>12</v>
      </c>
      <c r="K282" s="1">
        <f t="shared" si="619"/>
        <v>0</v>
      </c>
      <c r="L282" s="1">
        <f t="shared" si="620"/>
        <v>0</v>
      </c>
      <c r="M282" s="4">
        <f t="shared" ref="M282" si="670">M281+1</f>
        <v>275</v>
      </c>
      <c r="N282" s="16">
        <f t="shared" si="622"/>
        <v>2460851</v>
      </c>
      <c r="O282" s="16">
        <f t="shared" si="613"/>
        <v>2460851</v>
      </c>
      <c r="P282" s="15">
        <f t="shared" si="623"/>
        <v>0.25478439425051336</v>
      </c>
      <c r="Q282" s="3">
        <f t="shared" si="624"/>
        <v>169.52531415106205</v>
      </c>
      <c r="R282" s="15">
        <f t="shared" si="625"/>
        <v>92.900803370961512</v>
      </c>
      <c r="S282" s="15">
        <f t="shared" si="626"/>
        <v>0.34086512200675029</v>
      </c>
      <c r="T282" s="16">
        <f t="shared" si="627"/>
        <v>93.241668492968259</v>
      </c>
      <c r="U282" s="10">
        <f t="shared" si="628"/>
        <v>-5.6547608605925281E-2</v>
      </c>
      <c r="V282" s="19">
        <f t="shared" si="629"/>
        <v>0.91603690495905088</v>
      </c>
      <c r="W282" s="19">
        <f t="shared" si="630"/>
        <v>0.39708784508467887</v>
      </c>
      <c r="X282" s="10">
        <f t="shared" si="609"/>
        <v>0.91778060738174572</v>
      </c>
      <c r="Y282" s="16">
        <f t="shared" si="631"/>
        <v>23.396251385932377</v>
      </c>
      <c r="Z282" s="20">
        <f t="shared" si="632"/>
        <v>93.532426721360054</v>
      </c>
      <c r="AA282" s="1">
        <f t="shared" si="614"/>
        <v>-1374.4198804194875</v>
      </c>
      <c r="AB282" s="3">
        <f t="shared" si="633"/>
        <v>23.438189999999999</v>
      </c>
      <c r="AC282" s="16">
        <f t="shared" si="634"/>
        <v>52.02000446212395</v>
      </c>
      <c r="AD282" s="16">
        <f t="shared" si="635"/>
        <v>-5.2154625618368522</v>
      </c>
      <c r="AE282" s="1">
        <f t="shared" si="636"/>
        <v>0.38962352775864573</v>
      </c>
    </row>
    <row r="283" spans="6:31" x14ac:dyDescent="0.2">
      <c r="F283" s="11">
        <f t="shared" ref="F283" si="671">F282+1</f>
        <v>45833.5</v>
      </c>
      <c r="G283" s="1" t="str">
        <f t="shared" si="611"/>
        <v>2025</v>
      </c>
      <c r="H283" s="1" t="str">
        <f t="shared" si="616"/>
        <v>06</v>
      </c>
      <c r="I283" s="1" t="str">
        <f t="shared" si="617"/>
        <v>25</v>
      </c>
      <c r="J283" s="1">
        <f t="shared" si="618"/>
        <v>12</v>
      </c>
      <c r="K283" s="1">
        <f t="shared" si="619"/>
        <v>0</v>
      </c>
      <c r="L283" s="1">
        <f t="shared" si="620"/>
        <v>0</v>
      </c>
      <c r="M283" s="4">
        <f t="shared" ref="M283" si="672">M282+1</f>
        <v>276</v>
      </c>
      <c r="N283" s="16">
        <f t="shared" si="622"/>
        <v>2460852</v>
      </c>
      <c r="O283" s="16">
        <f t="shared" si="613"/>
        <v>2460852</v>
      </c>
      <c r="P283" s="15">
        <f t="shared" si="623"/>
        <v>0.25481177275838468</v>
      </c>
      <c r="Q283" s="3">
        <f t="shared" si="624"/>
        <v>170.5109144308808</v>
      </c>
      <c r="R283" s="15">
        <f t="shared" si="625"/>
        <v>93.886450735353719</v>
      </c>
      <c r="S283" s="15">
        <f t="shared" si="626"/>
        <v>0.3090826398878968</v>
      </c>
      <c r="T283" s="16">
        <f t="shared" si="627"/>
        <v>94.19553337524161</v>
      </c>
      <c r="U283" s="10">
        <f t="shared" si="628"/>
        <v>-7.3160448952806115E-2</v>
      </c>
      <c r="V283" s="19">
        <f t="shared" si="629"/>
        <v>0.91504625875889867</v>
      </c>
      <c r="W283" s="19">
        <f t="shared" si="630"/>
        <v>0.39665840850833678</v>
      </c>
      <c r="X283" s="10">
        <f t="shared" si="609"/>
        <v>0.91796628857471307</v>
      </c>
      <c r="Y283" s="16">
        <f t="shared" si="631"/>
        <v>23.369444963981373</v>
      </c>
      <c r="Z283" s="20">
        <f t="shared" si="632"/>
        <v>94.571230256484668</v>
      </c>
      <c r="AA283" s="1">
        <f t="shared" si="614"/>
        <v>-1379.4177708937402</v>
      </c>
      <c r="AB283" s="3">
        <f t="shared" si="633"/>
        <v>23.438189999999999</v>
      </c>
      <c r="AC283" s="16">
        <f t="shared" si="634"/>
        <v>48.230250713883017</v>
      </c>
      <c r="AD283" s="16">
        <f t="shared" si="635"/>
        <v>-8.9882975794361109</v>
      </c>
      <c r="AE283" s="1">
        <f t="shared" si="636"/>
        <v>0.38867512239136576</v>
      </c>
    </row>
    <row r="284" spans="6:31" x14ac:dyDescent="0.2">
      <c r="F284" s="11">
        <f t="shared" ref="F284" si="673">F283+1</f>
        <v>45834.5</v>
      </c>
      <c r="G284" s="1" t="str">
        <f t="shared" si="611"/>
        <v>2025</v>
      </c>
      <c r="H284" s="1" t="str">
        <f t="shared" si="616"/>
        <v>06</v>
      </c>
      <c r="I284" s="1" t="str">
        <f t="shared" si="617"/>
        <v>26</v>
      </c>
      <c r="J284" s="1">
        <f t="shared" si="618"/>
        <v>12</v>
      </c>
      <c r="K284" s="1">
        <f t="shared" si="619"/>
        <v>0</v>
      </c>
      <c r="L284" s="1">
        <f t="shared" si="620"/>
        <v>0</v>
      </c>
      <c r="M284" s="4">
        <f t="shared" ref="M284" si="674">M283+1</f>
        <v>277</v>
      </c>
      <c r="N284" s="16">
        <f t="shared" si="622"/>
        <v>2460853</v>
      </c>
      <c r="O284" s="16">
        <f t="shared" si="613"/>
        <v>2460853</v>
      </c>
      <c r="P284" s="15">
        <f t="shared" si="623"/>
        <v>0.254839151266256</v>
      </c>
      <c r="Q284" s="3">
        <f t="shared" si="624"/>
        <v>171.49651471070138</v>
      </c>
      <c r="R284" s="15">
        <f t="shared" si="625"/>
        <v>94.872098099749564</v>
      </c>
      <c r="S284" s="15">
        <f t="shared" si="626"/>
        <v>0.27721414095525093</v>
      </c>
      <c r="T284" s="16">
        <f t="shared" si="627"/>
        <v>95.149312240704816</v>
      </c>
      <c r="U284" s="10">
        <f t="shared" si="628"/>
        <v>-8.9751517498333377E-2</v>
      </c>
      <c r="V284" s="19">
        <f t="shared" si="629"/>
        <v>0.91380212904140412</v>
      </c>
      <c r="W284" s="19">
        <f t="shared" si="630"/>
        <v>0.39611909076203777</v>
      </c>
      <c r="X284" s="10">
        <f t="shared" si="609"/>
        <v>0.91819914285184157</v>
      </c>
      <c r="Y284" s="16">
        <f t="shared" si="631"/>
        <v>23.335787179925585</v>
      </c>
      <c r="Z284" s="20">
        <f t="shared" si="632"/>
        <v>95.609466594934048</v>
      </c>
      <c r="AA284" s="1">
        <f t="shared" si="614"/>
        <v>-1384.4156613679929</v>
      </c>
      <c r="AB284" s="3">
        <f t="shared" si="633"/>
        <v>23.438189999999999</v>
      </c>
      <c r="AC284" s="16">
        <f t="shared" si="634"/>
        <v>44.677858081782773</v>
      </c>
      <c r="AD284" s="16">
        <f t="shared" si="635"/>
        <v>-12.545406756653117</v>
      </c>
      <c r="AE284" s="1">
        <f t="shared" si="636"/>
        <v>0.38729481914693631</v>
      </c>
    </row>
    <row r="285" spans="6:31" x14ac:dyDescent="0.2">
      <c r="F285" s="11">
        <f t="shared" ref="F285" si="675">F284+1</f>
        <v>45835.5</v>
      </c>
      <c r="G285" s="1" t="str">
        <f t="shared" si="611"/>
        <v>2025</v>
      </c>
      <c r="H285" s="1" t="str">
        <f t="shared" si="616"/>
        <v>06</v>
      </c>
      <c r="I285" s="1" t="str">
        <f t="shared" si="617"/>
        <v>27</v>
      </c>
      <c r="J285" s="1">
        <f t="shared" si="618"/>
        <v>12</v>
      </c>
      <c r="K285" s="1">
        <f t="shared" si="619"/>
        <v>0</v>
      </c>
      <c r="L285" s="1">
        <f t="shared" si="620"/>
        <v>0</v>
      </c>
      <c r="M285" s="4">
        <f t="shared" ref="M285" si="676">M284+1</f>
        <v>278</v>
      </c>
      <c r="N285" s="16">
        <f t="shared" si="622"/>
        <v>2460854</v>
      </c>
      <c r="O285" s="16">
        <f t="shared" si="613"/>
        <v>2460854</v>
      </c>
      <c r="P285" s="15">
        <f t="shared" si="623"/>
        <v>0.25486652977412733</v>
      </c>
      <c r="Q285" s="3">
        <f t="shared" si="624"/>
        <v>172.48211499052195</v>
      </c>
      <c r="R285" s="15">
        <f t="shared" si="625"/>
        <v>95.85774546414541</v>
      </c>
      <c r="S285" s="15">
        <f t="shared" si="626"/>
        <v>0.2452685067793188</v>
      </c>
      <c r="T285" s="16">
        <f t="shared" si="627"/>
        <v>96.103013970924735</v>
      </c>
      <c r="U285" s="10">
        <f t="shared" si="628"/>
        <v>-0.10631637706020088</v>
      </c>
      <c r="V285" s="19">
        <f t="shared" si="629"/>
        <v>0.91230491398828051</v>
      </c>
      <c r="W285" s="19">
        <f t="shared" si="630"/>
        <v>0.39547006445700694</v>
      </c>
      <c r="X285" s="10">
        <f t="shared" si="609"/>
        <v>0.91847886645168419</v>
      </c>
      <c r="Y285" s="16">
        <f t="shared" si="631"/>
        <v>23.295294000026828</v>
      </c>
      <c r="Z285" s="20">
        <f t="shared" si="632"/>
        <v>96.647039538657722</v>
      </c>
      <c r="AA285" s="1">
        <f t="shared" si="614"/>
        <v>-1389.4135518422456</v>
      </c>
      <c r="AB285" s="3">
        <f t="shared" si="633"/>
        <v>23.438189999999999</v>
      </c>
      <c r="AC285" s="16">
        <f t="shared" si="634"/>
        <v>41.40096807474746</v>
      </c>
      <c r="AD285" s="16">
        <f t="shared" si="635"/>
        <v>-15.853437168902691</v>
      </c>
      <c r="AE285" s="1">
        <f t="shared" si="636"/>
        <v>0.38556099940329774</v>
      </c>
    </row>
    <row r="286" spans="6:31" x14ac:dyDescent="0.2">
      <c r="F286" s="11">
        <f t="shared" ref="F286" si="677">F285+1</f>
        <v>45836.5</v>
      </c>
      <c r="G286" s="1" t="str">
        <f t="shared" si="611"/>
        <v>2025</v>
      </c>
      <c r="H286" s="1" t="str">
        <f t="shared" si="616"/>
        <v>06</v>
      </c>
      <c r="I286" s="1" t="str">
        <f t="shared" si="617"/>
        <v>28</v>
      </c>
      <c r="J286" s="1">
        <f t="shared" si="618"/>
        <v>12</v>
      </c>
      <c r="K286" s="1">
        <f t="shared" si="619"/>
        <v>0</v>
      </c>
      <c r="L286" s="1">
        <f t="shared" si="620"/>
        <v>0</v>
      </c>
      <c r="M286" s="4">
        <f t="shared" ref="M286" si="678">M285+1</f>
        <v>279</v>
      </c>
      <c r="N286" s="16">
        <f t="shared" si="622"/>
        <v>2460855</v>
      </c>
      <c r="O286" s="16">
        <f t="shared" si="613"/>
        <v>2460855</v>
      </c>
      <c r="P286" s="15">
        <f t="shared" si="623"/>
        <v>0.25489390828199865</v>
      </c>
      <c r="Q286" s="3">
        <f t="shared" si="624"/>
        <v>173.46771527034252</v>
      </c>
      <c r="R286" s="15">
        <f t="shared" si="625"/>
        <v>96.843392828541255</v>
      </c>
      <c r="S286" s="15">
        <f t="shared" si="626"/>
        <v>0.21325463640584288</v>
      </c>
      <c r="T286" s="16">
        <f t="shared" si="627"/>
        <v>97.056647464947105</v>
      </c>
      <c r="U286" s="10">
        <f t="shared" si="628"/>
        <v>-0.12285059895162413</v>
      </c>
      <c r="V286" s="19">
        <f t="shared" si="629"/>
        <v>0.91055507228326127</v>
      </c>
      <c r="W286" s="19">
        <f t="shared" si="630"/>
        <v>0.39471152843114687</v>
      </c>
      <c r="X286" s="10">
        <f t="shared" si="609"/>
        <v>0.91880509865996496</v>
      </c>
      <c r="Y286" s="16">
        <f t="shared" si="631"/>
        <v>23.247984045500065</v>
      </c>
      <c r="Z286" s="20">
        <f t="shared" si="632"/>
        <v>97.68385393464429</v>
      </c>
      <c r="AA286" s="1">
        <f t="shared" si="614"/>
        <v>-1394.4114423164983</v>
      </c>
      <c r="AB286" s="3">
        <f t="shared" si="633"/>
        <v>23.438189999999999</v>
      </c>
      <c r="AC286" s="16">
        <f t="shared" si="634"/>
        <v>38.434558731053073</v>
      </c>
      <c r="AD286" s="16">
        <f t="shared" si="635"/>
        <v>-18.875660092308358</v>
      </c>
      <c r="AE286" s="1">
        <f t="shared" si="636"/>
        <v>0.38356841147825044</v>
      </c>
    </row>
    <row r="287" spans="6:31" x14ac:dyDescent="0.2">
      <c r="F287" s="11">
        <f t="shared" ref="F287" si="679">F286+1</f>
        <v>45837.5</v>
      </c>
      <c r="G287" s="1" t="str">
        <f t="shared" si="611"/>
        <v>2025</v>
      </c>
      <c r="H287" s="1" t="str">
        <f t="shared" si="616"/>
        <v>06</v>
      </c>
      <c r="I287" s="1" t="str">
        <f t="shared" si="617"/>
        <v>29</v>
      </c>
      <c r="J287" s="1">
        <f t="shared" si="618"/>
        <v>12</v>
      </c>
      <c r="K287" s="1">
        <f t="shared" si="619"/>
        <v>0</v>
      </c>
      <c r="L287" s="1">
        <f t="shared" si="620"/>
        <v>0</v>
      </c>
      <c r="M287" s="4">
        <f t="shared" ref="M287" si="680">M286+1</f>
        <v>280</v>
      </c>
      <c r="N287" s="16">
        <f t="shared" si="622"/>
        <v>2460856</v>
      </c>
      <c r="O287" s="16">
        <f t="shared" si="613"/>
        <v>2460856</v>
      </c>
      <c r="P287" s="15">
        <f t="shared" si="623"/>
        <v>0.25492128678986997</v>
      </c>
      <c r="Q287" s="3">
        <f t="shared" si="624"/>
        <v>174.45331555016492</v>
      </c>
      <c r="R287" s="15">
        <f t="shared" si="625"/>
        <v>97.8290401929371</v>
      </c>
      <c r="S287" s="15">
        <f t="shared" si="626"/>
        <v>0.18118144433002994</v>
      </c>
      <c r="T287" s="16">
        <f t="shared" si="627"/>
        <v>98.010221637267136</v>
      </c>
      <c r="U287" s="10">
        <f t="shared" si="628"/>
        <v>-0.13934976378119282</v>
      </c>
      <c r="V287" s="19">
        <f t="shared" si="629"/>
        <v>0.9085531229656445</v>
      </c>
      <c r="W287" s="19">
        <f t="shared" si="630"/>
        <v>0.3938437076855491</v>
      </c>
      <c r="X287" s="10">
        <f t="shared" si="609"/>
        <v>0.91917742243622358</v>
      </c>
      <c r="Y287" s="16">
        <f t="shared" si="631"/>
        <v>23.193878566442471</v>
      </c>
      <c r="Z287" s="20">
        <f t="shared" si="632"/>
        <v>98.71981583901821</v>
      </c>
      <c r="AA287" s="1">
        <f t="shared" si="614"/>
        <v>-1399.409332790751</v>
      </c>
      <c r="AB287" s="3">
        <f t="shared" si="633"/>
        <v>23.438189999999999</v>
      </c>
      <c r="AC287" s="16">
        <f t="shared" si="634"/>
        <v>35.810065396293496</v>
      </c>
      <c r="AD287" s="16">
        <f t="shared" si="635"/>
        <v>-21.572536014661317</v>
      </c>
      <c r="AE287" s="1">
        <f t="shared" si="636"/>
        <v>0.38143262641106634</v>
      </c>
    </row>
    <row r="288" spans="6:31" x14ac:dyDescent="0.2">
      <c r="F288" s="11">
        <f t="shared" ref="F288" si="681">F287+1</f>
        <v>45838.5</v>
      </c>
      <c r="G288" s="1" t="str">
        <f t="shared" si="611"/>
        <v>2025</v>
      </c>
      <c r="H288" s="1" t="str">
        <f t="shared" si="616"/>
        <v>06</v>
      </c>
      <c r="I288" s="1" t="str">
        <f t="shared" si="617"/>
        <v>30</v>
      </c>
      <c r="J288" s="1">
        <f t="shared" si="618"/>
        <v>12</v>
      </c>
      <c r="K288" s="1">
        <f t="shared" si="619"/>
        <v>0</v>
      </c>
      <c r="L288" s="1">
        <f t="shared" si="620"/>
        <v>0</v>
      </c>
      <c r="M288" s="4">
        <f t="shared" ref="M288" si="682">M287+1</f>
        <v>281</v>
      </c>
      <c r="N288" s="16">
        <f t="shared" si="622"/>
        <v>2460857</v>
      </c>
      <c r="O288" s="16">
        <f t="shared" si="613"/>
        <v>2460857</v>
      </c>
      <c r="P288" s="15">
        <f t="shared" si="623"/>
        <v>0.25494866529774129</v>
      </c>
      <c r="Q288" s="3">
        <f t="shared" si="624"/>
        <v>175.43891582998185</v>
      </c>
      <c r="R288" s="15">
        <f t="shared" si="625"/>
        <v>98.814687557334764</v>
      </c>
      <c r="S288" s="15">
        <f t="shared" si="626"/>
        <v>0.14905785847113937</v>
      </c>
      <c r="T288" s="16">
        <f t="shared" si="627"/>
        <v>98.963745415805903</v>
      </c>
      <c r="U288" s="10">
        <f t="shared" si="628"/>
        <v>-0.15580946225014358</v>
      </c>
      <c r="V288" s="19">
        <f t="shared" si="629"/>
        <v>0.90629964528075502</v>
      </c>
      <c r="W288" s="19">
        <f t="shared" si="630"/>
        <v>0.39286685331966964</v>
      </c>
      <c r="X288" s="10">
        <f t="shared" si="609"/>
        <v>0.91959536512680462</v>
      </c>
      <c r="Y288" s="16">
        <f t="shared" si="631"/>
        <v>23.1330014124222</v>
      </c>
      <c r="Z288" s="20">
        <f t="shared" si="632"/>
        <v>99.754832677407123</v>
      </c>
      <c r="AA288" s="1">
        <f t="shared" si="614"/>
        <v>-1404.4072232650037</v>
      </c>
      <c r="AB288" s="3">
        <f t="shared" si="633"/>
        <v>23.438189999999999</v>
      </c>
      <c r="AC288" s="16">
        <f t="shared" si="634"/>
        <v>33.555039831401182</v>
      </c>
      <c r="AD288" s="16">
        <f t="shared" si="635"/>
        <v>-23.902858956973883</v>
      </c>
      <c r="AE288" s="1">
        <f t="shared" si="636"/>
        <v>0.37929135005760112</v>
      </c>
    </row>
    <row r="289" spans="6:31" x14ac:dyDescent="0.2">
      <c r="F289" s="11">
        <f t="shared" ref="F289" si="683">F288+1</f>
        <v>45839.5</v>
      </c>
      <c r="G289" s="1" t="str">
        <f t="shared" si="611"/>
        <v>2025</v>
      </c>
      <c r="H289" s="1" t="str">
        <f t="shared" si="616"/>
        <v>07</v>
      </c>
      <c r="I289" s="1" t="str">
        <f t="shared" si="617"/>
        <v>01</v>
      </c>
      <c r="J289" s="1">
        <f t="shared" si="618"/>
        <v>12</v>
      </c>
      <c r="K289" s="1">
        <f t="shared" si="619"/>
        <v>0</v>
      </c>
      <c r="L289" s="1">
        <f t="shared" si="620"/>
        <v>0</v>
      </c>
      <c r="M289" s="4">
        <f t="shared" ref="M289" si="684">M288+1</f>
        <v>282</v>
      </c>
      <c r="N289" s="16">
        <f t="shared" si="622"/>
        <v>2460858</v>
      </c>
      <c r="O289" s="16">
        <f t="shared" si="613"/>
        <v>2460858</v>
      </c>
      <c r="P289" s="15">
        <f t="shared" si="623"/>
        <v>0.25497604380561262</v>
      </c>
      <c r="Q289" s="3">
        <f t="shared" si="624"/>
        <v>176.42451610980424</v>
      </c>
      <c r="R289" s="15">
        <f t="shared" si="625"/>
        <v>99.800334921732428</v>
      </c>
      <c r="S289" s="15">
        <f t="shared" si="626"/>
        <v>0.1168928181458339</v>
      </c>
      <c r="T289" s="16">
        <f t="shared" si="627"/>
        <v>99.917227739878257</v>
      </c>
      <c r="U289" s="10">
        <f t="shared" si="628"/>
        <v>-0.17222529594705632</v>
      </c>
      <c r="V289" s="19">
        <f t="shared" si="629"/>
        <v>0.90379527852737751</v>
      </c>
      <c r="W289" s="19">
        <f t="shared" si="630"/>
        <v>0.39178124246519103</v>
      </c>
      <c r="X289" s="10">
        <f t="shared" si="609"/>
        <v>0.92005839926193334</v>
      </c>
      <c r="Y289" s="16">
        <f t="shared" si="631"/>
        <v>23.065378999836703</v>
      </c>
      <c r="Z289" s="20">
        <f t="shared" si="632"/>
        <v>100.78881340110715</v>
      </c>
      <c r="AA289" s="1">
        <f t="shared" si="614"/>
        <v>-1409.4051137392564</v>
      </c>
      <c r="AB289" s="3">
        <f t="shared" si="633"/>
        <v>23.438189999999999</v>
      </c>
      <c r="AC289" s="16">
        <f t="shared" si="634"/>
        <v>31.69285132266889</v>
      </c>
      <c r="AD289" s="16">
        <f t="shared" si="635"/>
        <v>-25.825595096650868</v>
      </c>
      <c r="AE289" s="1">
        <f t="shared" si="636"/>
        <v>0.37730050466716203</v>
      </c>
    </row>
    <row r="290" spans="6:31" x14ac:dyDescent="0.2">
      <c r="F290" s="11">
        <f t="shared" ref="F290" si="685">F289+1</f>
        <v>45840.5</v>
      </c>
      <c r="G290" s="1" t="str">
        <f t="shared" si="611"/>
        <v>2025</v>
      </c>
      <c r="H290" s="1" t="str">
        <f t="shared" si="616"/>
        <v>07</v>
      </c>
      <c r="I290" s="1" t="str">
        <f t="shared" si="617"/>
        <v>02</v>
      </c>
      <c r="J290" s="1">
        <f t="shared" si="618"/>
        <v>12</v>
      </c>
      <c r="K290" s="1">
        <f t="shared" si="619"/>
        <v>0</v>
      </c>
      <c r="L290" s="1">
        <f t="shared" si="620"/>
        <v>0</v>
      </c>
      <c r="M290" s="4">
        <f t="shared" ref="M290" si="686">M289+1</f>
        <v>283</v>
      </c>
      <c r="N290" s="16">
        <f t="shared" si="622"/>
        <v>2460859</v>
      </c>
      <c r="O290" s="16">
        <f t="shared" si="613"/>
        <v>2460859</v>
      </c>
      <c r="P290" s="15">
        <f t="shared" si="623"/>
        <v>0.25500342231348394</v>
      </c>
      <c r="Q290" s="3">
        <f t="shared" si="624"/>
        <v>177.41011638962118</v>
      </c>
      <c r="R290" s="15">
        <f t="shared" si="625"/>
        <v>100.78598228613009</v>
      </c>
      <c r="S290" s="15">
        <f t="shared" si="626"/>
        <v>8.4695272043732769E-2</v>
      </c>
      <c r="T290" s="16">
        <f t="shared" si="627"/>
        <v>100.87067755817382</v>
      </c>
      <c r="U290" s="10">
        <f t="shared" si="628"/>
        <v>-0.18859287814059311</v>
      </c>
      <c r="V290" s="19">
        <f t="shared" si="629"/>
        <v>0.90104072190212969</v>
      </c>
      <c r="W290" s="19">
        <f t="shared" si="630"/>
        <v>0.39058717821855893</v>
      </c>
      <c r="X290" s="10">
        <f t="shared" si="609"/>
        <v>0.92056594343439824</v>
      </c>
      <c r="Y290" s="16">
        <f t="shared" si="631"/>
        <v>22.991040276160085</v>
      </c>
      <c r="Z290" s="20">
        <f t="shared" si="632"/>
        <v>101.82166863863631</v>
      </c>
      <c r="AA290" s="1">
        <f t="shared" si="614"/>
        <v>-1414.4030042135091</v>
      </c>
      <c r="AB290" s="3">
        <f t="shared" si="633"/>
        <v>23.438189999999999</v>
      </c>
      <c r="AC290" s="16">
        <f t="shared" si="634"/>
        <v>30.242433013962685</v>
      </c>
      <c r="AD290" s="16">
        <f t="shared" si="635"/>
        <v>-27.302419321326937</v>
      </c>
      <c r="AE290" s="1">
        <f t="shared" si="636"/>
        <v>0.37562329949978146</v>
      </c>
    </row>
    <row r="291" spans="6:31" x14ac:dyDescent="0.2">
      <c r="F291" s="11">
        <f t="shared" ref="F291" si="687">F290+1</f>
        <v>45841.5</v>
      </c>
      <c r="G291" s="1" t="str">
        <f t="shared" si="611"/>
        <v>2025</v>
      </c>
      <c r="H291" s="1" t="str">
        <f t="shared" si="616"/>
        <v>07</v>
      </c>
      <c r="I291" s="1" t="str">
        <f t="shared" si="617"/>
        <v>03</v>
      </c>
      <c r="J291" s="1">
        <f t="shared" si="618"/>
        <v>12</v>
      </c>
      <c r="K291" s="1">
        <f t="shared" si="619"/>
        <v>0</v>
      </c>
      <c r="L291" s="1">
        <f t="shared" si="620"/>
        <v>0</v>
      </c>
      <c r="M291" s="4">
        <f t="shared" ref="M291" si="688">M290+1</f>
        <v>284</v>
      </c>
      <c r="N291" s="16">
        <f t="shared" si="622"/>
        <v>2460860</v>
      </c>
      <c r="O291" s="16">
        <f t="shared" si="613"/>
        <v>2460860</v>
      </c>
      <c r="P291" s="15">
        <f t="shared" si="623"/>
        <v>0.25503080082135526</v>
      </c>
      <c r="Q291" s="3">
        <f t="shared" si="624"/>
        <v>178.39571666944175</v>
      </c>
      <c r="R291" s="15">
        <f t="shared" si="625"/>
        <v>101.77162965052776</v>
      </c>
      <c r="S291" s="15">
        <f t="shared" si="626"/>
        <v>5.2474176200307851E-2</v>
      </c>
      <c r="T291" s="16">
        <f t="shared" si="627"/>
        <v>101.82410382672806</v>
      </c>
      <c r="U291" s="10">
        <f t="shared" si="628"/>
        <v>-0.20490783457013112</v>
      </c>
      <c r="V291" s="19">
        <f t="shared" si="629"/>
        <v>0.89803673434082909</v>
      </c>
      <c r="W291" s="19">
        <f t="shared" si="630"/>
        <v>0.38928498957221419</v>
      </c>
      <c r="X291" s="10">
        <f t="shared" si="609"/>
        <v>0.92111736325712645</v>
      </c>
      <c r="Y291" s="16">
        <f t="shared" si="631"/>
        <v>22.910016681212102</v>
      </c>
      <c r="Z291" s="20">
        <f t="shared" si="632"/>
        <v>102.85331084224431</v>
      </c>
      <c r="AA291" s="1">
        <f t="shared" si="614"/>
        <v>-1419.4008946877618</v>
      </c>
      <c r="AB291" s="3">
        <f t="shared" si="633"/>
        <v>23.438189999999999</v>
      </c>
      <c r="AC291" s="16">
        <f t="shared" si="634"/>
        <v>29.21807619513373</v>
      </c>
      <c r="AD291" s="16">
        <f t="shared" si="635"/>
        <v>-28.300759999162167</v>
      </c>
      <c r="AE291" s="1">
        <f t="shared" si="636"/>
        <v>0.37441211468429064</v>
      </c>
    </row>
    <row r="292" spans="6:31" x14ac:dyDescent="0.2">
      <c r="F292" s="11">
        <f t="shared" ref="F292" si="689">F291+1</f>
        <v>45842.5</v>
      </c>
      <c r="G292" s="1" t="str">
        <f t="shared" si="611"/>
        <v>2025</v>
      </c>
      <c r="H292" s="1" t="str">
        <f t="shared" si="616"/>
        <v>07</v>
      </c>
      <c r="I292" s="1" t="str">
        <f t="shared" si="617"/>
        <v>04</v>
      </c>
      <c r="J292" s="1">
        <f t="shared" si="618"/>
        <v>12</v>
      </c>
      <c r="K292" s="1">
        <f t="shared" si="619"/>
        <v>0</v>
      </c>
      <c r="L292" s="1">
        <f t="shared" si="620"/>
        <v>0</v>
      </c>
      <c r="M292" s="4">
        <f t="shared" ref="M292" si="690">M291+1</f>
        <v>285</v>
      </c>
      <c r="N292" s="16">
        <f t="shared" si="622"/>
        <v>2460861</v>
      </c>
      <c r="O292" s="16">
        <f t="shared" si="613"/>
        <v>2460861</v>
      </c>
      <c r="P292" s="15">
        <f t="shared" si="623"/>
        <v>0.25505817932922653</v>
      </c>
      <c r="Q292" s="3">
        <f t="shared" si="624"/>
        <v>179.38131694925687</v>
      </c>
      <c r="R292" s="15">
        <f t="shared" si="625"/>
        <v>102.75727701492542</v>
      </c>
      <c r="S292" s="15">
        <f t="shared" si="626"/>
        <v>2.023849197240344E-2</v>
      </c>
      <c r="T292" s="16">
        <f t="shared" si="627"/>
        <v>102.77751550689783</v>
      </c>
      <c r="U292" s="10">
        <f t="shared" si="628"/>
        <v>-0.221165804234777</v>
      </c>
      <c r="V292" s="19">
        <f t="shared" si="629"/>
        <v>0.89478413435681869</v>
      </c>
      <c r="W292" s="19">
        <f t="shared" si="630"/>
        <v>0.38787503134450779</v>
      </c>
      <c r="X292" s="10">
        <f t="shared" si="609"/>
        <v>0.92171197239674452</v>
      </c>
      <c r="Y292" s="16">
        <f t="shared" si="631"/>
        <v>22.822342105589758</v>
      </c>
      <c r="Z292" s="20">
        <f t="shared" si="632"/>
        <v>103.88365442901657</v>
      </c>
      <c r="AA292" s="1">
        <f t="shared" si="614"/>
        <v>-1424.3987851620145</v>
      </c>
      <c r="AB292" s="3">
        <f t="shared" si="633"/>
        <v>23.438189999999999</v>
      </c>
      <c r="AC292" s="16">
        <f t="shared" si="634"/>
        <v>28.629274765154545</v>
      </c>
      <c r="AD292" s="16">
        <f t="shared" si="635"/>
        <v>-28.796925508999387</v>
      </c>
      <c r="AE292" s="1">
        <f t="shared" si="636"/>
        <v>0.37378594095642187</v>
      </c>
    </row>
    <row r="293" spans="6:31" x14ac:dyDescent="0.2">
      <c r="F293" s="11">
        <f t="shared" ref="F293" si="691">F292+1</f>
        <v>45843.5</v>
      </c>
      <c r="G293" s="1" t="str">
        <f t="shared" si="611"/>
        <v>2025</v>
      </c>
      <c r="H293" s="1" t="str">
        <f t="shared" si="616"/>
        <v>07</v>
      </c>
      <c r="I293" s="1" t="str">
        <f t="shared" si="617"/>
        <v>05</v>
      </c>
      <c r="J293" s="1">
        <f t="shared" si="618"/>
        <v>12</v>
      </c>
      <c r="K293" s="1">
        <f t="shared" si="619"/>
        <v>0</v>
      </c>
      <c r="L293" s="1">
        <f t="shared" si="620"/>
        <v>0</v>
      </c>
      <c r="M293" s="4">
        <f t="shared" ref="M293" si="692">M292+1</f>
        <v>286</v>
      </c>
      <c r="N293" s="16">
        <f t="shared" si="622"/>
        <v>2460862</v>
      </c>
      <c r="O293" s="16">
        <f t="shared" si="613"/>
        <v>2460862</v>
      </c>
      <c r="P293" s="15">
        <f t="shared" si="623"/>
        <v>0.25508555783709785</v>
      </c>
      <c r="Q293" s="3">
        <f t="shared" si="624"/>
        <v>180.36691722907563</v>
      </c>
      <c r="R293" s="15">
        <f t="shared" si="625"/>
        <v>103.74292437932309</v>
      </c>
      <c r="S293" s="15">
        <f t="shared" si="626"/>
        <v>359.98799718401131</v>
      </c>
      <c r="T293" s="16">
        <f t="shared" si="627"/>
        <v>103.73092156333439</v>
      </c>
      <c r="U293" s="10">
        <f t="shared" si="628"/>
        <v>-0.23736244018089858</v>
      </c>
      <c r="V293" s="19">
        <f t="shared" si="629"/>
        <v>0.89128379987624806</v>
      </c>
      <c r="W293" s="19">
        <f t="shared" si="630"/>
        <v>0.38635768410829546</v>
      </c>
      <c r="X293" s="10">
        <f t="shared" si="609"/>
        <v>0.9223490336800243</v>
      </c>
      <c r="Y293" s="16">
        <f t="shared" si="631"/>
        <v>22.728052846412304</v>
      </c>
      <c r="Z293" s="20">
        <f t="shared" si="632"/>
        <v>104.91261591621786</v>
      </c>
      <c r="AA293" s="1">
        <f t="shared" si="614"/>
        <v>-1429.3966756362672</v>
      </c>
      <c r="AB293" s="3">
        <f t="shared" si="633"/>
        <v>23.438189999999999</v>
      </c>
      <c r="AC293" s="16">
        <f t="shared" si="634"/>
        <v>28.480621549296803</v>
      </c>
      <c r="AD293" s="16">
        <f t="shared" si="635"/>
        <v>-28.778703519601024</v>
      </c>
      <c r="AE293" s="1">
        <f t="shared" si="636"/>
        <v>0.37380922832781688</v>
      </c>
    </row>
    <row r="294" spans="6:31" x14ac:dyDescent="0.2">
      <c r="F294" s="11">
        <f t="shared" ref="F294" si="693">F293+1</f>
        <v>45844.5</v>
      </c>
      <c r="G294" s="1" t="str">
        <f t="shared" si="611"/>
        <v>2025</v>
      </c>
      <c r="H294" s="1" t="str">
        <f t="shared" si="616"/>
        <v>07</v>
      </c>
      <c r="I294" s="1" t="str">
        <f t="shared" si="617"/>
        <v>06</v>
      </c>
      <c r="J294" s="1">
        <f t="shared" si="618"/>
        <v>12</v>
      </c>
      <c r="K294" s="1">
        <f t="shared" si="619"/>
        <v>0</v>
      </c>
      <c r="L294" s="1">
        <f t="shared" si="620"/>
        <v>0</v>
      </c>
      <c r="M294" s="4">
        <f t="shared" ref="M294" si="694">M293+1</f>
        <v>287</v>
      </c>
      <c r="N294" s="16">
        <f t="shared" si="622"/>
        <v>2460863</v>
      </c>
      <c r="O294" s="16">
        <f t="shared" si="613"/>
        <v>2460863</v>
      </c>
      <c r="P294" s="15">
        <f t="shared" si="623"/>
        <v>0.25511293634496918</v>
      </c>
      <c r="Q294" s="3">
        <f t="shared" si="624"/>
        <v>181.3525175088962</v>
      </c>
      <c r="R294" s="15">
        <f t="shared" si="625"/>
        <v>104.72857174372439</v>
      </c>
      <c r="S294" s="15">
        <f t="shared" si="626"/>
        <v>359.95575921823809</v>
      </c>
      <c r="T294" s="16">
        <f t="shared" si="627"/>
        <v>104.68433096196247</v>
      </c>
      <c r="U294" s="10">
        <f t="shared" si="628"/>
        <v>-0.2534934102885445</v>
      </c>
      <c r="V294" s="19">
        <f t="shared" si="629"/>
        <v>0.887536668070256</v>
      </c>
      <c r="W294" s="19">
        <f t="shared" si="630"/>
        <v>0.38473335411818915</v>
      </c>
      <c r="X294" s="10">
        <f t="shared" si="609"/>
        <v>0.92302776026995426</v>
      </c>
      <c r="Y294" s="16">
        <f t="shared" si="631"/>
        <v>22.627187560537678</v>
      </c>
      <c r="Z294" s="20">
        <f t="shared" si="632"/>
        <v>105.94011405056789</v>
      </c>
      <c r="AA294" s="1">
        <f t="shared" si="614"/>
        <v>-1434.3945661105199</v>
      </c>
      <c r="AB294" s="3">
        <f t="shared" si="633"/>
        <v>23.438189999999999</v>
      </c>
      <c r="AC294" s="16">
        <f t="shared" si="634"/>
        <v>28.77175759246234</v>
      </c>
      <c r="AD294" s="16">
        <f t="shared" si="635"/>
        <v>-28.246817576147176</v>
      </c>
      <c r="AE294" s="1">
        <f t="shared" si="636"/>
        <v>0.37447920852461969</v>
      </c>
    </row>
    <row r="295" spans="6:31" x14ac:dyDescent="0.2">
      <c r="F295" s="11">
        <f t="shared" ref="F295" si="695">F294+1</f>
        <v>45845.5</v>
      </c>
      <c r="G295" s="1" t="str">
        <f t="shared" si="611"/>
        <v>2025</v>
      </c>
      <c r="H295" s="1" t="str">
        <f t="shared" si="616"/>
        <v>07</v>
      </c>
      <c r="I295" s="1" t="str">
        <f t="shared" si="617"/>
        <v>07</v>
      </c>
      <c r="J295" s="1">
        <f t="shared" si="618"/>
        <v>12</v>
      </c>
      <c r="K295" s="1">
        <f t="shared" si="619"/>
        <v>0</v>
      </c>
      <c r="L295" s="1">
        <f t="shared" si="620"/>
        <v>0</v>
      </c>
      <c r="M295" s="4">
        <f t="shared" ref="M295" si="696">M294+1</f>
        <v>288</v>
      </c>
      <c r="N295" s="16">
        <f t="shared" si="622"/>
        <v>2460864</v>
      </c>
      <c r="O295" s="16">
        <f t="shared" si="613"/>
        <v>2460864</v>
      </c>
      <c r="P295" s="15">
        <f t="shared" si="623"/>
        <v>0.2551403148528405</v>
      </c>
      <c r="Q295" s="3">
        <f t="shared" si="624"/>
        <v>182.33811778871313</v>
      </c>
      <c r="R295" s="15">
        <f t="shared" si="625"/>
        <v>105.71421910812387</v>
      </c>
      <c r="S295" s="15">
        <f t="shared" si="626"/>
        <v>359.92353355981749</v>
      </c>
      <c r="T295" s="16">
        <f t="shared" si="627"/>
        <v>105.63775266794136</v>
      </c>
      <c r="U295" s="10">
        <f t="shared" si="628"/>
        <v>-0.26955439805660253</v>
      </c>
      <c r="V295" s="19">
        <f t="shared" si="629"/>
        <v>0.88354373518410334</v>
      </c>
      <c r="W295" s="19">
        <f t="shared" si="630"/>
        <v>0.38300247323648678</v>
      </c>
      <c r="X295" s="10">
        <f t="shared" si="609"/>
        <v>0.92374731690800282</v>
      </c>
      <c r="Y295" s="16">
        <f t="shared" si="631"/>
        <v>22.519787215418837</v>
      </c>
      <c r="Z295" s="20">
        <f t="shared" si="632"/>
        <v>106.96606993114129</v>
      </c>
      <c r="AA295" s="1">
        <f t="shared" si="614"/>
        <v>-1439.3924565847726</v>
      </c>
      <c r="AB295" s="3">
        <f t="shared" si="633"/>
        <v>23.438189999999999</v>
      </c>
      <c r="AC295" s="16">
        <f t="shared" si="634"/>
        <v>29.497374981551683</v>
      </c>
      <c r="AD295" s="16">
        <f t="shared" si="635"/>
        <v>-27.214857928871044</v>
      </c>
      <c r="AE295" s="1">
        <f t="shared" si="636"/>
        <v>0.3757264927199494</v>
      </c>
    </row>
    <row r="296" spans="6:31" x14ac:dyDescent="0.2">
      <c r="F296" s="11">
        <f t="shared" ref="F296" si="697">F295+1</f>
        <v>45846.5</v>
      </c>
      <c r="G296" s="1" t="str">
        <f t="shared" si="611"/>
        <v>2025</v>
      </c>
      <c r="H296" s="1" t="str">
        <f t="shared" si="616"/>
        <v>07</v>
      </c>
      <c r="I296" s="1" t="str">
        <f t="shared" si="617"/>
        <v>08</v>
      </c>
      <c r="J296" s="1">
        <f t="shared" si="618"/>
        <v>12</v>
      </c>
      <c r="K296" s="1">
        <f t="shared" si="619"/>
        <v>0</v>
      </c>
      <c r="L296" s="1">
        <f t="shared" si="620"/>
        <v>0</v>
      </c>
      <c r="M296" s="4">
        <f t="shared" ref="M296" si="698">M295+1</f>
        <v>289</v>
      </c>
      <c r="N296" s="16">
        <f t="shared" si="622"/>
        <v>2460865</v>
      </c>
      <c r="O296" s="16">
        <f t="shared" si="613"/>
        <v>2460865</v>
      </c>
      <c r="P296" s="15">
        <f t="shared" si="623"/>
        <v>0.25516769336071182</v>
      </c>
      <c r="Q296" s="3">
        <f t="shared" si="624"/>
        <v>183.32371806853189</v>
      </c>
      <c r="R296" s="15">
        <f t="shared" si="625"/>
        <v>106.69986647252335</v>
      </c>
      <c r="S296" s="15">
        <f t="shared" si="626"/>
        <v>359.89132917113176</v>
      </c>
      <c r="T296" s="16">
        <f t="shared" si="627"/>
        <v>106.59119564365511</v>
      </c>
      <c r="U296" s="10">
        <f t="shared" si="628"/>
        <v>-0.28554110338772121</v>
      </c>
      <c r="V296" s="19">
        <f t="shared" si="629"/>
        <v>0.87930605636302683</v>
      </c>
      <c r="W296" s="19">
        <f t="shared" si="630"/>
        <v>0.38116549885767992</v>
      </c>
      <c r="X296" s="10">
        <f t="shared" si="609"/>
        <v>0.92450682121906269</v>
      </c>
      <c r="Y296" s="16">
        <f t="shared" si="631"/>
        <v>22.405895037767046</v>
      </c>
      <c r="Z296" s="20">
        <f t="shared" si="632"/>
        <v>107.99040712569341</v>
      </c>
      <c r="AA296" s="1">
        <f t="shared" si="614"/>
        <v>-1444.3903470590253</v>
      </c>
      <c r="AB296" s="3">
        <f t="shared" si="633"/>
        <v>23.438189999999999</v>
      </c>
      <c r="AC296" s="16">
        <f t="shared" si="634"/>
        <v>30.64727317456164</v>
      </c>
      <c r="AD296" s="16">
        <f t="shared" si="635"/>
        <v>-25.707706091103336</v>
      </c>
      <c r="AE296" s="1">
        <f t="shared" si="636"/>
        <v>0.37742871102016756</v>
      </c>
    </row>
    <row r="297" spans="6:31" x14ac:dyDescent="0.2">
      <c r="F297" s="11">
        <f t="shared" ref="F297" si="699">F296+1</f>
        <v>45847.5</v>
      </c>
      <c r="G297" s="1" t="str">
        <f t="shared" si="611"/>
        <v>2025</v>
      </c>
      <c r="H297" s="1" t="str">
        <f t="shared" si="616"/>
        <v>07</v>
      </c>
      <c r="I297" s="1" t="str">
        <f t="shared" si="617"/>
        <v>09</v>
      </c>
      <c r="J297" s="1">
        <f t="shared" si="618"/>
        <v>12</v>
      </c>
      <c r="K297" s="1">
        <f t="shared" si="619"/>
        <v>0</v>
      </c>
      <c r="L297" s="1">
        <f t="shared" si="620"/>
        <v>0</v>
      </c>
      <c r="M297" s="4">
        <f t="shared" ref="M297" si="700">M296+1</f>
        <v>290</v>
      </c>
      <c r="N297" s="16">
        <f t="shared" si="622"/>
        <v>2460866</v>
      </c>
      <c r="O297" s="16">
        <f t="shared" si="613"/>
        <v>2460866</v>
      </c>
      <c r="P297" s="15">
        <f t="shared" si="623"/>
        <v>0.25519507186858315</v>
      </c>
      <c r="Q297" s="3">
        <f t="shared" si="624"/>
        <v>184.30931834834882</v>
      </c>
      <c r="R297" s="15">
        <f t="shared" si="625"/>
        <v>107.68551383692466</v>
      </c>
      <c r="S297" s="15">
        <f t="shared" si="626"/>
        <v>359.8591550097558</v>
      </c>
      <c r="T297" s="16">
        <f t="shared" si="627"/>
        <v>107.54466884668045</v>
      </c>
      <c r="U297" s="10">
        <f t="shared" si="628"/>
        <v>-0.30144924337235673</v>
      </c>
      <c r="V297" s="19">
        <f t="shared" si="629"/>
        <v>0.87482474547494682</v>
      </c>
      <c r="W297" s="19">
        <f t="shared" si="630"/>
        <v>0.3792229138315989</v>
      </c>
      <c r="X297" s="10">
        <f t="shared" si="609"/>
        <v>0.92530534507538198</v>
      </c>
      <c r="Y297" s="16">
        <f t="shared" si="631"/>
        <v>22.285556460204983</v>
      </c>
      <c r="Z297" s="20">
        <f t="shared" si="632"/>
        <v>109.01305178014167</v>
      </c>
      <c r="AA297" s="1">
        <f t="shared" si="614"/>
        <v>-1449.388237533278</v>
      </c>
      <c r="AB297" s="3">
        <f t="shared" si="633"/>
        <v>23.438189999999999</v>
      </c>
      <c r="AC297" s="16">
        <f t="shared" si="634"/>
        <v>32.206468239142772</v>
      </c>
      <c r="AD297" s="16">
        <f t="shared" si="635"/>
        <v>-23.758866304363359</v>
      </c>
      <c r="AE297" s="1">
        <f t="shared" si="636"/>
        <v>0.37943206714494976</v>
      </c>
    </row>
    <row r="298" spans="6:31" x14ac:dyDescent="0.2">
      <c r="F298" s="11">
        <f t="shared" ref="F298" si="701">F297+1</f>
        <v>45848.5</v>
      </c>
      <c r="G298" s="1" t="str">
        <f t="shared" si="611"/>
        <v>2025</v>
      </c>
      <c r="H298" s="1" t="str">
        <f t="shared" si="616"/>
        <v>07</v>
      </c>
      <c r="I298" s="1" t="str">
        <f t="shared" si="617"/>
        <v>10</v>
      </c>
      <c r="J298" s="1">
        <f t="shared" si="618"/>
        <v>12</v>
      </c>
      <c r="K298" s="1">
        <f t="shared" si="619"/>
        <v>0</v>
      </c>
      <c r="L298" s="1">
        <f t="shared" si="620"/>
        <v>0</v>
      </c>
      <c r="M298" s="4">
        <f t="shared" ref="M298" si="702">M297+1</f>
        <v>291</v>
      </c>
      <c r="N298" s="16">
        <f t="shared" si="622"/>
        <v>2460867</v>
      </c>
      <c r="O298" s="16">
        <f t="shared" si="613"/>
        <v>2460867</v>
      </c>
      <c r="P298" s="15">
        <f t="shared" si="623"/>
        <v>0.25522245037645447</v>
      </c>
      <c r="Q298" s="3">
        <f t="shared" si="624"/>
        <v>185.29491862816576</v>
      </c>
      <c r="R298" s="15">
        <f t="shared" si="625"/>
        <v>108.67116120132596</v>
      </c>
      <c r="S298" s="15">
        <f t="shared" si="626"/>
        <v>359.82702002643077</v>
      </c>
      <c r="T298" s="16">
        <f t="shared" si="627"/>
        <v>108.49818122775673</v>
      </c>
      <c r="U298" s="10">
        <f t="shared" si="628"/>
        <v>-0.31727455307259911</v>
      </c>
      <c r="V298" s="19">
        <f t="shared" si="629"/>
        <v>0.87010097492987115</v>
      </c>
      <c r="W298" s="19">
        <f t="shared" si="630"/>
        <v>0.37717522638512468</v>
      </c>
      <c r="X298" s="10">
        <f t="shared" si="609"/>
        <v>0.92614191601575291</v>
      </c>
      <c r="Y298" s="16">
        <f t="shared" si="631"/>
        <v>22.158819066088611</v>
      </c>
      <c r="Z298" s="20">
        <f t="shared" si="632"/>
        <v>110.03393272104965</v>
      </c>
      <c r="AA298" s="1">
        <f t="shared" si="614"/>
        <v>-1454.3861280075307</v>
      </c>
      <c r="AB298" s="3">
        <f t="shared" si="633"/>
        <v>23.438189999999999</v>
      </c>
      <c r="AC298" s="16">
        <f t="shared" si="634"/>
        <v>34.155353834693223</v>
      </c>
      <c r="AD298" s="16">
        <f t="shared" si="635"/>
        <v>-21.407328867231673</v>
      </c>
      <c r="AE298" s="1">
        <f t="shared" si="636"/>
        <v>0.38157372547706009</v>
      </c>
    </row>
    <row r="299" spans="6:31" x14ac:dyDescent="0.2">
      <c r="F299" s="11">
        <f t="shared" ref="F299" si="703">F298+1</f>
        <v>45849.5</v>
      </c>
      <c r="G299" s="1" t="str">
        <f t="shared" si="611"/>
        <v>2025</v>
      </c>
      <c r="H299" s="1" t="str">
        <f t="shared" si="616"/>
        <v>07</v>
      </c>
      <c r="I299" s="1" t="str">
        <f t="shared" si="617"/>
        <v>11</v>
      </c>
      <c r="J299" s="1">
        <f t="shared" si="618"/>
        <v>12</v>
      </c>
      <c r="K299" s="1">
        <f t="shared" si="619"/>
        <v>0</v>
      </c>
      <c r="L299" s="1">
        <f t="shared" si="620"/>
        <v>0</v>
      </c>
      <c r="M299" s="4">
        <f t="shared" ref="M299" si="704">M298+1</f>
        <v>292</v>
      </c>
      <c r="N299" s="16">
        <f t="shared" si="622"/>
        <v>2460868</v>
      </c>
      <c r="O299" s="16">
        <f t="shared" si="613"/>
        <v>2460868</v>
      </c>
      <c r="P299" s="15">
        <f t="shared" si="623"/>
        <v>0.25524982888432579</v>
      </c>
      <c r="Q299" s="3">
        <f t="shared" si="624"/>
        <v>186.28051890798451</v>
      </c>
      <c r="R299" s="15">
        <f t="shared" si="625"/>
        <v>109.65680856572726</v>
      </c>
      <c r="S299" s="15">
        <f t="shared" si="626"/>
        <v>359.79493316303848</v>
      </c>
      <c r="T299" s="16">
        <f t="shared" si="627"/>
        <v>109.45174172876574</v>
      </c>
      <c r="U299" s="10">
        <f t="shared" si="628"/>
        <v>-0.33301278630612552</v>
      </c>
      <c r="V299" s="19">
        <f t="shared" si="629"/>
        <v>0.86513597549587318</v>
      </c>
      <c r="W299" s="19">
        <f t="shared" si="630"/>
        <v>0.37502297004241575</v>
      </c>
      <c r="X299" s="10">
        <f t="shared" si="609"/>
        <v>0.92701551871614607</v>
      </c>
      <c r="Y299" s="16">
        <f t="shared" si="631"/>
        <v>22.025732532681548</v>
      </c>
      <c r="Z299" s="20">
        <f t="shared" si="632"/>
        <v>111.05298155097752</v>
      </c>
      <c r="AA299" s="1">
        <f t="shared" si="614"/>
        <v>-1459.3840184817834</v>
      </c>
      <c r="AB299" s="3">
        <f t="shared" si="633"/>
        <v>23.438189999999999</v>
      </c>
      <c r="AC299" s="16">
        <f t="shared" si="634"/>
        <v>36.469912215861321</v>
      </c>
      <c r="AD299" s="16">
        <f t="shared" si="635"/>
        <v>-18.69456407299257</v>
      </c>
      <c r="AE299" s="1">
        <f t="shared" si="636"/>
        <v>0.38369940266599717</v>
      </c>
    </row>
    <row r="300" spans="6:31" x14ac:dyDescent="0.2">
      <c r="F300" s="11">
        <f t="shared" ref="F300" si="705">F299+1</f>
        <v>45850.5</v>
      </c>
      <c r="G300" s="1" t="str">
        <f t="shared" si="611"/>
        <v>2025</v>
      </c>
      <c r="H300" s="1" t="str">
        <f t="shared" si="616"/>
        <v>07</v>
      </c>
      <c r="I300" s="1" t="str">
        <f t="shared" si="617"/>
        <v>12</v>
      </c>
      <c r="J300" s="1">
        <f t="shared" si="618"/>
        <v>12</v>
      </c>
      <c r="K300" s="1">
        <f t="shared" si="619"/>
        <v>0</v>
      </c>
      <c r="L300" s="1">
        <f t="shared" si="620"/>
        <v>0</v>
      </c>
      <c r="M300" s="4">
        <f t="shared" ref="M300" si="706">M299+1</f>
        <v>293</v>
      </c>
      <c r="N300" s="16">
        <f t="shared" si="622"/>
        <v>2460869</v>
      </c>
      <c r="O300" s="16">
        <f t="shared" si="613"/>
        <v>2460869</v>
      </c>
      <c r="P300" s="15">
        <f t="shared" si="623"/>
        <v>0.25527720739219711</v>
      </c>
      <c r="Q300" s="3">
        <f t="shared" si="624"/>
        <v>187.26611918779963</v>
      </c>
      <c r="R300" s="15">
        <f t="shared" si="625"/>
        <v>110.64245593013038</v>
      </c>
      <c r="S300" s="15">
        <f t="shared" si="626"/>
        <v>359.76290335057615</v>
      </c>
      <c r="T300" s="16">
        <f t="shared" si="627"/>
        <v>110.40535928070653</v>
      </c>
      <c r="U300" s="10">
        <f t="shared" si="628"/>
        <v>-0.34865971643025784</v>
      </c>
      <c r="V300" s="19">
        <f t="shared" si="629"/>
        <v>0.85993103611160815</v>
      </c>
      <c r="W300" s="19">
        <f t="shared" si="630"/>
        <v>0.37276670354363511</v>
      </c>
      <c r="X300" s="10">
        <f t="shared" si="609"/>
        <v>0.92792509650790866</v>
      </c>
      <c r="Y300" s="16">
        <f t="shared" si="631"/>
        <v>21.886348572870432</v>
      </c>
      <c r="Z300" s="20">
        <f t="shared" si="632"/>
        <v>112.07013273657233</v>
      </c>
      <c r="AA300" s="1">
        <f t="shared" si="614"/>
        <v>-1464.3819089560361</v>
      </c>
      <c r="AB300" s="3">
        <f t="shared" si="633"/>
        <v>23.438189999999999</v>
      </c>
      <c r="AC300" s="16">
        <f t="shared" si="634"/>
        <v>39.121972997483503</v>
      </c>
      <c r="AD300" s="16">
        <f t="shared" si="635"/>
        <v>-15.662053008787597</v>
      </c>
      <c r="AE300" s="1">
        <f t="shared" si="636"/>
        <v>0.38567370365329517</v>
      </c>
    </row>
    <row r="301" spans="6:31" x14ac:dyDescent="0.2">
      <c r="F301" s="11">
        <f t="shared" ref="F301" si="707">F300+1</f>
        <v>45851.5</v>
      </c>
      <c r="G301" s="1" t="str">
        <f t="shared" si="611"/>
        <v>2025</v>
      </c>
      <c r="H301" s="1" t="str">
        <f t="shared" si="616"/>
        <v>07</v>
      </c>
      <c r="I301" s="1" t="str">
        <f t="shared" si="617"/>
        <v>13</v>
      </c>
      <c r="J301" s="1">
        <f t="shared" si="618"/>
        <v>12</v>
      </c>
      <c r="K301" s="1">
        <f t="shared" si="619"/>
        <v>0</v>
      </c>
      <c r="L301" s="1">
        <f t="shared" si="620"/>
        <v>0</v>
      </c>
      <c r="M301" s="4">
        <f t="shared" ref="M301" si="708">M300+1</f>
        <v>294</v>
      </c>
      <c r="N301" s="16">
        <f t="shared" si="622"/>
        <v>2460870</v>
      </c>
      <c r="O301" s="16">
        <f t="shared" si="613"/>
        <v>2460870</v>
      </c>
      <c r="P301" s="15">
        <f t="shared" si="623"/>
        <v>0.25530458590006844</v>
      </c>
      <c r="Q301" s="3">
        <f t="shared" si="624"/>
        <v>188.25171946761839</v>
      </c>
      <c r="R301" s="15">
        <f t="shared" si="625"/>
        <v>111.6281032945335</v>
      </c>
      <c r="S301" s="15">
        <f t="shared" si="626"/>
        <v>359.73093950712968</v>
      </c>
      <c r="T301" s="16">
        <f t="shared" si="627"/>
        <v>111.35904280166318</v>
      </c>
      <c r="U301" s="10">
        <f t="shared" si="628"/>
        <v>-0.36421113712631248</v>
      </c>
      <c r="V301" s="19">
        <f t="shared" si="629"/>
        <v>0.85448750369529192</v>
      </c>
      <c r="W301" s="19">
        <f t="shared" si="630"/>
        <v>0.37040701076214361</v>
      </c>
      <c r="X301" s="10">
        <f t="shared" si="609"/>
        <v>0.92886955293962203</v>
      </c>
      <c r="Y301" s="16">
        <f t="shared" si="631"/>
        <v>21.740720875609931</v>
      </c>
      <c r="Z301" s="20">
        <f t="shared" si="632"/>
        <v>113.08532368932073</v>
      </c>
      <c r="AA301" s="1">
        <f t="shared" si="614"/>
        <v>-1469.3797994302888</v>
      </c>
      <c r="AB301" s="3">
        <f t="shared" si="633"/>
        <v>23.438189999999999</v>
      </c>
      <c r="AC301" s="16">
        <f t="shared" si="634"/>
        <v>42.079516907250969</v>
      </c>
      <c r="AD301" s="16">
        <f t="shared" si="635"/>
        <v>-12.349525432593543</v>
      </c>
      <c r="AE301" s="1">
        <f t="shared" si="636"/>
        <v>0.3873835745596001</v>
      </c>
    </row>
    <row r="302" spans="6:31" x14ac:dyDescent="0.2">
      <c r="F302" s="11">
        <f t="shared" ref="F302" si="709">F301+1</f>
        <v>45852.5</v>
      </c>
      <c r="G302" s="1" t="str">
        <f t="shared" si="611"/>
        <v>2025</v>
      </c>
      <c r="H302" s="1" t="str">
        <f t="shared" si="616"/>
        <v>07</v>
      </c>
      <c r="I302" s="1" t="str">
        <f t="shared" si="617"/>
        <v>14</v>
      </c>
      <c r="J302" s="1">
        <f t="shared" si="618"/>
        <v>12</v>
      </c>
      <c r="K302" s="1">
        <f t="shared" si="619"/>
        <v>0</v>
      </c>
      <c r="L302" s="1">
        <f t="shared" si="620"/>
        <v>0</v>
      </c>
      <c r="M302" s="4">
        <f t="shared" ref="M302" si="710">M301+1</f>
        <v>295</v>
      </c>
      <c r="N302" s="16">
        <f t="shared" si="622"/>
        <v>2460871</v>
      </c>
      <c r="O302" s="16">
        <f t="shared" si="613"/>
        <v>2460871</v>
      </c>
      <c r="P302" s="15">
        <f t="shared" si="623"/>
        <v>0.25533196440793976</v>
      </c>
      <c r="Q302" s="3">
        <f t="shared" si="624"/>
        <v>189.2373197474335</v>
      </c>
      <c r="R302" s="15">
        <f t="shared" si="625"/>
        <v>112.61375065893662</v>
      </c>
      <c r="S302" s="15">
        <f t="shared" si="626"/>
        <v>359.69905053584898</v>
      </c>
      <c r="T302" s="16">
        <f t="shared" si="627"/>
        <v>112.31280119478561</v>
      </c>
      <c r="U302" s="10">
        <f t="shared" si="628"/>
        <v>-0.37966286318478865</v>
      </c>
      <c r="V302" s="19">
        <f t="shared" si="629"/>
        <v>0.84880678294991441</v>
      </c>
      <c r="W302" s="19">
        <f t="shared" si="630"/>
        <v>0.36794450062005996</v>
      </c>
      <c r="X302" s="10">
        <f t="shared" si="609"/>
        <v>0.92984775337872094</v>
      </c>
      <c r="Y302" s="16">
        <f t="shared" si="631"/>
        <v>21.588905045282633</v>
      </c>
      <c r="Z302" s="20">
        <f t="shared" si="632"/>
        <v>114.09849483894331</v>
      </c>
      <c r="AA302" s="1">
        <f t="shared" si="614"/>
        <v>-1474.3776899045415</v>
      </c>
      <c r="AB302" s="3">
        <f t="shared" si="633"/>
        <v>23.438189999999999</v>
      </c>
      <c r="AC302" s="16">
        <f t="shared" si="634"/>
        <v>45.307021268296623</v>
      </c>
      <c r="AD302" s="16">
        <f t="shared" si="635"/>
        <v>-8.7938883056148658</v>
      </c>
      <c r="AE302" s="1">
        <f t="shared" si="636"/>
        <v>0.38873672869933218</v>
      </c>
    </row>
    <row r="303" spans="6:31" x14ac:dyDescent="0.2">
      <c r="F303" s="11">
        <f t="shared" ref="F303" si="711">F302+1</f>
        <v>45853.5</v>
      </c>
      <c r="G303" s="1" t="str">
        <f t="shared" si="611"/>
        <v>2025</v>
      </c>
      <c r="H303" s="1" t="str">
        <f t="shared" si="616"/>
        <v>07</v>
      </c>
      <c r="I303" s="1" t="str">
        <f t="shared" si="617"/>
        <v>15</v>
      </c>
      <c r="J303" s="1">
        <f t="shared" si="618"/>
        <v>12</v>
      </c>
      <c r="K303" s="1">
        <f t="shared" si="619"/>
        <v>0</v>
      </c>
      <c r="L303" s="1">
        <f t="shared" si="620"/>
        <v>0</v>
      </c>
      <c r="M303" s="4">
        <f t="shared" ref="M303" si="712">M302+1</f>
        <v>296</v>
      </c>
      <c r="N303" s="16">
        <f t="shared" si="622"/>
        <v>2460872</v>
      </c>
      <c r="O303" s="16">
        <f t="shared" si="613"/>
        <v>2460872</v>
      </c>
      <c r="P303" s="15">
        <f t="shared" si="623"/>
        <v>0.25535934291581108</v>
      </c>
      <c r="Q303" s="3">
        <f t="shared" si="624"/>
        <v>190.22292002725226</v>
      </c>
      <c r="R303" s="15">
        <f t="shared" si="625"/>
        <v>113.59939802333975</v>
      </c>
      <c r="S303" s="15">
        <f t="shared" si="626"/>
        <v>359.66724532292125</v>
      </c>
      <c r="T303" s="16">
        <f t="shared" si="627"/>
        <v>113.26664334626099</v>
      </c>
      <c r="U303" s="10">
        <f t="shared" si="628"/>
        <v>-0.39501073129122855</v>
      </c>
      <c r="V303" s="19">
        <f t="shared" si="629"/>
        <v>0.8428903361646829</v>
      </c>
      <c r="W303" s="19">
        <f t="shared" si="630"/>
        <v>0.36537980700218842</v>
      </c>
      <c r="X303" s="10">
        <f t="shared" si="609"/>
        <v>0.93085852664894442</v>
      </c>
      <c r="Y303" s="16">
        <f t="shared" si="631"/>
        <v>21.430958540164777</v>
      </c>
      <c r="Z303" s="20">
        <f t="shared" si="632"/>
        <v>115.10958969939664</v>
      </c>
      <c r="AA303" s="1">
        <f t="shared" si="614"/>
        <v>-1479.3755803787942</v>
      </c>
      <c r="AB303" s="3">
        <f t="shared" si="633"/>
        <v>23.438189999999999</v>
      </c>
      <c r="AC303" s="16">
        <f t="shared" si="634"/>
        <v>48.765843504564103</v>
      </c>
      <c r="AD303" s="16">
        <f t="shared" si="635"/>
        <v>-5.0287248270372382</v>
      </c>
      <c r="AE303" s="1">
        <f t="shared" si="636"/>
        <v>0.38965712555658422</v>
      </c>
    </row>
    <row r="304" spans="6:31" x14ac:dyDescent="0.2">
      <c r="F304" s="11">
        <f t="shared" ref="F304" si="713">F303+1</f>
        <v>45854.5</v>
      </c>
      <c r="G304" s="1" t="str">
        <f t="shared" si="611"/>
        <v>2025</v>
      </c>
      <c r="H304" s="1" t="str">
        <f t="shared" si="616"/>
        <v>07</v>
      </c>
      <c r="I304" s="1" t="str">
        <f t="shared" si="617"/>
        <v>16</v>
      </c>
      <c r="J304" s="1">
        <f t="shared" si="618"/>
        <v>12</v>
      </c>
      <c r="K304" s="1">
        <f t="shared" si="619"/>
        <v>0</v>
      </c>
      <c r="L304" s="1">
        <f t="shared" si="620"/>
        <v>0</v>
      </c>
      <c r="M304" s="4">
        <f t="shared" ref="M304" si="714">M303+1</f>
        <v>297</v>
      </c>
      <c r="N304" s="16">
        <f t="shared" si="622"/>
        <v>2460873</v>
      </c>
      <c r="O304" s="16">
        <f t="shared" si="613"/>
        <v>2460873</v>
      </c>
      <c r="P304" s="15">
        <f t="shared" si="623"/>
        <v>0.25538672142368241</v>
      </c>
      <c r="Q304" s="3">
        <f t="shared" si="624"/>
        <v>191.20852030706737</v>
      </c>
      <c r="R304" s="15">
        <f t="shared" si="625"/>
        <v>114.58504538774469</v>
      </c>
      <c r="S304" s="15">
        <f t="shared" si="626"/>
        <v>359.63553273554618</v>
      </c>
      <c r="T304" s="16">
        <f t="shared" si="627"/>
        <v>114.22057812329086</v>
      </c>
      <c r="U304" s="10">
        <f t="shared" si="628"/>
        <v>-0.41025060081320619</v>
      </c>
      <c r="V304" s="19">
        <f t="shared" si="629"/>
        <v>0.83673968301248058</v>
      </c>
      <c r="W304" s="19">
        <f t="shared" si="630"/>
        <v>0.36271358866821762</v>
      </c>
      <c r="X304" s="10">
        <f t="shared" si="609"/>
        <v>0.9319006666997417</v>
      </c>
      <c r="Y304" s="16">
        <f t="shared" si="631"/>
        <v>21.266940610181429</v>
      </c>
      <c r="Z304" s="20">
        <f t="shared" si="632"/>
        <v>116.11855492752143</v>
      </c>
      <c r="AA304" s="1">
        <f t="shared" si="614"/>
        <v>-1484.3734708530469</v>
      </c>
      <c r="AB304" s="3">
        <f t="shared" si="633"/>
        <v>23.438189999999999</v>
      </c>
      <c r="AC304" s="16">
        <f t="shared" si="634"/>
        <v>52.414638552121581</v>
      </c>
      <c r="AD304" s="16">
        <f t="shared" si="635"/>
        <v>-1.0842121865458898</v>
      </c>
      <c r="AE304" s="1">
        <f t="shared" si="636"/>
        <v>0.39007910899999665</v>
      </c>
    </row>
    <row r="305" spans="6:31" x14ac:dyDescent="0.2">
      <c r="F305" s="11">
        <f t="shared" ref="F305" si="715">F304+1</f>
        <v>45855.5</v>
      </c>
      <c r="G305" s="1" t="str">
        <f t="shared" si="611"/>
        <v>2025</v>
      </c>
      <c r="H305" s="1" t="str">
        <f t="shared" si="616"/>
        <v>07</v>
      </c>
      <c r="I305" s="1" t="str">
        <f t="shared" si="617"/>
        <v>17</v>
      </c>
      <c r="J305" s="1">
        <f t="shared" si="618"/>
        <v>12</v>
      </c>
      <c r="K305" s="1">
        <f t="shared" si="619"/>
        <v>0</v>
      </c>
      <c r="L305" s="1">
        <f t="shared" si="620"/>
        <v>0</v>
      </c>
      <c r="M305" s="4">
        <f t="shared" ref="M305" si="716">M304+1</f>
        <v>298</v>
      </c>
      <c r="N305" s="16">
        <f t="shared" si="622"/>
        <v>2460874</v>
      </c>
      <c r="O305" s="16">
        <f t="shared" si="613"/>
        <v>2460874</v>
      </c>
      <c r="P305" s="15">
        <f t="shared" si="623"/>
        <v>0.25541409993155373</v>
      </c>
      <c r="Q305" s="3">
        <f t="shared" si="624"/>
        <v>192.19412058688431</v>
      </c>
      <c r="R305" s="15">
        <f t="shared" si="625"/>
        <v>115.57069275214963</v>
      </c>
      <c r="S305" s="15">
        <f t="shared" si="626"/>
        <v>359.6039216199091</v>
      </c>
      <c r="T305" s="16">
        <f t="shared" si="627"/>
        <v>115.17461437205873</v>
      </c>
      <c r="U305" s="10">
        <f t="shared" si="628"/>
        <v>-0.42537835458839546</v>
      </c>
      <c r="V305" s="19">
        <f t="shared" si="629"/>
        <v>0.83035640034328506</v>
      </c>
      <c r="W305" s="19">
        <f t="shared" si="630"/>
        <v>0.35994652916316822</v>
      </c>
      <c r="X305" s="10">
        <f t="shared" si="609"/>
        <v>0.93297293430377093</v>
      </c>
      <c r="Y305" s="16">
        <f t="shared" si="631"/>
        <v>21.096912234137111</v>
      </c>
      <c r="Z305" s="20">
        <f t="shared" si="632"/>
        <v>117.12534037437302</v>
      </c>
      <c r="AA305" s="1">
        <f t="shared" si="614"/>
        <v>-1489.3713613272996</v>
      </c>
      <c r="AB305" s="3">
        <f t="shared" si="633"/>
        <v>23.438189999999999</v>
      </c>
      <c r="AC305" s="16">
        <f t="shared" si="634"/>
        <v>56.209805693855529</v>
      </c>
      <c r="AD305" s="16">
        <f t="shared" si="635"/>
        <v>3.0126807177764365</v>
      </c>
      <c r="AE305" s="1">
        <f t="shared" si="636"/>
        <v>0.38994114874492503</v>
      </c>
    </row>
    <row r="306" spans="6:31" x14ac:dyDescent="0.2">
      <c r="F306" s="11">
        <f t="shared" ref="F306" si="717">F305+1</f>
        <v>45856.5</v>
      </c>
      <c r="G306" s="1" t="str">
        <f t="shared" si="611"/>
        <v>2025</v>
      </c>
      <c r="H306" s="1" t="str">
        <f t="shared" si="616"/>
        <v>07</v>
      </c>
      <c r="I306" s="1" t="str">
        <f t="shared" si="617"/>
        <v>18</v>
      </c>
      <c r="J306" s="1">
        <f t="shared" si="618"/>
        <v>12</v>
      </c>
      <c r="K306" s="1">
        <f t="shared" si="619"/>
        <v>0</v>
      </c>
      <c r="L306" s="1">
        <f t="shared" si="620"/>
        <v>0</v>
      </c>
      <c r="M306" s="4">
        <f t="shared" ref="M306" si="718">M305+1</f>
        <v>299</v>
      </c>
      <c r="N306" s="16">
        <f t="shared" si="622"/>
        <v>2460875</v>
      </c>
      <c r="O306" s="16">
        <f t="shared" si="613"/>
        <v>2460875</v>
      </c>
      <c r="P306" s="15">
        <f t="shared" si="623"/>
        <v>0.25544147843942505</v>
      </c>
      <c r="Q306" s="3">
        <f t="shared" si="624"/>
        <v>193.17972086669943</v>
      </c>
      <c r="R306" s="15">
        <f t="shared" si="625"/>
        <v>116.55634011655275</v>
      </c>
      <c r="S306" s="15">
        <f t="shared" si="626"/>
        <v>359.57242079915636</v>
      </c>
      <c r="T306" s="16">
        <f t="shared" si="627"/>
        <v>116.12876091570911</v>
      </c>
      <c r="U306" s="10">
        <f t="shared" si="628"/>
        <v>-0.4403898997142438</v>
      </c>
      <c r="V306" s="19">
        <f t="shared" si="629"/>
        <v>0.82374212197326679</v>
      </c>
      <c r="W306" s="19">
        <f t="shared" si="630"/>
        <v>0.35707933672596931</v>
      </c>
      <c r="X306" s="10">
        <f t="shared" si="609"/>
        <v>0.93407405877871474</v>
      </c>
      <c r="Y306" s="16">
        <f t="shared" si="631"/>
        <v>20.920936056599018</v>
      </c>
      <c r="Z306" s="20">
        <f t="shared" si="632"/>
        <v>118.12989912933702</v>
      </c>
      <c r="AA306" s="1">
        <f t="shared" si="614"/>
        <v>-1494.3692518015523</v>
      </c>
      <c r="AB306" s="3">
        <f t="shared" si="633"/>
        <v>23.438189999999999</v>
      </c>
      <c r="AC306" s="16">
        <f t="shared" si="634"/>
        <v>60.105960017204019</v>
      </c>
      <c r="AD306" s="16">
        <f t="shared" si="635"/>
        <v>7.237821677494833</v>
      </c>
      <c r="AE306" s="1">
        <f t="shared" si="636"/>
        <v>0.38917954929895732</v>
      </c>
    </row>
    <row r="307" spans="6:31" x14ac:dyDescent="0.2">
      <c r="F307" s="11">
        <f t="shared" ref="F307" si="719">F306+1</f>
        <v>45857.5</v>
      </c>
      <c r="G307" s="1" t="str">
        <f t="shared" si="611"/>
        <v>2025</v>
      </c>
      <c r="H307" s="1" t="str">
        <f t="shared" si="616"/>
        <v>07</v>
      </c>
      <c r="I307" s="1" t="str">
        <f t="shared" si="617"/>
        <v>19</v>
      </c>
      <c r="J307" s="1">
        <f t="shared" si="618"/>
        <v>12</v>
      </c>
      <c r="K307" s="1">
        <f t="shared" si="619"/>
        <v>0</v>
      </c>
      <c r="L307" s="1">
        <f t="shared" si="620"/>
        <v>0</v>
      </c>
      <c r="M307" s="4">
        <f t="shared" ref="M307" si="720">M306+1</f>
        <v>300</v>
      </c>
      <c r="N307" s="16">
        <f t="shared" si="622"/>
        <v>2460876</v>
      </c>
      <c r="O307" s="16">
        <f t="shared" si="613"/>
        <v>2460876</v>
      </c>
      <c r="P307" s="15">
        <f t="shared" si="623"/>
        <v>0.25546885694729637</v>
      </c>
      <c r="Q307" s="3">
        <f t="shared" si="624"/>
        <v>194.16532114651272</v>
      </c>
      <c r="R307" s="15">
        <f t="shared" si="625"/>
        <v>117.54198748095951</v>
      </c>
      <c r="S307" s="15">
        <f t="shared" si="626"/>
        <v>359.5410390713688</v>
      </c>
      <c r="T307" s="16">
        <f t="shared" si="627"/>
        <v>117.08302655232831</v>
      </c>
      <c r="U307" s="10">
        <f t="shared" si="628"/>
        <v>-0.45528116833927823</v>
      </c>
      <c r="V307" s="19">
        <f t="shared" si="629"/>
        <v>0.81689853846944971</v>
      </c>
      <c r="W307" s="19">
        <f t="shared" si="630"/>
        <v>0.35411274419610889</v>
      </c>
      <c r="X307" s="10">
        <f t="shared" si="609"/>
        <v>0.93520273972968082</v>
      </c>
      <c r="Y307" s="16">
        <f t="shared" si="631"/>
        <v>20.739076324610032</v>
      </c>
      <c r="Z307" s="20">
        <f t="shared" si="632"/>
        <v>119.13218755712803</v>
      </c>
      <c r="AA307" s="1">
        <f t="shared" si="614"/>
        <v>-1499.367142275805</v>
      </c>
      <c r="AB307" s="3">
        <f t="shared" si="633"/>
        <v>23.438189999999999</v>
      </c>
      <c r="AC307" s="16">
        <f t="shared" si="634"/>
        <v>64.056423428113348</v>
      </c>
      <c r="AD307" s="16">
        <f t="shared" si="635"/>
        <v>11.569439234903053</v>
      </c>
      <c r="AE307" s="1">
        <f t="shared" si="636"/>
        <v>0.38772206648818541</v>
      </c>
    </row>
    <row r="308" spans="6:31" x14ac:dyDescent="0.2">
      <c r="F308" s="11">
        <f t="shared" ref="F308" si="721">F307+1</f>
        <v>45858.5</v>
      </c>
      <c r="G308" s="1" t="str">
        <f t="shared" si="611"/>
        <v>2025</v>
      </c>
      <c r="H308" s="1" t="str">
        <f t="shared" si="616"/>
        <v>07</v>
      </c>
      <c r="I308" s="1" t="str">
        <f t="shared" si="617"/>
        <v>20</v>
      </c>
      <c r="J308" s="1">
        <f t="shared" si="618"/>
        <v>12</v>
      </c>
      <c r="K308" s="1">
        <f t="shared" si="619"/>
        <v>0</v>
      </c>
      <c r="L308" s="1">
        <f t="shared" si="620"/>
        <v>0</v>
      </c>
      <c r="M308" s="4">
        <f t="shared" ref="M308" si="722">M307+1</f>
        <v>301</v>
      </c>
      <c r="N308" s="16">
        <f t="shared" si="622"/>
        <v>2460877</v>
      </c>
      <c r="O308" s="16">
        <f t="shared" si="613"/>
        <v>2460877</v>
      </c>
      <c r="P308" s="15">
        <f t="shared" si="623"/>
        <v>0.2554962354551677</v>
      </c>
      <c r="Q308" s="3">
        <f t="shared" si="624"/>
        <v>195.15092142632966</v>
      </c>
      <c r="R308" s="15">
        <f t="shared" si="625"/>
        <v>118.52763484536626</v>
      </c>
      <c r="S308" s="15">
        <f t="shared" si="626"/>
        <v>359.50978520753648</v>
      </c>
      <c r="T308" s="16">
        <f t="shared" si="627"/>
        <v>118.03742005290275</v>
      </c>
      <c r="U308" s="10">
        <f t="shared" si="628"/>
        <v>-0.47004811845584415</v>
      </c>
      <c r="V308" s="19">
        <f t="shared" si="629"/>
        <v>0.80982739692994443</v>
      </c>
      <c r="W308" s="19">
        <f t="shared" si="630"/>
        <v>0.35104750891836711</v>
      </c>
      <c r="X308" s="10">
        <f t="shared" si="609"/>
        <v>0.93635764880851435</v>
      </c>
      <c r="Y308" s="16">
        <f t="shared" si="631"/>
        <v>20.551398824408462</v>
      </c>
      <c r="Z308" s="20">
        <f t="shared" si="632"/>
        <v>120.13216532778017</v>
      </c>
      <c r="AA308" s="1">
        <f t="shared" si="614"/>
        <v>-1504.3650327500577</v>
      </c>
      <c r="AB308" s="3">
        <f t="shared" si="633"/>
        <v>23.438189999999999</v>
      </c>
      <c r="AC308" s="16">
        <f t="shared" si="634"/>
        <v>68.013729942149382</v>
      </c>
      <c r="AD308" s="16">
        <f t="shared" si="635"/>
        <v>15.987578609655142</v>
      </c>
      <c r="AE308" s="1">
        <f t="shared" si="636"/>
        <v>0.38548107218299466</v>
      </c>
    </row>
    <row r="309" spans="6:31" x14ac:dyDescent="0.2">
      <c r="F309" s="11">
        <f t="shared" ref="F309" si="723">F308+1</f>
        <v>45859.5</v>
      </c>
      <c r="G309" s="1" t="str">
        <f t="shared" si="611"/>
        <v>2025</v>
      </c>
      <c r="H309" s="1" t="str">
        <f t="shared" si="616"/>
        <v>07</v>
      </c>
      <c r="I309" s="1" t="str">
        <f t="shared" si="617"/>
        <v>21</v>
      </c>
      <c r="J309" s="1">
        <f t="shared" si="618"/>
        <v>12</v>
      </c>
      <c r="K309" s="1">
        <f t="shared" si="619"/>
        <v>0</v>
      </c>
      <c r="L309" s="1">
        <f t="shared" si="620"/>
        <v>0</v>
      </c>
      <c r="M309" s="4">
        <f t="shared" ref="M309" si="724">M308+1</f>
        <v>302</v>
      </c>
      <c r="N309" s="16">
        <f t="shared" si="622"/>
        <v>2460878</v>
      </c>
      <c r="O309" s="16">
        <f t="shared" si="613"/>
        <v>2460878</v>
      </c>
      <c r="P309" s="15">
        <f t="shared" si="623"/>
        <v>0.25552361396303902</v>
      </c>
      <c r="Q309" s="3">
        <f t="shared" si="624"/>
        <v>196.13652170614296</v>
      </c>
      <c r="R309" s="15">
        <f t="shared" si="625"/>
        <v>119.51328220977302</v>
      </c>
      <c r="S309" s="15">
        <f t="shared" si="626"/>
        <v>359.47866794953347</v>
      </c>
      <c r="T309" s="16">
        <f t="shared" si="627"/>
        <v>118.9919501593065</v>
      </c>
      <c r="U309" s="10">
        <f t="shared" si="628"/>
        <v>-0.48468673469526075</v>
      </c>
      <c r="V309" s="19">
        <f t="shared" si="629"/>
        <v>0.8025305007592034</v>
      </c>
      <c r="W309" s="19">
        <f t="shared" si="630"/>
        <v>0.34788441264539038</v>
      </c>
      <c r="X309" s="10">
        <f t="shared" si="609"/>
        <v>0.93753743148653634</v>
      </c>
      <c r="Y309" s="16">
        <f t="shared" si="631"/>
        <v>20.357970818310861</v>
      </c>
      <c r="Z309" s="20">
        <f t="shared" si="632"/>
        <v>121.12979543984002</v>
      </c>
      <c r="AA309" s="1">
        <f t="shared" si="614"/>
        <v>-1509.3629232243104</v>
      </c>
      <c r="AB309" s="3">
        <f t="shared" si="633"/>
        <v>23.438189999999999</v>
      </c>
      <c r="AC309" s="16">
        <f t="shared" si="634"/>
        <v>71.930139817950717</v>
      </c>
      <c r="AD309" s="16">
        <f t="shared" si="635"/>
        <v>20.473496698823919</v>
      </c>
      <c r="AE309" s="1">
        <f t="shared" si="636"/>
        <v>0.38234566659382951</v>
      </c>
    </row>
    <row r="310" spans="6:31" x14ac:dyDescent="0.2">
      <c r="F310" s="11">
        <f t="shared" ref="F310" si="725">F309+1</f>
        <v>45860.5</v>
      </c>
      <c r="G310" s="1" t="str">
        <f t="shared" si="611"/>
        <v>2025</v>
      </c>
      <c r="H310" s="1" t="str">
        <f t="shared" si="616"/>
        <v>07</v>
      </c>
      <c r="I310" s="1" t="str">
        <f t="shared" si="617"/>
        <v>22</v>
      </c>
      <c r="J310" s="1">
        <f t="shared" si="618"/>
        <v>12</v>
      </c>
      <c r="K310" s="1">
        <f t="shared" si="619"/>
        <v>0</v>
      </c>
      <c r="L310" s="1">
        <f t="shared" si="620"/>
        <v>0</v>
      </c>
      <c r="M310" s="4">
        <f t="shared" ref="M310" si="726">M309+1</f>
        <v>303</v>
      </c>
      <c r="N310" s="16">
        <f t="shared" si="622"/>
        <v>2460879</v>
      </c>
      <c r="O310" s="16">
        <f t="shared" si="613"/>
        <v>2460879</v>
      </c>
      <c r="P310" s="15">
        <f t="shared" si="623"/>
        <v>0.25555099247091034</v>
      </c>
      <c r="Q310" s="3">
        <f t="shared" si="624"/>
        <v>197.12212198595989</v>
      </c>
      <c r="R310" s="15">
        <f t="shared" si="625"/>
        <v>120.49892957417796</v>
      </c>
      <c r="S310" s="15">
        <f t="shared" si="626"/>
        <v>359.44769600809178</v>
      </c>
      <c r="T310" s="16">
        <f t="shared" si="627"/>
        <v>119.94662558226975</v>
      </c>
      <c r="U310" s="10">
        <f t="shared" si="628"/>
        <v>-0.49919302912479269</v>
      </c>
      <c r="V310" s="19">
        <f t="shared" si="629"/>
        <v>0.79500970943844906</v>
      </c>
      <c r="W310" s="19">
        <f t="shared" si="630"/>
        <v>0.34462426143817376</v>
      </c>
      <c r="X310" s="10">
        <f t="shared" si="609"/>
        <v>0.93874070883721306</v>
      </c>
      <c r="Y310" s="16">
        <f t="shared" si="631"/>
        <v>20.158860981927631</v>
      </c>
      <c r="Z310" s="20">
        <f t="shared" si="632"/>
        <v>122.12504423689094</v>
      </c>
      <c r="AA310" s="1">
        <f t="shared" si="614"/>
        <v>-1514.3608136985631</v>
      </c>
      <c r="AB310" s="3">
        <f t="shared" si="633"/>
        <v>23.438189999999999</v>
      </c>
      <c r="AC310" s="16">
        <f t="shared" si="634"/>
        <v>75.758157000609984</v>
      </c>
      <c r="AD310" s="16">
        <f t="shared" si="635"/>
        <v>25.008976419025807</v>
      </c>
      <c r="AE310" s="1">
        <f t="shared" si="636"/>
        <v>0.37817188444036659</v>
      </c>
    </row>
    <row r="311" spans="6:31" x14ac:dyDescent="0.2">
      <c r="F311" s="11">
        <f t="shared" ref="F311" si="727">F310+1</f>
        <v>45861.5</v>
      </c>
      <c r="G311" s="1" t="str">
        <f t="shared" si="611"/>
        <v>2025</v>
      </c>
      <c r="H311" s="1" t="str">
        <f t="shared" si="616"/>
        <v>07</v>
      </c>
      <c r="I311" s="1" t="str">
        <f t="shared" si="617"/>
        <v>23</v>
      </c>
      <c r="J311" s="1">
        <f t="shared" si="618"/>
        <v>12</v>
      </c>
      <c r="K311" s="1">
        <f t="shared" si="619"/>
        <v>0</v>
      </c>
      <c r="L311" s="1">
        <f t="shared" si="620"/>
        <v>0</v>
      </c>
      <c r="M311" s="4">
        <f t="shared" ref="M311" si="728">M310+1</f>
        <v>304</v>
      </c>
      <c r="N311" s="16">
        <f t="shared" si="622"/>
        <v>2460880</v>
      </c>
      <c r="O311" s="16">
        <f t="shared" si="613"/>
        <v>2460880</v>
      </c>
      <c r="P311" s="15">
        <f t="shared" si="623"/>
        <v>0.25557837097878167</v>
      </c>
      <c r="Q311" s="3">
        <f t="shared" si="624"/>
        <v>198.10772226577319</v>
      </c>
      <c r="R311" s="15">
        <f t="shared" si="625"/>
        <v>121.48457693858654</v>
      </c>
      <c r="S311" s="15">
        <f t="shared" si="626"/>
        <v>359.41687806077692</v>
      </c>
      <c r="T311" s="16">
        <f t="shared" si="627"/>
        <v>120.90145499936347</v>
      </c>
      <c r="U311" s="10">
        <f t="shared" si="628"/>
        <v>-0.5135630420471482</v>
      </c>
      <c r="V311" s="19">
        <f t="shared" si="629"/>
        <v>0.78726693829080985</v>
      </c>
      <c r="W311" s="19">
        <f t="shared" si="630"/>
        <v>0.34126788556424892</v>
      </c>
      <c r="X311" s="10">
        <f t="shared" si="609"/>
        <v>0.93996607932547582</v>
      </c>
      <c r="Y311" s="16">
        <f t="shared" si="631"/>
        <v>19.954139341858586</v>
      </c>
      <c r="Z311" s="20">
        <f t="shared" si="632"/>
        <v>123.11788141764387</v>
      </c>
      <c r="AA311" s="1">
        <f t="shared" si="614"/>
        <v>-1519.3587041728158</v>
      </c>
      <c r="AB311" s="3">
        <f t="shared" si="633"/>
        <v>23.438189999999999</v>
      </c>
      <c r="AC311" s="16">
        <f t="shared" si="634"/>
        <v>79.451044304278284</v>
      </c>
      <c r="AD311" s="16">
        <f t="shared" si="635"/>
        <v>29.575511235573899</v>
      </c>
      <c r="AE311" s="1">
        <f t="shared" si="636"/>
        <v>0.37276981199098297</v>
      </c>
    </row>
    <row r="312" spans="6:31" x14ac:dyDescent="0.2">
      <c r="F312" s="11">
        <f t="shared" ref="F312" si="729">F311+1</f>
        <v>45862.5</v>
      </c>
      <c r="G312" s="1" t="str">
        <f t="shared" si="611"/>
        <v>2025</v>
      </c>
      <c r="H312" s="1" t="str">
        <f t="shared" si="616"/>
        <v>07</v>
      </c>
      <c r="I312" s="1" t="str">
        <f t="shared" si="617"/>
        <v>24</v>
      </c>
      <c r="J312" s="1">
        <f t="shared" si="618"/>
        <v>12</v>
      </c>
      <c r="K312" s="1">
        <f t="shared" si="619"/>
        <v>0</v>
      </c>
      <c r="L312" s="1">
        <f t="shared" si="620"/>
        <v>0</v>
      </c>
      <c r="M312" s="4">
        <f t="shared" ref="M312" si="730">M311+1</f>
        <v>305</v>
      </c>
      <c r="N312" s="16">
        <f t="shared" si="622"/>
        <v>2460881</v>
      </c>
      <c r="O312" s="16">
        <f t="shared" si="613"/>
        <v>2460881</v>
      </c>
      <c r="P312" s="15">
        <f t="shared" si="623"/>
        <v>0.25560574948665299</v>
      </c>
      <c r="Q312" s="3">
        <f t="shared" si="624"/>
        <v>199.09332254558831</v>
      </c>
      <c r="R312" s="15">
        <f t="shared" si="625"/>
        <v>122.47022430299512</v>
      </c>
      <c r="S312" s="15">
        <f t="shared" si="626"/>
        <v>359.38622274996203</v>
      </c>
      <c r="T312" s="16">
        <f t="shared" si="627"/>
        <v>121.85644705295715</v>
      </c>
      <c r="U312" s="10">
        <f t="shared" si="628"/>
        <v>-0.52779284280198491</v>
      </c>
      <c r="V312" s="19">
        <f t="shared" si="629"/>
        <v>0.77930415824129828</v>
      </c>
      <c r="W312" s="19">
        <f t="shared" si="630"/>
        <v>0.33781613939363625</v>
      </c>
      <c r="X312" s="10">
        <f t="shared" si="609"/>
        <v>0.94121212060044113</v>
      </c>
      <c r="Y312" s="16">
        <f t="shared" si="631"/>
        <v>19.74387721402476</v>
      </c>
      <c r="Z312" s="20">
        <f t="shared" si="632"/>
        <v>124.1082800397659</v>
      </c>
      <c r="AA312" s="1">
        <f t="shared" si="614"/>
        <v>-1524.3565946470685</v>
      </c>
      <c r="AB312" s="3">
        <f t="shared" si="633"/>
        <v>23.438189999999999</v>
      </c>
      <c r="AC312" s="16">
        <f t="shared" si="634"/>
        <v>82.963330784642494</v>
      </c>
      <c r="AD312" s="16">
        <f t="shared" si="635"/>
        <v>34.153271969955988</v>
      </c>
      <c r="AE312" s="1">
        <f t="shared" si="636"/>
        <v>0.36588597333114331</v>
      </c>
    </row>
    <row r="313" spans="6:31" x14ac:dyDescent="0.2">
      <c r="F313" s="11">
        <f t="shared" ref="F313" si="731">F312+1</f>
        <v>45863.5</v>
      </c>
      <c r="G313" s="1" t="str">
        <f t="shared" si="611"/>
        <v>2025</v>
      </c>
      <c r="H313" s="1" t="str">
        <f t="shared" si="616"/>
        <v>07</v>
      </c>
      <c r="I313" s="1" t="str">
        <f t="shared" si="617"/>
        <v>25</v>
      </c>
      <c r="J313" s="1">
        <f t="shared" si="618"/>
        <v>12</v>
      </c>
      <c r="K313" s="1">
        <f t="shared" si="619"/>
        <v>0</v>
      </c>
      <c r="L313" s="1">
        <f t="shared" si="620"/>
        <v>0</v>
      </c>
      <c r="M313" s="4">
        <f t="shared" ref="M313" si="732">M312+1</f>
        <v>306</v>
      </c>
      <c r="N313" s="16">
        <f t="shared" si="622"/>
        <v>2460882</v>
      </c>
      <c r="O313" s="16">
        <f t="shared" si="613"/>
        <v>2460882</v>
      </c>
      <c r="P313" s="15">
        <f t="shared" si="623"/>
        <v>0.25563312799452431</v>
      </c>
      <c r="Q313" s="3">
        <f t="shared" si="624"/>
        <v>200.07892282540161</v>
      </c>
      <c r="R313" s="15">
        <f t="shared" si="625"/>
        <v>123.45587166740188</v>
      </c>
      <c r="S313" s="15">
        <f t="shared" si="626"/>
        <v>359.35573868080377</v>
      </c>
      <c r="T313" s="16">
        <f t="shared" si="627"/>
        <v>122.81161034820565</v>
      </c>
      <c r="U313" s="10">
        <f t="shared" si="628"/>
        <v>-0.54187853057041901</v>
      </c>
      <c r="V313" s="19">
        <f t="shared" si="629"/>
        <v>0.77112339557096654</v>
      </c>
      <c r="W313" s="19">
        <f t="shared" si="630"/>
        <v>0.33426990129227324</v>
      </c>
      <c r="X313" s="10">
        <f t="shared" si="609"/>
        <v>0.94247739128854113</v>
      </c>
      <c r="Y313" s="16">
        <f t="shared" si="631"/>
        <v>19.528147142764983</v>
      </c>
      <c r="Z313" s="20">
        <f t="shared" si="632"/>
        <v>125.0962165177373</v>
      </c>
      <c r="AA313" s="1">
        <f t="shared" si="614"/>
        <v>-1529.3544851213212</v>
      </c>
      <c r="AB313" s="3">
        <f t="shared" si="633"/>
        <v>23.438189999999999</v>
      </c>
      <c r="AC313" s="16">
        <f t="shared" si="634"/>
        <v>86.251305832844153</v>
      </c>
      <c r="AD313" s="16">
        <f t="shared" si="635"/>
        <v>38.719709515475181</v>
      </c>
      <c r="AE313" s="1">
        <f t="shared" si="636"/>
        <v>0.35717874361978724</v>
      </c>
    </row>
    <row r="314" spans="6:31" x14ac:dyDescent="0.2">
      <c r="F314" s="11">
        <f t="shared" ref="F314" si="733">F313+1</f>
        <v>45864.5</v>
      </c>
      <c r="G314" s="1" t="str">
        <f t="shared" si="611"/>
        <v>2025</v>
      </c>
      <c r="H314" s="1" t="str">
        <f t="shared" si="616"/>
        <v>07</v>
      </c>
      <c r="I314" s="1" t="str">
        <f t="shared" si="617"/>
        <v>26</v>
      </c>
      <c r="J314" s="1">
        <f t="shared" si="618"/>
        <v>12</v>
      </c>
      <c r="K314" s="1">
        <f t="shared" si="619"/>
        <v>0</v>
      </c>
      <c r="L314" s="1">
        <f t="shared" si="620"/>
        <v>0</v>
      </c>
      <c r="M314" s="4">
        <f t="shared" ref="M314" si="734">M313+1</f>
        <v>307</v>
      </c>
      <c r="N314" s="16">
        <f t="shared" si="622"/>
        <v>2460883</v>
      </c>
      <c r="O314" s="16">
        <f t="shared" si="613"/>
        <v>2460883</v>
      </c>
      <c r="P314" s="15">
        <f t="shared" si="623"/>
        <v>0.25566050650239563</v>
      </c>
      <c r="Q314" s="3">
        <f t="shared" si="624"/>
        <v>201.06452310521308</v>
      </c>
      <c r="R314" s="15">
        <f t="shared" si="625"/>
        <v>124.44151903181046</v>
      </c>
      <c r="S314" s="15">
        <f t="shared" si="626"/>
        <v>359.32543441921746</v>
      </c>
      <c r="T314" s="16">
        <f t="shared" si="627"/>
        <v>123.76695345102792</v>
      </c>
      <c r="U314" s="10">
        <f t="shared" si="628"/>
        <v>-0.55581623518209289</v>
      </c>
      <c r="V314" s="19">
        <f t="shared" si="629"/>
        <v>0.76272673166529914</v>
      </c>
      <c r="W314" s="19">
        <f t="shared" si="630"/>
        <v>0.33063007351294471</v>
      </c>
      <c r="X314" s="10">
        <f t="shared" si="609"/>
        <v>0.94376043278409627</v>
      </c>
      <c r="Y314" s="16">
        <f t="shared" si="631"/>
        <v>19.307022840837227</v>
      </c>
      <c r="Z314" s="20">
        <f t="shared" si="632"/>
        <v>126.08167061494292</v>
      </c>
      <c r="AA314" s="1">
        <f t="shared" si="614"/>
        <v>-1534.3523755955739</v>
      </c>
      <c r="AB314" s="3">
        <f t="shared" si="633"/>
        <v>23.438189999999999</v>
      </c>
      <c r="AC314" s="16">
        <f t="shared" si="634"/>
        <v>89.273494661929618</v>
      </c>
      <c r="AD314" s="16">
        <f t="shared" si="635"/>
        <v>43.247552772201857</v>
      </c>
      <c r="AE314" s="1">
        <f t="shared" si="636"/>
        <v>0.34618394959186566</v>
      </c>
    </row>
    <row r="315" spans="6:31" x14ac:dyDescent="0.2">
      <c r="F315" s="11">
        <f t="shared" ref="F315" si="735">F314+1</f>
        <v>45865.5</v>
      </c>
      <c r="G315" s="1" t="str">
        <f t="shared" si="611"/>
        <v>2025</v>
      </c>
      <c r="H315" s="1" t="str">
        <f t="shared" si="616"/>
        <v>07</v>
      </c>
      <c r="I315" s="1" t="str">
        <f t="shared" si="617"/>
        <v>27</v>
      </c>
      <c r="J315" s="1">
        <f t="shared" si="618"/>
        <v>12</v>
      </c>
      <c r="K315" s="1">
        <f t="shared" si="619"/>
        <v>0</v>
      </c>
      <c r="L315" s="1">
        <f t="shared" si="620"/>
        <v>0</v>
      </c>
      <c r="M315" s="4">
        <f t="shared" ref="M315" si="736">M314+1</f>
        <v>308</v>
      </c>
      <c r="N315" s="16">
        <f t="shared" si="622"/>
        <v>2460884</v>
      </c>
      <c r="O315" s="16">
        <f t="shared" si="613"/>
        <v>2460884</v>
      </c>
      <c r="P315" s="15">
        <f t="shared" si="623"/>
        <v>0.25568788501026696</v>
      </c>
      <c r="Q315" s="3">
        <f t="shared" si="624"/>
        <v>202.0501233850282</v>
      </c>
      <c r="R315" s="15">
        <f t="shared" si="625"/>
        <v>125.42716639622085</v>
      </c>
      <c r="S315" s="15">
        <f t="shared" si="626"/>
        <v>359.29531848985283</v>
      </c>
      <c r="T315" s="16">
        <f t="shared" si="627"/>
        <v>124.72248488607369</v>
      </c>
      <c r="U315" s="10">
        <f t="shared" si="628"/>
        <v>-0.5696021179248737</v>
      </c>
      <c r="V315" s="19">
        <f t="shared" si="629"/>
        <v>0.7541163027566582</v>
      </c>
      <c r="W315" s="19">
        <f t="shared" si="630"/>
        <v>0.32689758208363434</v>
      </c>
      <c r="X315" s="10">
        <f t="shared" si="609"/>
        <v>0.94505977103454863</v>
      </c>
      <c r="Y315" s="16">
        <f t="shared" si="631"/>
        <v>19.08057913045095</v>
      </c>
      <c r="Z315" s="20">
        <f t="shared" si="632"/>
        <v>127.06462543025188</v>
      </c>
      <c r="AA315" s="1">
        <f t="shared" si="614"/>
        <v>-1539.3502660698266</v>
      </c>
      <c r="AB315" s="3">
        <f t="shared" si="633"/>
        <v>23.438189999999999</v>
      </c>
      <c r="AC315" s="16">
        <f t="shared" si="634"/>
        <v>91.991110053716625</v>
      </c>
      <c r="AD315" s="16">
        <f t="shared" si="635"/>
        <v>47.701806875804024</v>
      </c>
      <c r="AE315" s="1">
        <f t="shared" si="636"/>
        <v>0.33226792470162325</v>
      </c>
    </row>
    <row r="316" spans="6:31" x14ac:dyDescent="0.2">
      <c r="F316" s="11">
        <f t="shared" ref="F316" si="737">F315+1</f>
        <v>45866.5</v>
      </c>
      <c r="G316" s="1" t="str">
        <f t="shared" si="611"/>
        <v>2025</v>
      </c>
      <c r="H316" s="1" t="str">
        <f t="shared" si="616"/>
        <v>07</v>
      </c>
      <c r="I316" s="1" t="str">
        <f t="shared" si="617"/>
        <v>28</v>
      </c>
      <c r="J316" s="1">
        <f t="shared" si="618"/>
        <v>12</v>
      </c>
      <c r="K316" s="1">
        <f t="shared" si="619"/>
        <v>0</v>
      </c>
      <c r="L316" s="1">
        <f t="shared" si="620"/>
        <v>0</v>
      </c>
      <c r="M316" s="4">
        <f t="shared" ref="M316" si="738">M315+1</f>
        <v>309</v>
      </c>
      <c r="N316" s="16">
        <f t="shared" si="622"/>
        <v>2460885</v>
      </c>
      <c r="O316" s="16">
        <f t="shared" si="613"/>
        <v>2460885</v>
      </c>
      <c r="P316" s="15">
        <f t="shared" si="623"/>
        <v>0.25571526351813828</v>
      </c>
      <c r="Q316" s="3">
        <f t="shared" si="624"/>
        <v>203.0357236648415</v>
      </c>
      <c r="R316" s="15">
        <f t="shared" si="625"/>
        <v>126.41281376062761</v>
      </c>
      <c r="S316" s="15">
        <f t="shared" si="626"/>
        <v>359.2653993740708</v>
      </c>
      <c r="T316" s="16">
        <f t="shared" si="627"/>
        <v>125.67821313469841</v>
      </c>
      <c r="U316" s="10">
        <f t="shared" si="628"/>
        <v>-0.58323237235759562</v>
      </c>
      <c r="V316" s="19">
        <f t="shared" si="629"/>
        <v>0.74529429966036675</v>
      </c>
      <c r="W316" s="19">
        <f t="shared" si="630"/>
        <v>0.32307337669311964</v>
      </c>
      <c r="X316" s="10">
        <f t="shared" si="609"/>
        <v>0.94637391831775752</v>
      </c>
      <c r="Y316" s="16">
        <f t="shared" si="631"/>
        <v>18.848891885442878</v>
      </c>
      <c r="Z316" s="20">
        <f t="shared" si="632"/>
        <v>128.04506737937282</v>
      </c>
      <c r="AA316" s="1">
        <f t="shared" si="614"/>
        <v>-1544.3481565440793</v>
      </c>
      <c r="AB316" s="3">
        <f t="shared" si="633"/>
        <v>23.438189999999999</v>
      </c>
      <c r="AC316" s="16">
        <f t="shared" si="634"/>
        <v>94.36847548587771</v>
      </c>
      <c r="AD316" s="16">
        <f t="shared" si="635"/>
        <v>52.035114668171794</v>
      </c>
      <c r="AE316" s="1">
        <f t="shared" si="636"/>
        <v>0.31456863286232672</v>
      </c>
    </row>
    <row r="317" spans="6:31" x14ac:dyDescent="0.2">
      <c r="F317" s="11">
        <f t="shared" ref="F317" si="739">F316+1</f>
        <v>45867.5</v>
      </c>
      <c r="G317" s="1" t="str">
        <f t="shared" si="611"/>
        <v>2025</v>
      </c>
      <c r="H317" s="1" t="str">
        <f t="shared" si="616"/>
        <v>07</v>
      </c>
      <c r="I317" s="1" t="str">
        <f t="shared" si="617"/>
        <v>29</v>
      </c>
      <c r="J317" s="1">
        <f t="shared" si="618"/>
        <v>12</v>
      </c>
      <c r="K317" s="1">
        <f t="shared" si="619"/>
        <v>0</v>
      </c>
      <c r="L317" s="1">
        <f t="shared" si="620"/>
        <v>0</v>
      </c>
      <c r="M317" s="4">
        <f t="shared" ref="M317" si="740">M316+1</f>
        <v>310</v>
      </c>
      <c r="N317" s="16">
        <f t="shared" si="622"/>
        <v>2460886</v>
      </c>
      <c r="O317" s="16">
        <f t="shared" si="613"/>
        <v>2460886</v>
      </c>
      <c r="P317" s="15">
        <f t="shared" si="623"/>
        <v>0.2557426420260096</v>
      </c>
      <c r="Q317" s="3">
        <f t="shared" si="624"/>
        <v>204.0213239446548</v>
      </c>
      <c r="R317" s="15">
        <f t="shared" si="625"/>
        <v>127.39846112503983</v>
      </c>
      <c r="S317" s="15">
        <f t="shared" si="626"/>
        <v>359.23568550791981</v>
      </c>
      <c r="T317" s="16">
        <f t="shared" si="627"/>
        <v>126.63414663295964</v>
      </c>
      <c r="U317" s="10">
        <f t="shared" si="628"/>
        <v>-0.59670322512612017</v>
      </c>
      <c r="V317" s="19">
        <f t="shared" si="629"/>
        <v>0.73626296750404208</v>
      </c>
      <c r="W317" s="19">
        <f t="shared" si="630"/>
        <v>0.31915843057363952</v>
      </c>
      <c r="X317" s="10">
        <f t="shared" si="609"/>
        <v>0.94770137500890617</v>
      </c>
      <c r="Y317" s="16">
        <f t="shared" si="631"/>
        <v>18.612037974701156</v>
      </c>
      <c r="Z317" s="20">
        <f t="shared" si="632"/>
        <v>129.02298617127258</v>
      </c>
      <c r="AA317" s="1">
        <f t="shared" si="614"/>
        <v>-1549.346047018332</v>
      </c>
      <c r="AB317" s="3">
        <f t="shared" si="633"/>
        <v>23.438189999999999</v>
      </c>
      <c r="AC317" s="16">
        <f t="shared" si="634"/>
        <v>96.373415063452697</v>
      </c>
      <c r="AD317" s="16">
        <f t="shared" si="635"/>
        <v>56.180518353669335</v>
      </c>
      <c r="AE317" s="1">
        <f t="shared" si="636"/>
        <v>0.29194038478252576</v>
      </c>
    </row>
    <row r="318" spans="6:31" x14ac:dyDescent="0.2">
      <c r="F318" s="11">
        <f t="shared" ref="F318" si="741">F317+1</f>
        <v>45868.5</v>
      </c>
      <c r="G318" s="1" t="str">
        <f t="shared" si="611"/>
        <v>2025</v>
      </c>
      <c r="H318" s="1" t="str">
        <f t="shared" si="616"/>
        <v>07</v>
      </c>
      <c r="I318" s="1" t="str">
        <f t="shared" si="617"/>
        <v>30</v>
      </c>
      <c r="J318" s="1">
        <f t="shared" si="618"/>
        <v>12</v>
      </c>
      <c r="K318" s="1">
        <f t="shared" si="619"/>
        <v>0</v>
      </c>
      <c r="L318" s="1">
        <f t="shared" si="620"/>
        <v>0</v>
      </c>
      <c r="M318" s="4">
        <f t="shared" ref="M318" si="742">M317+1</f>
        <v>311</v>
      </c>
      <c r="N318" s="16">
        <f t="shared" si="622"/>
        <v>2460887</v>
      </c>
      <c r="O318" s="16">
        <f t="shared" si="613"/>
        <v>2460887</v>
      </c>
      <c r="P318" s="15">
        <f t="shared" si="623"/>
        <v>0.25577002053388093</v>
      </c>
      <c r="Q318" s="3">
        <f t="shared" si="624"/>
        <v>205.00692422446809</v>
      </c>
      <c r="R318" s="15">
        <f t="shared" si="625"/>
        <v>128.38410848945023</v>
      </c>
      <c r="S318" s="15">
        <f t="shared" si="626"/>
        <v>359.20618528011335</v>
      </c>
      <c r="T318" s="16">
        <f t="shared" si="627"/>
        <v>127.59029376956357</v>
      </c>
      <c r="U318" s="10">
        <f t="shared" si="628"/>
        <v>-0.61001093678179485</v>
      </c>
      <c r="V318" s="19">
        <f t="shared" si="629"/>
        <v>0.72702460545058589</v>
      </c>
      <c r="W318" s="19">
        <f t="shared" si="630"/>
        <v>0.3151537403808134</v>
      </c>
      <c r="X318" s="10">
        <f t="shared" si="609"/>
        <v>0.94904063133460348</v>
      </c>
      <c r="Y318" s="16">
        <f t="shared" si="631"/>
        <v>18.370095206956076</v>
      </c>
      <c r="Z318" s="20">
        <f t="shared" si="632"/>
        <v>129.99837477986492</v>
      </c>
      <c r="AA318" s="1">
        <f t="shared" si="614"/>
        <v>-1554.3439374925847</v>
      </c>
      <c r="AB318" s="3">
        <f t="shared" si="633"/>
        <v>23.438189999999999</v>
      </c>
      <c r="AC318" s="16">
        <f t="shared" si="634"/>
        <v>97.977606032690304</v>
      </c>
      <c r="AD318" s="16">
        <f t="shared" si="635"/>
        <v>60.040445187008203</v>
      </c>
      <c r="AE318" s="1">
        <f t="shared" si="636"/>
        <v>0.26297000876565624</v>
      </c>
    </row>
    <row r="319" spans="6:31" x14ac:dyDescent="0.2">
      <c r="F319" s="11">
        <f t="shared" ref="F319" si="743">F318+1</f>
        <v>45869.5</v>
      </c>
      <c r="G319" s="1" t="str">
        <f t="shared" si="611"/>
        <v>2025</v>
      </c>
      <c r="H319" s="1" t="str">
        <f t="shared" si="616"/>
        <v>07</v>
      </c>
      <c r="I319" s="1" t="str">
        <f t="shared" si="617"/>
        <v>31</v>
      </c>
      <c r="J319" s="1">
        <f t="shared" si="618"/>
        <v>12</v>
      </c>
      <c r="K319" s="1">
        <f t="shared" si="619"/>
        <v>0</v>
      </c>
      <c r="L319" s="1">
        <f t="shared" si="620"/>
        <v>0</v>
      </c>
      <c r="M319" s="4">
        <f t="shared" ref="M319" si="744">M318+1</f>
        <v>312</v>
      </c>
      <c r="N319" s="16">
        <f t="shared" si="622"/>
        <v>2460888</v>
      </c>
      <c r="O319" s="16">
        <f t="shared" si="613"/>
        <v>2460888</v>
      </c>
      <c r="P319" s="15">
        <f t="shared" si="623"/>
        <v>0.25579739904175225</v>
      </c>
      <c r="Q319" s="3">
        <f t="shared" si="624"/>
        <v>205.99252450428139</v>
      </c>
      <c r="R319" s="15">
        <f t="shared" si="625"/>
        <v>129.36975585386062</v>
      </c>
      <c r="S319" s="15">
        <f t="shared" si="626"/>
        <v>359.17690703000801</v>
      </c>
      <c r="T319" s="16">
        <f t="shared" si="627"/>
        <v>128.54666288386863</v>
      </c>
      <c r="U319" s="10">
        <f t="shared" si="628"/>
        <v>-0.62315180260390923</v>
      </c>
      <c r="V319" s="19">
        <f t="shared" si="629"/>
        <v>0.7175815664135744</v>
      </c>
      <c r="W319" s="19">
        <f t="shared" si="630"/>
        <v>0.31106032607026474</v>
      </c>
      <c r="X319" s="10">
        <f t="shared" si="609"/>
        <v>0.95039016911217078</v>
      </c>
      <c r="Y319" s="16">
        <f t="shared" si="631"/>
        <v>18.123142277003549</v>
      </c>
      <c r="Z319" s="20">
        <f t="shared" si="632"/>
        <v>130.97122941136365</v>
      </c>
      <c r="AA319" s="1">
        <f t="shared" si="614"/>
        <v>-1559.3418279668374</v>
      </c>
      <c r="AB319" s="3">
        <f t="shared" si="633"/>
        <v>23.438189999999999</v>
      </c>
      <c r="AC319" s="16">
        <f t="shared" si="634"/>
        <v>99.156890054325146</v>
      </c>
      <c r="AD319" s="16">
        <f t="shared" si="635"/>
        <v>63.471582920592006</v>
      </c>
      <c r="AE319" s="1">
        <f t="shared" si="636"/>
        <v>0.22629779930234745</v>
      </c>
    </row>
    <row r="320" spans="6:31" x14ac:dyDescent="0.2">
      <c r="F320" s="11">
        <f t="shared" ref="F320" si="745">F319+1</f>
        <v>45870.5</v>
      </c>
      <c r="G320" s="1" t="str">
        <f t="shared" si="611"/>
        <v>2025</v>
      </c>
      <c r="H320" s="1" t="str">
        <f t="shared" si="616"/>
        <v>08</v>
      </c>
      <c r="I320" s="1" t="str">
        <f t="shared" si="617"/>
        <v>01</v>
      </c>
      <c r="J320" s="1">
        <f t="shared" si="618"/>
        <v>12</v>
      </c>
      <c r="K320" s="1">
        <f t="shared" si="619"/>
        <v>0</v>
      </c>
      <c r="L320" s="1">
        <f t="shared" si="620"/>
        <v>0</v>
      </c>
      <c r="M320" s="4">
        <f t="shared" ref="M320" si="746">M319+1</f>
        <v>313</v>
      </c>
      <c r="N320" s="16">
        <f t="shared" si="622"/>
        <v>2460889</v>
      </c>
      <c r="O320" s="16">
        <f t="shared" si="613"/>
        <v>2460889</v>
      </c>
      <c r="P320" s="15">
        <f t="shared" si="623"/>
        <v>0.25582477754962357</v>
      </c>
      <c r="Q320" s="3">
        <f t="shared" si="624"/>
        <v>206.97812478409287</v>
      </c>
      <c r="R320" s="15">
        <f t="shared" si="625"/>
        <v>130.35540321827102</v>
      </c>
      <c r="S320" s="15">
        <f t="shared" si="626"/>
        <v>359.14785904558227</v>
      </c>
      <c r="T320" s="16">
        <f t="shared" si="627"/>
        <v>129.50326226385329</v>
      </c>
      <c r="U320" s="10">
        <f t="shared" si="628"/>
        <v>-0.63612215342489553</v>
      </c>
      <c r="V320" s="19">
        <f t="shared" si="629"/>
        <v>0.70793625676563965</v>
      </c>
      <c r="W320" s="19">
        <f t="shared" si="630"/>
        <v>0.30687923077120766</v>
      </c>
      <c r="X320" s="10">
        <f t="shared" si="609"/>
        <v>0.95174846347197839</v>
      </c>
      <c r="Y320" s="16">
        <f t="shared" si="631"/>
        <v>17.871258713468123</v>
      </c>
      <c r="Z320" s="20">
        <f t="shared" si="632"/>
        <v>131.94154946749026</v>
      </c>
      <c r="AA320" s="1">
        <f t="shared" si="614"/>
        <v>-1564.3397184410901</v>
      </c>
      <c r="AB320" s="3">
        <f t="shared" si="633"/>
        <v>23.438189999999999</v>
      </c>
      <c r="AC320" s="16">
        <f t="shared" si="634"/>
        <v>99.891539853904703</v>
      </c>
      <c r="AD320" s="16">
        <f t="shared" si="635"/>
        <v>66.270200655260709</v>
      </c>
      <c r="AE320" s="1">
        <f t="shared" si="636"/>
        <v>0.18196020028655277</v>
      </c>
    </row>
    <row r="321" spans="6:31" x14ac:dyDescent="0.2">
      <c r="F321" s="11">
        <f t="shared" ref="F321" si="747">F320+1</f>
        <v>45871.5</v>
      </c>
      <c r="G321" s="1" t="str">
        <f t="shared" si="611"/>
        <v>2025</v>
      </c>
      <c r="H321" s="1" t="str">
        <f t="shared" si="616"/>
        <v>08</v>
      </c>
      <c r="I321" s="1" t="str">
        <f t="shared" si="617"/>
        <v>02</v>
      </c>
      <c r="J321" s="1">
        <f t="shared" si="618"/>
        <v>12</v>
      </c>
      <c r="K321" s="1">
        <f t="shared" si="619"/>
        <v>0</v>
      </c>
      <c r="L321" s="1">
        <f t="shared" si="620"/>
        <v>0</v>
      </c>
      <c r="M321" s="4">
        <f t="shared" ref="M321" si="748">M320+1</f>
        <v>314</v>
      </c>
      <c r="N321" s="16">
        <f t="shared" si="622"/>
        <v>2460890</v>
      </c>
      <c r="O321" s="16">
        <f t="shared" si="613"/>
        <v>2460890</v>
      </c>
      <c r="P321" s="15">
        <f t="shared" si="623"/>
        <v>0.25585215605749484</v>
      </c>
      <c r="Q321" s="3">
        <f t="shared" si="624"/>
        <v>207.96372506390071</v>
      </c>
      <c r="R321" s="15">
        <f t="shared" si="625"/>
        <v>131.34105058268142</v>
      </c>
      <c r="S321" s="15">
        <f t="shared" si="626"/>
        <v>359.11904956141626</v>
      </c>
      <c r="T321" s="16">
        <f t="shared" si="627"/>
        <v>130.46010014409768</v>
      </c>
      <c r="U321" s="10">
        <f t="shared" si="628"/>
        <v>-0.6489183564590385</v>
      </c>
      <c r="V321" s="19">
        <f t="shared" si="629"/>
        <v>0.69809113603909712</v>
      </c>
      <c r="W321" s="19">
        <f t="shared" si="630"/>
        <v>0.30261152065667107</v>
      </c>
      <c r="X321" s="10">
        <f t="shared" si="609"/>
        <v>0.95311398456105823</v>
      </c>
      <c r="Y321" s="16">
        <f t="shared" si="631"/>
        <v>17.614524828169188</v>
      </c>
      <c r="Z321" s="20">
        <f t="shared" si="632"/>
        <v>132.90933750487449</v>
      </c>
      <c r="AA321" s="1">
        <f t="shared" si="614"/>
        <v>-1569.3376089153428</v>
      </c>
      <c r="AB321" s="3">
        <f t="shared" si="633"/>
        <v>23.438189999999999</v>
      </c>
      <c r="AC321" s="16">
        <f t="shared" si="634"/>
        <v>100.16647834388033</v>
      </c>
      <c r="AD321" s="16">
        <f t="shared" si="635"/>
        <v>68.176645242301433</v>
      </c>
      <c r="AE321" s="1">
        <f t="shared" si="636"/>
        <v>0.13576223683540611</v>
      </c>
    </row>
    <row r="322" spans="6:31" x14ac:dyDescent="0.2">
      <c r="F322" s="11">
        <f t="shared" ref="F322" si="749">F321+1</f>
        <v>45872.5</v>
      </c>
      <c r="G322" s="1" t="str">
        <f t="shared" si="611"/>
        <v>2025</v>
      </c>
      <c r="H322" s="1" t="str">
        <f t="shared" si="616"/>
        <v>08</v>
      </c>
      <c r="I322" s="1" t="str">
        <f t="shared" si="617"/>
        <v>03</v>
      </c>
      <c r="J322" s="1">
        <f t="shared" si="618"/>
        <v>12</v>
      </c>
      <c r="K322" s="1">
        <f t="shared" si="619"/>
        <v>0</v>
      </c>
      <c r="L322" s="1">
        <f t="shared" si="620"/>
        <v>0</v>
      </c>
      <c r="M322" s="4">
        <f t="shared" ref="M322" si="750">M321+1</f>
        <v>315</v>
      </c>
      <c r="N322" s="16">
        <f t="shared" si="622"/>
        <v>2460891</v>
      </c>
      <c r="O322" s="16">
        <f t="shared" si="613"/>
        <v>2460891</v>
      </c>
      <c r="P322" s="15">
        <f t="shared" si="623"/>
        <v>0.25587953456536616</v>
      </c>
      <c r="Q322" s="3">
        <f t="shared" si="624"/>
        <v>208.94932534371583</v>
      </c>
      <c r="R322" s="15">
        <f t="shared" si="625"/>
        <v>132.32669794709545</v>
      </c>
      <c r="S322" s="15">
        <f t="shared" si="626"/>
        <v>359.09048675667196</v>
      </c>
      <c r="T322" s="16">
        <f t="shared" si="627"/>
        <v>131.41718470376742</v>
      </c>
      <c r="U322" s="10">
        <f t="shared" si="628"/>
        <v>-0.66153681613456572</v>
      </c>
      <c r="V322" s="19">
        <f t="shared" si="629"/>
        <v>0.68804871661864686</v>
      </c>
      <c r="W322" s="19">
        <f t="shared" si="630"/>
        <v>0.29825828481028777</v>
      </c>
      <c r="X322" s="10">
        <f t="shared" si="609"/>
        <v>0.95448519922627673</v>
      </c>
      <c r="Y322" s="16">
        <f t="shared" si="631"/>
        <v>17.353021667161237</v>
      </c>
      <c r="Z322" s="20">
        <f t="shared" si="632"/>
        <v>133.87459919092103</v>
      </c>
      <c r="AA322" s="1">
        <f t="shared" si="614"/>
        <v>-1574.3354993895955</v>
      </c>
      <c r="AB322" s="3">
        <f t="shared" si="633"/>
        <v>23.438189999999999</v>
      </c>
      <c r="AC322" s="16">
        <f t="shared" si="634"/>
        <v>99.971447820824835</v>
      </c>
      <c r="AD322" s="16">
        <f t="shared" si="635"/>
        <v>68.935231283708291</v>
      </c>
      <c r="AE322" s="1">
        <f t="shared" si="636"/>
        <v>0.10929396232581903</v>
      </c>
    </row>
    <row r="323" spans="6:31" x14ac:dyDescent="0.2">
      <c r="F323" s="11">
        <f t="shared" ref="F323" si="751">F322+1</f>
        <v>45873.5</v>
      </c>
      <c r="G323" s="1" t="str">
        <f t="shared" si="611"/>
        <v>2025</v>
      </c>
      <c r="H323" s="1" t="str">
        <f t="shared" si="616"/>
        <v>08</v>
      </c>
      <c r="I323" s="1" t="str">
        <f t="shared" si="617"/>
        <v>04</v>
      </c>
      <c r="J323" s="1">
        <f t="shared" si="618"/>
        <v>12</v>
      </c>
      <c r="K323" s="1">
        <f t="shared" si="619"/>
        <v>0</v>
      </c>
      <c r="L323" s="1">
        <f t="shared" si="620"/>
        <v>0</v>
      </c>
      <c r="M323" s="4">
        <f t="shared" ref="M323" si="752">M322+1</f>
        <v>316</v>
      </c>
      <c r="N323" s="16">
        <f t="shared" si="622"/>
        <v>2460892</v>
      </c>
      <c r="O323" s="16">
        <f t="shared" si="613"/>
        <v>2460892</v>
      </c>
      <c r="P323" s="15">
        <f t="shared" si="623"/>
        <v>0.25590691307323749</v>
      </c>
      <c r="Q323" s="3">
        <f t="shared" si="624"/>
        <v>209.93492562352731</v>
      </c>
      <c r="R323" s="15">
        <f t="shared" si="625"/>
        <v>133.31234531150585</v>
      </c>
      <c r="S323" s="15">
        <f t="shared" si="626"/>
        <v>359.06217875307613</v>
      </c>
      <c r="T323" s="16">
        <f t="shared" si="627"/>
        <v>132.37452406458198</v>
      </c>
      <c r="U323" s="10">
        <f t="shared" si="628"/>
        <v>-0.67397397492892697</v>
      </c>
      <c r="V323" s="19">
        <f t="shared" si="629"/>
        <v>0.67781156342603577</v>
      </c>
      <c r="W323" s="19">
        <f t="shared" si="630"/>
        <v>0.29382063508959894</v>
      </c>
      <c r="X323" s="10">
        <f t="shared" si="609"/>
        <v>0.95586057267550517</v>
      </c>
      <c r="Y323" s="16">
        <f t="shared" si="631"/>
        <v>17.086830963512753</v>
      </c>
      <c r="Z323" s="20">
        <f t="shared" si="632"/>
        <v>134.83734325640825</v>
      </c>
      <c r="AA323" s="1">
        <f t="shared" si="614"/>
        <v>-1579.3333898638482</v>
      </c>
      <c r="AB323" s="3">
        <f t="shared" si="633"/>
        <v>23.438189999999999</v>
      </c>
      <c r="AC323" s="16">
        <f t="shared" si="634"/>
        <v>99.301127375906276</v>
      </c>
      <c r="AD323" s="16">
        <f t="shared" si="635"/>
        <v>68.416036554603451</v>
      </c>
      <c r="AE323" s="1">
        <f t="shared" si="636"/>
        <v>0.12817008175555808</v>
      </c>
    </row>
    <row r="324" spans="6:31" x14ac:dyDescent="0.2">
      <c r="F324" s="11">
        <f t="shared" ref="F324" si="753">F323+1</f>
        <v>45874.5</v>
      </c>
      <c r="G324" s="1" t="str">
        <f t="shared" si="611"/>
        <v>2025</v>
      </c>
      <c r="H324" s="1" t="str">
        <f t="shared" si="616"/>
        <v>08</v>
      </c>
      <c r="I324" s="1" t="str">
        <f t="shared" si="617"/>
        <v>05</v>
      </c>
      <c r="J324" s="1">
        <f t="shared" si="618"/>
        <v>12</v>
      </c>
      <c r="K324" s="1">
        <f t="shared" si="619"/>
        <v>0</v>
      </c>
      <c r="L324" s="1">
        <f t="shared" si="620"/>
        <v>0</v>
      </c>
      <c r="M324" s="4">
        <f t="shared" ref="M324" si="754">M323+1</f>
        <v>317</v>
      </c>
      <c r="N324" s="16">
        <f t="shared" si="622"/>
        <v>2460893</v>
      </c>
      <c r="O324" s="16">
        <f t="shared" si="613"/>
        <v>2460893</v>
      </c>
      <c r="P324" s="15">
        <f t="shared" si="623"/>
        <v>0.25593429158110881</v>
      </c>
      <c r="Q324" s="3">
        <f t="shared" si="624"/>
        <v>210.92052590333878</v>
      </c>
      <c r="R324" s="15">
        <f t="shared" si="625"/>
        <v>134.29799267591989</v>
      </c>
      <c r="S324" s="15">
        <f t="shared" si="626"/>
        <v>359.03413361290222</v>
      </c>
      <c r="T324" s="16">
        <f t="shared" si="627"/>
        <v>133.33212628882211</v>
      </c>
      <c r="U324" s="10">
        <f t="shared" si="628"/>
        <v>-0.68622631420800007</v>
      </c>
      <c r="V324" s="19">
        <f t="shared" si="629"/>
        <v>0.66738229359581336</v>
      </c>
      <c r="W324" s="19">
        <f t="shared" si="630"/>
        <v>0.28929970598549648</v>
      </c>
      <c r="X324" s="10">
        <f t="shared" si="609"/>
        <v>0.95723857011546776</v>
      </c>
      <c r="Y324" s="16">
        <f t="shared" si="631"/>
        <v>16.816035091860957</v>
      </c>
      <c r="Z324" s="20">
        <f t="shared" si="632"/>
        <v>135.79758144515336</v>
      </c>
      <c r="AA324" s="1">
        <f t="shared" si="614"/>
        <v>-1584.3312803381009</v>
      </c>
      <c r="AB324" s="3">
        <f t="shared" si="633"/>
        <v>23.438189999999999</v>
      </c>
      <c r="AC324" s="16">
        <f t="shared" si="634"/>
        <v>98.155197211886858</v>
      </c>
      <c r="AD324" s="16">
        <f t="shared" si="635"/>
        <v>66.699210426095689</v>
      </c>
      <c r="AE324" s="1">
        <f t="shared" si="636"/>
        <v>0.17318234814284861</v>
      </c>
    </row>
    <row r="325" spans="6:31" x14ac:dyDescent="0.2">
      <c r="F325" s="11">
        <f t="shared" ref="F325" si="755">F324+1</f>
        <v>45875.5</v>
      </c>
      <c r="G325" s="1" t="str">
        <f t="shared" si="611"/>
        <v>2025</v>
      </c>
      <c r="H325" s="1" t="str">
        <f t="shared" si="616"/>
        <v>08</v>
      </c>
      <c r="I325" s="1" t="str">
        <f t="shared" si="617"/>
        <v>06</v>
      </c>
      <c r="J325" s="1">
        <f t="shared" si="618"/>
        <v>12</v>
      </c>
      <c r="K325" s="1">
        <f t="shared" si="619"/>
        <v>0</v>
      </c>
      <c r="L325" s="1">
        <f t="shared" si="620"/>
        <v>0</v>
      </c>
      <c r="M325" s="4">
        <f t="shared" ref="M325" si="756">M324+1</f>
        <v>318</v>
      </c>
      <c r="N325" s="16">
        <f t="shared" si="622"/>
        <v>2460894</v>
      </c>
      <c r="O325" s="16">
        <f t="shared" si="613"/>
        <v>2460894</v>
      </c>
      <c r="P325" s="15">
        <f t="shared" si="623"/>
        <v>0.25596167008898013</v>
      </c>
      <c r="Q325" s="3">
        <f t="shared" si="624"/>
        <v>211.90612618314844</v>
      </c>
      <c r="R325" s="15">
        <f t="shared" si="625"/>
        <v>135.28364004033392</v>
      </c>
      <c r="S325" s="15">
        <f t="shared" si="626"/>
        <v>359.00635933695565</v>
      </c>
      <c r="T325" s="16">
        <f t="shared" si="627"/>
        <v>134.28999937728958</v>
      </c>
      <c r="U325" s="10">
        <f t="shared" si="628"/>
        <v>-0.69829035506808779</v>
      </c>
      <c r="V325" s="19">
        <f t="shared" si="629"/>
        <v>0.65676357614279757</v>
      </c>
      <c r="W325" s="19">
        <f t="shared" si="630"/>
        <v>0.28469665447807374</v>
      </c>
      <c r="X325" s="10">
        <f t="shared" si="609"/>
        <v>0.95861765836489377</v>
      </c>
      <c r="Y325" s="16">
        <f t="shared" si="631"/>
        <v>16.540717024811141</v>
      </c>
      <c r="Z325" s="20">
        <f t="shared" si="632"/>
        <v>136.75532846093125</v>
      </c>
      <c r="AA325" s="1">
        <f t="shared" si="614"/>
        <v>-1589.3291708123536</v>
      </c>
      <c r="AB325" s="3">
        <f t="shared" si="633"/>
        <v>23.438189999999999</v>
      </c>
      <c r="AC325" s="16">
        <f t="shared" si="634"/>
        <v>96.538349129661952</v>
      </c>
      <c r="AD325" s="16">
        <f t="shared" si="635"/>
        <v>64.018920028073836</v>
      </c>
      <c r="AE325" s="1">
        <f t="shared" si="636"/>
        <v>0.21897046233217507</v>
      </c>
    </row>
    <row r="326" spans="6:31" x14ac:dyDescent="0.2">
      <c r="F326" s="11">
        <f t="shared" ref="F326" si="757">F325+1</f>
        <v>45876.5</v>
      </c>
      <c r="G326" s="1" t="str">
        <f t="shared" si="611"/>
        <v>2025</v>
      </c>
      <c r="H326" s="1" t="str">
        <f t="shared" si="616"/>
        <v>08</v>
      </c>
      <c r="I326" s="1" t="str">
        <f t="shared" si="617"/>
        <v>07</v>
      </c>
      <c r="J326" s="1">
        <f t="shared" si="618"/>
        <v>12</v>
      </c>
      <c r="K326" s="1">
        <f t="shared" si="619"/>
        <v>0</v>
      </c>
      <c r="L326" s="1">
        <f t="shared" si="620"/>
        <v>0</v>
      </c>
      <c r="M326" s="4">
        <f t="shared" ref="M326" si="758">M325+1</f>
        <v>319</v>
      </c>
      <c r="N326" s="16">
        <f t="shared" si="622"/>
        <v>2460895</v>
      </c>
      <c r="O326" s="16">
        <f t="shared" si="613"/>
        <v>2460895</v>
      </c>
      <c r="P326" s="15">
        <f t="shared" si="623"/>
        <v>0.25598904859685145</v>
      </c>
      <c r="Q326" s="3">
        <f t="shared" si="624"/>
        <v>212.89172646295992</v>
      </c>
      <c r="R326" s="15">
        <f t="shared" si="625"/>
        <v>136.26928740474796</v>
      </c>
      <c r="S326" s="15">
        <f t="shared" si="626"/>
        <v>358.97886386255942</v>
      </c>
      <c r="T326" s="16">
        <f t="shared" si="627"/>
        <v>135.24815126730738</v>
      </c>
      <c r="U326" s="10">
        <f t="shared" si="628"/>
        <v>-0.71016265918186428</v>
      </c>
      <c r="V326" s="19">
        <f t="shared" si="629"/>
        <v>0.64595813161999971</v>
      </c>
      <c r="W326" s="19">
        <f t="shared" si="630"/>
        <v>0.28001265988833884</v>
      </c>
      <c r="X326" s="10">
        <f t="shared" si="609"/>
        <v>0.95999630744199083</v>
      </c>
      <c r="Y326" s="16">
        <f t="shared" si="631"/>
        <v>16.260960291193133</v>
      </c>
      <c r="Z326" s="20">
        <f t="shared" si="632"/>
        <v>137.71060191200368</v>
      </c>
      <c r="AA326" s="1">
        <f t="shared" si="614"/>
        <v>-1594.3270612866063</v>
      </c>
      <c r="AB326" s="3">
        <f t="shared" si="633"/>
        <v>23.438189999999999</v>
      </c>
      <c r="AC326" s="16">
        <f t="shared" si="634"/>
        <v>94.460243025331408</v>
      </c>
      <c r="AD326" s="16">
        <f t="shared" si="635"/>
        <v>60.638014144762337</v>
      </c>
      <c r="AE326" s="1">
        <f t="shared" si="636"/>
        <v>0.25750394507421925</v>
      </c>
    </row>
    <row r="327" spans="6:31" x14ac:dyDescent="0.2">
      <c r="F327" s="11">
        <f t="shared" ref="F327" si="759">F326+1</f>
        <v>45877.5</v>
      </c>
      <c r="G327" s="1" t="str">
        <f t="shared" si="611"/>
        <v>2025</v>
      </c>
      <c r="H327" s="1" t="str">
        <f t="shared" si="616"/>
        <v>08</v>
      </c>
      <c r="I327" s="1" t="str">
        <f t="shared" si="617"/>
        <v>08</v>
      </c>
      <c r="J327" s="1">
        <f t="shared" si="618"/>
        <v>12</v>
      </c>
      <c r="K327" s="1">
        <f t="shared" si="619"/>
        <v>0</v>
      </c>
      <c r="L327" s="1">
        <f t="shared" si="620"/>
        <v>0</v>
      </c>
      <c r="M327" s="4">
        <f t="shared" ref="M327" si="760">M326+1</f>
        <v>320</v>
      </c>
      <c r="N327" s="16">
        <f t="shared" si="622"/>
        <v>2460896</v>
      </c>
      <c r="O327" s="16">
        <f t="shared" si="613"/>
        <v>2460896</v>
      </c>
      <c r="P327" s="15">
        <f t="shared" si="623"/>
        <v>0.25601642710472278</v>
      </c>
      <c r="Q327" s="3">
        <f t="shared" si="624"/>
        <v>213.8773267427714</v>
      </c>
      <c r="R327" s="15">
        <f t="shared" si="625"/>
        <v>137.25493476916199</v>
      </c>
      <c r="S327" s="15">
        <f t="shared" si="626"/>
        <v>358.9516550615424</v>
      </c>
      <c r="T327" s="16">
        <f t="shared" si="627"/>
        <v>136.20658983070439</v>
      </c>
      <c r="U327" s="10">
        <f t="shared" si="628"/>
        <v>-0.72183982964751414</v>
      </c>
      <c r="V327" s="19">
        <f t="shared" si="629"/>
        <v>0.63496873176729818</v>
      </c>
      <c r="W327" s="19">
        <f t="shared" si="630"/>
        <v>0.27524892372591891</v>
      </c>
      <c r="X327" s="10">
        <f t="shared" ref="X327:X372" si="761">SQRT(1-W327^2)</f>
        <v>0.96137299212518101</v>
      </c>
      <c r="Y327" s="16">
        <f t="shared" si="631"/>
        <v>15.976848936220996</v>
      </c>
      <c r="Z327" s="20">
        <f t="shared" si="632"/>
        <v>138.66342225346449</v>
      </c>
      <c r="AA327" s="1">
        <f t="shared" si="614"/>
        <v>-1599.324951760859</v>
      </c>
      <c r="AB327" s="3">
        <f t="shared" si="633"/>
        <v>23.438189999999999</v>
      </c>
      <c r="AC327" s="16">
        <f t="shared" si="634"/>
        <v>91.935409819182127</v>
      </c>
      <c r="AD327" s="16">
        <f t="shared" si="635"/>
        <v>56.771721867542489</v>
      </c>
      <c r="AE327" s="1">
        <f t="shared" si="636"/>
        <v>0.28809518262429734</v>
      </c>
    </row>
    <row r="328" spans="6:31" x14ac:dyDescent="0.2">
      <c r="F328" s="11">
        <f t="shared" ref="F328" si="762">F327+1</f>
        <v>45878.5</v>
      </c>
      <c r="G328" s="1" t="str">
        <f t="shared" ref="G328:G372" si="763">TEXT(F328,"yyyy")</f>
        <v>2025</v>
      </c>
      <c r="H328" s="1" t="str">
        <f t="shared" si="616"/>
        <v>08</v>
      </c>
      <c r="I328" s="1" t="str">
        <f t="shared" si="617"/>
        <v>09</v>
      </c>
      <c r="J328" s="1">
        <f t="shared" si="618"/>
        <v>12</v>
      </c>
      <c r="K328" s="1">
        <f t="shared" si="619"/>
        <v>0</v>
      </c>
      <c r="L328" s="1">
        <f t="shared" si="620"/>
        <v>0</v>
      </c>
      <c r="M328" s="4">
        <f t="shared" ref="M328" si="764">M327+1</f>
        <v>321</v>
      </c>
      <c r="N328" s="16">
        <f t="shared" si="622"/>
        <v>2460897</v>
      </c>
      <c r="O328" s="16">
        <f t="shared" ref="O328:O372" si="765">ROUND((F328+2415018.5),0)</f>
        <v>2460897</v>
      </c>
      <c r="P328" s="15">
        <f t="shared" si="623"/>
        <v>0.2560438056125941</v>
      </c>
      <c r="Q328" s="3">
        <f t="shared" si="624"/>
        <v>214.86292702258106</v>
      </c>
      <c r="R328" s="15">
        <f t="shared" si="625"/>
        <v>138.24058213357785</v>
      </c>
      <c r="S328" s="15">
        <f t="shared" si="626"/>
        <v>358.92474073822888</v>
      </c>
      <c r="T328" s="16">
        <f t="shared" si="627"/>
        <v>137.16532287180672</v>
      </c>
      <c r="U328" s="10">
        <f t="shared" si="628"/>
        <v>-0.73331851184132568</v>
      </c>
      <c r="V328" s="19">
        <f t="shared" si="629"/>
        <v>0.62379819915030155</v>
      </c>
      <c r="W328" s="19">
        <f t="shared" si="630"/>
        <v>0.2704066695325103</v>
      </c>
      <c r="X328" s="10">
        <f t="shared" si="761"/>
        <v>0.96274619348628732</v>
      </c>
      <c r="Y328" s="16">
        <f t="shared" si="631"/>
        <v>15.688467483572882</v>
      </c>
      <c r="Z328" s="20">
        <f t="shared" si="632"/>
        <v>139.61381272767557</v>
      </c>
      <c r="AA328" s="1">
        <f t="shared" ref="AA328:AA372" si="766">$AA327+(-206474000000000)*($C$6^(-7/2))*COS(RADIANS($C$2))</f>
        <v>-1604.3228422351117</v>
      </c>
      <c r="AB328" s="3">
        <f t="shared" si="633"/>
        <v>23.438189999999999</v>
      </c>
      <c r="AC328" s="16">
        <f t="shared" si="634"/>
        <v>88.983101814228874</v>
      </c>
      <c r="AD328" s="16">
        <f t="shared" si="635"/>
        <v>52.573760941542687</v>
      </c>
      <c r="AE328" s="1">
        <f t="shared" si="636"/>
        <v>0.31199488333640979</v>
      </c>
    </row>
    <row r="329" spans="6:31" x14ac:dyDescent="0.2">
      <c r="F329" s="11">
        <f t="shared" ref="F329" si="767">F328+1</f>
        <v>45879.5</v>
      </c>
      <c r="G329" s="1" t="str">
        <f t="shared" si="763"/>
        <v>2025</v>
      </c>
      <c r="H329" s="1" t="str">
        <f t="shared" ref="H329:H372" si="768">TEXT(F329,"mm")</f>
        <v>08</v>
      </c>
      <c r="I329" s="1" t="str">
        <f t="shared" ref="I329:I372" si="769">TEXT(F329,"dd")</f>
        <v>10</v>
      </c>
      <c r="J329" s="1">
        <f t="shared" ref="J329:J372" si="770">HOUR(F329)</f>
        <v>12</v>
      </c>
      <c r="K329" s="1">
        <f t="shared" ref="K329:K372" si="771">MINUTE(F329)</f>
        <v>0</v>
      </c>
      <c r="L329" s="1">
        <f t="shared" ref="L329:L372" si="772">SECOND(F329)</f>
        <v>0</v>
      </c>
      <c r="M329" s="4">
        <f t="shared" ref="M329" si="773">M328+1</f>
        <v>322</v>
      </c>
      <c r="N329" s="16">
        <f t="shared" ref="N329:N372" si="774">QUOTIENT((1461*($G329+4800+QUOTIENT(($H329-14),12))),4)+QUOTIENT((367 * ($H329-2-12*(QUOTIENT(($H329-14),12)))),12)-QUOTIENT((3*QUOTIENT(($G329+4900+QUOTIENT(($H329-14),12)),100)),4)+$I329-32075+($J329-12)/24+$K329/1440+$L329/86400</f>
        <v>2460898</v>
      </c>
      <c r="O329" s="16">
        <f t="shared" si="765"/>
        <v>2460898</v>
      </c>
      <c r="P329" s="15">
        <f t="shared" ref="P329:P372" si="775">(N329-2451545)/36525</f>
        <v>0.25607118412046542</v>
      </c>
      <c r="Q329" s="3">
        <f t="shared" ref="Q329:Q372" si="776">MOD(357.5291 + 35999.0503*$P329 - 0.0001559*$P329^2 - 0.00000048*$P329^3,360)</f>
        <v>215.84852730239072</v>
      </c>
      <c r="R329" s="15">
        <f t="shared" ref="R329:R372" si="777">MOD(280.46645 + 36000.76983*$P329 + 0.0003032*$P329^2,360)</f>
        <v>139.2262294979937</v>
      </c>
      <c r="S329" s="15">
        <f t="shared" ref="S329:S372" si="778">MOD((1.9146 - 0.004817*$P329 - 0.000014*$P329^2)*SIN($Q329*PI()/180) + (0.019993 - 0.000101*$P329)*SIN(2*$Q329*PI()/180) + 0.00029*SIN(3*$Q329*PI()/180),360)</f>
        <v>358.89812862743059</v>
      </c>
      <c r="T329" s="16">
        <f t="shared" ref="T329:T372" si="779">MOD($R329+$S329,360)</f>
        <v>138.12435812542429</v>
      </c>
      <c r="U329" s="10">
        <f t="shared" ref="U329:U372" si="780">COS($T329*PI()/180)</f>
        <v>-0.74459539427355459</v>
      </c>
      <c r="V329" s="19">
        <f t="shared" ref="V329:V372" si="781">COS((23.4393-46.815*P329/3600)*PI()/180)*SIN(T329*PI()/180)</f>
        <v>0.61244940678920767</v>
      </c>
      <c r="W329" s="19">
        <f t="shared" ref="W329:W372" si="782">SIN((23.4393-46.815*P329/3600)*PI()/180)*SIN(T329*PI()/180)</f>
        <v>0.26548714272099372</v>
      </c>
      <c r="X329" s="10">
        <f t="shared" si="761"/>
        <v>0.96411440039543161</v>
      </c>
      <c r="Y329" s="16">
        <f t="shared" ref="Y329:Y372" si="783">ATAN(W329/X329)/(PI()/180)</f>
        <v>15.395900899411533</v>
      </c>
      <c r="Z329" s="20">
        <f t="shared" ref="Z329:Z372" si="784">IF(2*ATAN($V329/($U329+$X329))/(PI()/180)&gt;0, 2*ATAN($V329/($U329+$X329))/(PI()/180), 2*ATAN($V329/($U329+$X329))/(PI()/180)+360)</f>
        <v>140.56179930302687</v>
      </c>
      <c r="AA329" s="1">
        <f t="shared" si="766"/>
        <v>-1609.3207327093644</v>
      </c>
      <c r="AB329" s="3">
        <f t="shared" ref="AB329:AB372" si="785">23.439-0.0000004*G329</f>
        <v>23.438189999999999</v>
      </c>
      <c r="AC329" s="16">
        <f t="shared" ref="AC329:AC372" si="786">DEGREES(COS(RADIANS($T329))*SIN(RADIANS($AA329))*SIN(RADIANS($C$2))-SIN(RADIANS($T329))*COS(RADIANS($AB329))*COS(RADIANS($AA329))*SIN(RADIANS($C$2))+SIN(RADIANS($T329))+SIN(RADIANS($AB329))*COS(RADIANS($C$2)))</f>
        <v>85.627092048140838</v>
      </c>
      <c r="AD329" s="16">
        <f t="shared" ref="AD329:AD372" si="787">DEGREES(ASIN(COS(RADIANS($Y329))*SIN(RADIANS($C$2))*SIN(RADIANS($AA329-$Z329))+SIN(RADIANS($Y329))*COS(RADIANS($C$2))))</f>
        <v>48.148719352490517</v>
      </c>
      <c r="AE329" s="1">
        <f t="shared" ref="AE329:AE372" si="788">IF(ABS($AD329)&lt;(ASIN($C$5/($C$5+$C$4))*180/PI()),(1/PI())*ACOS((($C$4^2+2*$C$5*$C$4)^0.5)/(($C$5+$C$4)*COS($AD329*PI()/180))),0)</f>
        <v>0.33065843949247536</v>
      </c>
    </row>
    <row r="330" spans="6:31" x14ac:dyDescent="0.2">
      <c r="F330" s="11">
        <f t="shared" ref="F330" si="789">F329+1</f>
        <v>45880.5</v>
      </c>
      <c r="G330" s="1" t="str">
        <f t="shared" si="763"/>
        <v>2025</v>
      </c>
      <c r="H330" s="1" t="str">
        <f t="shared" si="768"/>
        <v>08</v>
      </c>
      <c r="I330" s="1" t="str">
        <f t="shared" si="769"/>
        <v>11</v>
      </c>
      <c r="J330" s="1">
        <f t="shared" si="770"/>
        <v>12</v>
      </c>
      <c r="K330" s="1">
        <f t="shared" si="771"/>
        <v>0</v>
      </c>
      <c r="L330" s="1">
        <f t="shared" si="772"/>
        <v>0</v>
      </c>
      <c r="M330" s="4">
        <f t="shared" ref="M330" si="790">M329+1</f>
        <v>323</v>
      </c>
      <c r="N330" s="16">
        <f t="shared" si="774"/>
        <v>2460899</v>
      </c>
      <c r="O330" s="16">
        <f t="shared" si="765"/>
        <v>2460899</v>
      </c>
      <c r="P330" s="15">
        <f t="shared" si="775"/>
        <v>0.25609856262833675</v>
      </c>
      <c r="Q330" s="3">
        <f t="shared" si="776"/>
        <v>216.8341275822022</v>
      </c>
      <c r="R330" s="15">
        <f t="shared" si="777"/>
        <v>140.21187686240955</v>
      </c>
      <c r="S330" s="15">
        <f t="shared" si="778"/>
        <v>358.87182639244082</v>
      </c>
      <c r="T330" s="16">
        <f t="shared" si="779"/>
        <v>139.08370325485038</v>
      </c>
      <c r="U330" s="10">
        <f t="shared" si="780"/>
        <v>-0.75566720944771026</v>
      </c>
      <c r="V330" s="19">
        <f t="shared" si="781"/>
        <v>0.60092527777713245</v>
      </c>
      <c r="W330" s="19">
        <f t="shared" si="782"/>
        <v>0.26049161040998348</v>
      </c>
      <c r="X330" s="10">
        <f t="shared" si="761"/>
        <v>0.9654761109970631</v>
      </c>
      <c r="Y330" s="16">
        <f t="shared" si="783"/>
        <v>15.099234558350682</v>
      </c>
      <c r="Z330" s="20">
        <f t="shared" si="784"/>
        <v>141.50741061127292</v>
      </c>
      <c r="AA330" s="1">
        <f t="shared" si="766"/>
        <v>-1614.3186231836171</v>
      </c>
      <c r="AB330" s="3">
        <f t="shared" si="785"/>
        <v>23.438189999999999</v>
      </c>
      <c r="AC330" s="16">
        <f t="shared" si="786"/>
        <v>81.895424752267161</v>
      </c>
      <c r="AD330" s="16">
        <f t="shared" si="787"/>
        <v>43.567551282308699</v>
      </c>
      <c r="AE330" s="1">
        <f t="shared" si="788"/>
        <v>0.34529859583021005</v>
      </c>
    </row>
    <row r="331" spans="6:31" x14ac:dyDescent="0.2">
      <c r="F331" s="11">
        <f t="shared" ref="F331" si="791">F330+1</f>
        <v>45881.5</v>
      </c>
      <c r="G331" s="1" t="str">
        <f t="shared" si="763"/>
        <v>2025</v>
      </c>
      <c r="H331" s="1" t="str">
        <f t="shared" si="768"/>
        <v>08</v>
      </c>
      <c r="I331" s="1" t="str">
        <f t="shared" si="769"/>
        <v>12</v>
      </c>
      <c r="J331" s="1">
        <f t="shared" si="770"/>
        <v>12</v>
      </c>
      <c r="K331" s="1">
        <f t="shared" si="771"/>
        <v>0</v>
      </c>
      <c r="L331" s="1">
        <f t="shared" si="772"/>
        <v>0</v>
      </c>
      <c r="M331" s="4">
        <f t="shared" ref="M331" si="792">M330+1</f>
        <v>324</v>
      </c>
      <c r="N331" s="16">
        <f t="shared" si="774"/>
        <v>2460900</v>
      </c>
      <c r="O331" s="16">
        <f t="shared" si="765"/>
        <v>2460900</v>
      </c>
      <c r="P331" s="15">
        <f t="shared" si="775"/>
        <v>0.25612594113620807</v>
      </c>
      <c r="Q331" s="3">
        <f t="shared" si="776"/>
        <v>217.81972786201186</v>
      </c>
      <c r="R331" s="15">
        <f t="shared" si="777"/>
        <v>141.19752422682541</v>
      </c>
      <c r="S331" s="15">
        <f t="shared" si="778"/>
        <v>358.84584162303167</v>
      </c>
      <c r="T331" s="16">
        <f t="shared" si="779"/>
        <v>140.04336584985708</v>
      </c>
      <c r="U331" s="10">
        <f t="shared" si="780"/>
        <v>-0.76653073472298838</v>
      </c>
      <c r="V331" s="19">
        <f t="shared" si="781"/>
        <v>0.58922878488776831</v>
      </c>
      <c r="W331" s="19">
        <f t="shared" si="782"/>
        <v>0.25542136125375214</v>
      </c>
      <c r="X331" s="10">
        <f t="shared" si="761"/>
        <v>0.96682983415660084</v>
      </c>
      <c r="Y331" s="16">
        <f t="shared" si="783"/>
        <v>14.798554211377306</v>
      </c>
      <c r="Z331" s="20">
        <f t="shared" si="784"/>
        <v>142.45067788365296</v>
      </c>
      <c r="AA331" s="1">
        <f t="shared" si="766"/>
        <v>-1619.3165136578698</v>
      </c>
      <c r="AB331" s="3">
        <f t="shared" si="785"/>
        <v>23.438189999999999</v>
      </c>
      <c r="AC331" s="16">
        <f t="shared" si="786"/>
        <v>77.820119559277543</v>
      </c>
      <c r="AD331" s="16">
        <f t="shared" si="787"/>
        <v>38.879405721198985</v>
      </c>
      <c r="AE331" s="1">
        <f t="shared" si="788"/>
        <v>0.35683485249627539</v>
      </c>
    </row>
    <row r="332" spans="6:31" x14ac:dyDescent="0.2">
      <c r="F332" s="11">
        <f t="shared" ref="F332" si="793">F331+1</f>
        <v>45882.5</v>
      </c>
      <c r="G332" s="1" t="str">
        <f t="shared" si="763"/>
        <v>2025</v>
      </c>
      <c r="H332" s="1" t="str">
        <f t="shared" si="768"/>
        <v>08</v>
      </c>
      <c r="I332" s="1" t="str">
        <f t="shared" si="769"/>
        <v>13</v>
      </c>
      <c r="J332" s="1">
        <f t="shared" si="770"/>
        <v>12</v>
      </c>
      <c r="K332" s="1">
        <f t="shared" si="771"/>
        <v>0</v>
      </c>
      <c r="L332" s="1">
        <f t="shared" si="772"/>
        <v>0</v>
      </c>
      <c r="M332" s="4">
        <f t="shared" ref="M332" si="794">M331+1</f>
        <v>325</v>
      </c>
      <c r="N332" s="16">
        <f t="shared" si="774"/>
        <v>2460901</v>
      </c>
      <c r="O332" s="16">
        <f t="shared" si="765"/>
        <v>2460901</v>
      </c>
      <c r="P332" s="15">
        <f t="shared" si="775"/>
        <v>0.25615331964407939</v>
      </c>
      <c r="Q332" s="3">
        <f t="shared" si="776"/>
        <v>218.80532814182152</v>
      </c>
      <c r="R332" s="15">
        <f t="shared" si="777"/>
        <v>142.18317159124308</v>
      </c>
      <c r="S332" s="15">
        <f t="shared" si="778"/>
        <v>358.82018183345355</v>
      </c>
      <c r="T332" s="16">
        <f t="shared" si="779"/>
        <v>141.00335342469663</v>
      </c>
      <c r="U332" s="10">
        <f t="shared" si="780"/>
        <v>-0.77718279317988037</v>
      </c>
      <c r="V332" s="19">
        <f t="shared" si="781"/>
        <v>0.57736295017193051</v>
      </c>
      <c r="W332" s="19">
        <f t="shared" si="782"/>
        <v>0.25027770526733745</v>
      </c>
      <c r="X332" s="10">
        <f t="shared" si="761"/>
        <v>0.96817409087731521</v>
      </c>
      <c r="Y332" s="16">
        <f t="shared" si="783"/>
        <v>14.493945955725954</v>
      </c>
      <c r="Z332" s="20">
        <f t="shared" si="784"/>
        <v>143.39163488601935</v>
      </c>
      <c r="AA332" s="1">
        <f t="shared" si="766"/>
        <v>-1624.3144041321225</v>
      </c>
      <c r="AB332" s="3">
        <f t="shared" si="785"/>
        <v>23.438189999999999</v>
      </c>
      <c r="AC332" s="16">
        <f t="shared" si="786"/>
        <v>73.436832600854757</v>
      </c>
      <c r="AD332" s="16">
        <f t="shared" si="787"/>
        <v>34.119509475967192</v>
      </c>
      <c r="AE332" s="1">
        <f t="shared" si="788"/>
        <v>0.36594295257260484</v>
      </c>
    </row>
    <row r="333" spans="6:31" x14ac:dyDescent="0.2">
      <c r="F333" s="11">
        <f t="shared" ref="F333" si="795">F332+1</f>
        <v>45883.5</v>
      </c>
      <c r="G333" s="1" t="str">
        <f t="shared" si="763"/>
        <v>2025</v>
      </c>
      <c r="H333" s="1" t="str">
        <f t="shared" si="768"/>
        <v>08</v>
      </c>
      <c r="I333" s="1" t="str">
        <f t="shared" si="769"/>
        <v>14</v>
      </c>
      <c r="J333" s="1">
        <f t="shared" si="770"/>
        <v>12</v>
      </c>
      <c r="K333" s="1">
        <f t="shared" si="771"/>
        <v>0</v>
      </c>
      <c r="L333" s="1">
        <f t="shared" si="772"/>
        <v>0</v>
      </c>
      <c r="M333" s="4">
        <f t="shared" ref="M333" si="796">M332+1</f>
        <v>326</v>
      </c>
      <c r="N333" s="16">
        <f t="shared" si="774"/>
        <v>2460902</v>
      </c>
      <c r="O333" s="16">
        <f t="shared" si="765"/>
        <v>2460902</v>
      </c>
      <c r="P333" s="15">
        <f t="shared" si="775"/>
        <v>0.25618069815195071</v>
      </c>
      <c r="Q333" s="3">
        <f t="shared" si="776"/>
        <v>219.79092842162936</v>
      </c>
      <c r="R333" s="15">
        <f t="shared" si="777"/>
        <v>143.16881895565894</v>
      </c>
      <c r="S333" s="15">
        <f t="shared" si="778"/>
        <v>358.79485446043788</v>
      </c>
      <c r="T333" s="16">
        <f t="shared" si="779"/>
        <v>141.96367341609681</v>
      </c>
      <c r="U333" s="10">
        <f t="shared" si="780"/>
        <v>-0.78762025448872852</v>
      </c>
      <c r="V333" s="19">
        <f t="shared" si="781"/>
        <v>0.56533084454279592</v>
      </c>
      <c r="W333" s="19">
        <f t="shared" si="782"/>
        <v>0.2450619736467485</v>
      </c>
      <c r="X333" s="10">
        <f t="shared" si="761"/>
        <v>0.96950741568714183</v>
      </c>
      <c r="Y333" s="16">
        <f t="shared" si="783"/>
        <v>14.185496206702821</v>
      </c>
      <c r="Z333" s="20">
        <f t="shared" si="784"/>
        <v>144.33031785316476</v>
      </c>
      <c r="AA333" s="1">
        <f t="shared" si="766"/>
        <v>-1629.3122946063752</v>
      </c>
      <c r="AB333" s="3">
        <f t="shared" si="785"/>
        <v>23.438189999999999</v>
      </c>
      <c r="AC333" s="16">
        <f t="shared" si="786"/>
        <v>68.78447810362276</v>
      </c>
      <c r="AD333" s="16">
        <f t="shared" si="787"/>
        <v>29.314220036880346</v>
      </c>
      <c r="AE333" s="1">
        <f t="shared" si="788"/>
        <v>0.3731154587393416</v>
      </c>
    </row>
    <row r="334" spans="6:31" x14ac:dyDescent="0.2">
      <c r="F334" s="11">
        <f t="shared" ref="F334" si="797">F333+1</f>
        <v>45884.5</v>
      </c>
      <c r="G334" s="1" t="str">
        <f t="shared" si="763"/>
        <v>2025</v>
      </c>
      <c r="H334" s="1" t="str">
        <f t="shared" si="768"/>
        <v>08</v>
      </c>
      <c r="I334" s="1" t="str">
        <f t="shared" si="769"/>
        <v>15</v>
      </c>
      <c r="J334" s="1">
        <f t="shared" si="770"/>
        <v>12</v>
      </c>
      <c r="K334" s="1">
        <f t="shared" si="771"/>
        <v>0</v>
      </c>
      <c r="L334" s="1">
        <f t="shared" si="772"/>
        <v>0</v>
      </c>
      <c r="M334" s="4">
        <f t="shared" ref="M334" si="798">M333+1</f>
        <v>327</v>
      </c>
      <c r="N334" s="16">
        <f t="shared" si="774"/>
        <v>2460903</v>
      </c>
      <c r="O334" s="16">
        <f t="shared" si="765"/>
        <v>2460903</v>
      </c>
      <c r="P334" s="15">
        <f t="shared" si="775"/>
        <v>0.25620807665982204</v>
      </c>
      <c r="Q334" s="3">
        <f t="shared" si="776"/>
        <v>220.77652870143902</v>
      </c>
      <c r="R334" s="15">
        <f t="shared" si="777"/>
        <v>144.15446632007661</v>
      </c>
      <c r="S334" s="15">
        <f t="shared" si="778"/>
        <v>358.76986686120335</v>
      </c>
      <c r="T334" s="16">
        <f t="shared" si="779"/>
        <v>142.92433318127996</v>
      </c>
      <c r="U334" s="10">
        <f t="shared" si="780"/>
        <v>-0.79784003578143325</v>
      </c>
      <c r="V334" s="19">
        <f t="shared" si="781"/>
        <v>0.55313558734913393</v>
      </c>
      <c r="W334" s="19">
        <f t="shared" si="782"/>
        <v>0.23977551858396601</v>
      </c>
      <c r="X334" s="10">
        <f t="shared" si="761"/>
        <v>0.97082835799526901</v>
      </c>
      <c r="Y334" s="16">
        <f t="shared" si="783"/>
        <v>13.873291671439338</v>
      </c>
      <c r="Z334" s="20">
        <f t="shared" si="784"/>
        <v>145.26676542256908</v>
      </c>
      <c r="AA334" s="1">
        <f t="shared" si="766"/>
        <v>-1634.3101850806279</v>
      </c>
      <c r="AB334" s="3">
        <f t="shared" si="785"/>
        <v>23.438189999999999</v>
      </c>
      <c r="AC334" s="16">
        <f t="shared" si="786"/>
        <v>63.904814519917068</v>
      </c>
      <c r="AD334" s="16">
        <f t="shared" si="787"/>
        <v>24.484270202994374</v>
      </c>
      <c r="AE334" s="1">
        <f t="shared" si="788"/>
        <v>0.37871149707275881</v>
      </c>
    </row>
    <row r="335" spans="6:31" x14ac:dyDescent="0.2">
      <c r="F335" s="11">
        <f t="shared" ref="F335" si="799">F334+1</f>
        <v>45885.5</v>
      </c>
      <c r="G335" s="1" t="str">
        <f t="shared" si="763"/>
        <v>2025</v>
      </c>
      <c r="H335" s="1" t="str">
        <f t="shared" si="768"/>
        <v>08</v>
      </c>
      <c r="I335" s="1" t="str">
        <f t="shared" si="769"/>
        <v>16</v>
      </c>
      <c r="J335" s="1">
        <f t="shared" si="770"/>
        <v>12</v>
      </c>
      <c r="K335" s="1">
        <f t="shared" si="771"/>
        <v>0</v>
      </c>
      <c r="L335" s="1">
        <f t="shared" si="772"/>
        <v>0</v>
      </c>
      <c r="M335" s="4">
        <f t="shared" ref="M335" si="800">M334+1</f>
        <v>328</v>
      </c>
      <c r="N335" s="16">
        <f t="shared" si="774"/>
        <v>2460904</v>
      </c>
      <c r="O335" s="16">
        <f t="shared" si="765"/>
        <v>2460904</v>
      </c>
      <c r="P335" s="15">
        <f t="shared" si="775"/>
        <v>0.25623545516769336</v>
      </c>
      <c r="Q335" s="3">
        <f t="shared" si="776"/>
        <v>221.7621289812505</v>
      </c>
      <c r="R335" s="15">
        <f t="shared" si="777"/>
        <v>145.1401136844961</v>
      </c>
      <c r="S335" s="15">
        <f t="shared" si="778"/>
        <v>358.74522631146573</v>
      </c>
      <c r="T335" s="16">
        <f t="shared" si="779"/>
        <v>143.88533999596183</v>
      </c>
      <c r="U335" s="10">
        <f t="shared" si="780"/>
        <v>-0.8078391025257029</v>
      </c>
      <c r="V335" s="19">
        <f t="shared" si="781"/>
        <v>0.54078034593672741</v>
      </c>
      <c r="W335" s="19">
        <f t="shared" si="782"/>
        <v>0.23441971307682377</v>
      </c>
      <c r="X335" s="10">
        <f t="shared" si="761"/>
        <v>0.97213548341832456</v>
      </c>
      <c r="Y335" s="16">
        <f t="shared" si="783"/>
        <v>13.557419324573402</v>
      </c>
      <c r="Z335" s="20">
        <f t="shared" si="784"/>
        <v>146.20101856770324</v>
      </c>
      <c r="AA335" s="1">
        <f t="shared" si="766"/>
        <v>-1639.3080755548806</v>
      </c>
      <c r="AB335" s="3">
        <f t="shared" si="785"/>
        <v>23.438189999999999</v>
      </c>
      <c r="AC335" s="16">
        <f t="shared" si="786"/>
        <v>58.841999615671632</v>
      </c>
      <c r="AD335" s="16">
        <f t="shared" si="787"/>
        <v>19.646902826828097</v>
      </c>
      <c r="AE335" s="1">
        <f t="shared" si="788"/>
        <v>0.38299338933352423</v>
      </c>
    </row>
    <row r="336" spans="6:31" x14ac:dyDescent="0.2">
      <c r="F336" s="11">
        <f t="shared" ref="F336" si="801">F335+1</f>
        <v>45886.5</v>
      </c>
      <c r="G336" s="1" t="str">
        <f t="shared" si="763"/>
        <v>2025</v>
      </c>
      <c r="H336" s="1" t="str">
        <f t="shared" si="768"/>
        <v>08</v>
      </c>
      <c r="I336" s="1" t="str">
        <f t="shared" si="769"/>
        <v>17</v>
      </c>
      <c r="J336" s="1">
        <f t="shared" si="770"/>
        <v>12</v>
      </c>
      <c r="K336" s="1">
        <f t="shared" si="771"/>
        <v>0</v>
      </c>
      <c r="L336" s="1">
        <f t="shared" si="772"/>
        <v>0</v>
      </c>
      <c r="M336" s="4">
        <f t="shared" ref="M336" si="802">M335+1</f>
        <v>329</v>
      </c>
      <c r="N336" s="16">
        <f t="shared" si="774"/>
        <v>2460905</v>
      </c>
      <c r="O336" s="16">
        <f t="shared" si="765"/>
        <v>2460905</v>
      </c>
      <c r="P336" s="15">
        <f t="shared" si="775"/>
        <v>0.25626283367556468</v>
      </c>
      <c r="Q336" s="3">
        <f t="shared" si="776"/>
        <v>222.74772926105652</v>
      </c>
      <c r="R336" s="15">
        <f t="shared" si="777"/>
        <v>146.12576104891377</v>
      </c>
      <c r="S336" s="15">
        <f t="shared" si="778"/>
        <v>358.72094000345174</v>
      </c>
      <c r="T336" s="16">
        <f t="shared" si="779"/>
        <v>144.84670105236552</v>
      </c>
      <c r="U336" s="10">
        <f t="shared" si="780"/>
        <v>-0.8176144694020856</v>
      </c>
      <c r="V336" s="19">
        <f t="shared" si="781"/>
        <v>0.52826833519721361</v>
      </c>
      <c r="W336" s="19">
        <f t="shared" si="782"/>
        <v>0.22899595073343618</v>
      </c>
      <c r="X336" s="10">
        <f t="shared" si="761"/>
        <v>0.97342737507617361</v>
      </c>
      <c r="Y336" s="16">
        <f t="shared" si="783"/>
        <v>13.237966385827484</v>
      </c>
      <c r="Z336" s="20">
        <f t="shared" si="784"/>
        <v>147.13312053109223</v>
      </c>
      <c r="AA336" s="1">
        <f t="shared" si="766"/>
        <v>-1644.3059660291333</v>
      </c>
      <c r="AB336" s="3">
        <f t="shared" si="785"/>
        <v>23.438189999999999</v>
      </c>
      <c r="AC336" s="16">
        <f t="shared" si="786"/>
        <v>53.642119276094419</v>
      </c>
      <c r="AD336" s="16">
        <f t="shared" si="787"/>
        <v>14.817335065762695</v>
      </c>
      <c r="AE336" s="1">
        <f t="shared" si="788"/>
        <v>0.38615263708552716</v>
      </c>
    </row>
    <row r="337" spans="6:31" x14ac:dyDescent="0.2">
      <c r="F337" s="11">
        <f t="shared" ref="F337" si="803">F336+1</f>
        <v>45887.5</v>
      </c>
      <c r="G337" s="1" t="str">
        <f t="shared" si="763"/>
        <v>2025</v>
      </c>
      <c r="H337" s="1" t="str">
        <f t="shared" si="768"/>
        <v>08</v>
      </c>
      <c r="I337" s="1" t="str">
        <f t="shared" si="769"/>
        <v>18</v>
      </c>
      <c r="J337" s="1">
        <f t="shared" si="770"/>
        <v>12</v>
      </c>
      <c r="K337" s="1">
        <f t="shared" si="771"/>
        <v>0</v>
      </c>
      <c r="L337" s="1">
        <f t="shared" si="772"/>
        <v>0</v>
      </c>
      <c r="M337" s="4">
        <f t="shared" ref="M337" si="804">M336+1</f>
        <v>330</v>
      </c>
      <c r="N337" s="16">
        <f t="shared" si="774"/>
        <v>2460906</v>
      </c>
      <c r="O337" s="16">
        <f t="shared" si="765"/>
        <v>2460906</v>
      </c>
      <c r="P337" s="15">
        <f t="shared" si="775"/>
        <v>0.25629021218343601</v>
      </c>
      <c r="Q337" s="3">
        <f t="shared" si="776"/>
        <v>223.73332954086436</v>
      </c>
      <c r="R337" s="15">
        <f t="shared" si="777"/>
        <v>147.11140841333327</v>
      </c>
      <c r="S337" s="15">
        <f t="shared" si="778"/>
        <v>358.69701504391662</v>
      </c>
      <c r="T337" s="16">
        <f t="shared" si="779"/>
        <v>145.80842345724989</v>
      </c>
      <c r="U337" s="10">
        <f t="shared" si="780"/>
        <v>-0.82716320118360154</v>
      </c>
      <c r="V337" s="19">
        <f t="shared" si="781"/>
        <v>0.51560281710399658</v>
      </c>
      <c r="W337" s="19">
        <f t="shared" si="782"/>
        <v>0.22350564557102204</v>
      </c>
      <c r="X337" s="10">
        <f t="shared" si="761"/>
        <v>0.97470263485736031</v>
      </c>
      <c r="Y337" s="16">
        <f t="shared" si="783"/>
        <v>12.915020299459654</v>
      </c>
      <c r="Z337" s="20">
        <f t="shared" si="784"/>
        <v>148.0631167572931</v>
      </c>
      <c r="AA337" s="1">
        <f t="shared" si="766"/>
        <v>-1649.303856503386</v>
      </c>
      <c r="AB337" s="3">
        <f t="shared" si="785"/>
        <v>23.438189999999999</v>
      </c>
      <c r="AC337" s="16">
        <f t="shared" si="786"/>
        <v>48.352695077564086</v>
      </c>
      <c r="AD337" s="16">
        <f t="shared" si="787"/>
        <v>10.009823986985387</v>
      </c>
      <c r="AE337" s="1">
        <f t="shared" si="788"/>
        <v>0.38832817890055937</v>
      </c>
    </row>
    <row r="338" spans="6:31" x14ac:dyDescent="0.2">
      <c r="F338" s="11">
        <f t="shared" ref="F338" si="805">F337+1</f>
        <v>45888.5</v>
      </c>
      <c r="G338" s="1" t="str">
        <f t="shared" si="763"/>
        <v>2025</v>
      </c>
      <c r="H338" s="1" t="str">
        <f t="shared" si="768"/>
        <v>08</v>
      </c>
      <c r="I338" s="1" t="str">
        <f t="shared" si="769"/>
        <v>19</v>
      </c>
      <c r="J338" s="1">
        <f t="shared" si="770"/>
        <v>12</v>
      </c>
      <c r="K338" s="1">
        <f t="shared" si="771"/>
        <v>0</v>
      </c>
      <c r="L338" s="1">
        <f t="shared" si="772"/>
        <v>0</v>
      </c>
      <c r="M338" s="4">
        <f t="shared" ref="M338" si="806">M337+1</f>
        <v>331</v>
      </c>
      <c r="N338" s="16">
        <f t="shared" si="774"/>
        <v>2460907</v>
      </c>
      <c r="O338" s="16">
        <f t="shared" si="765"/>
        <v>2460907</v>
      </c>
      <c r="P338" s="15">
        <f t="shared" si="775"/>
        <v>0.25631759069130733</v>
      </c>
      <c r="Q338" s="3">
        <f t="shared" si="776"/>
        <v>224.7189298206722</v>
      </c>
      <c r="R338" s="15">
        <f t="shared" si="777"/>
        <v>148.09705577775276</v>
      </c>
      <c r="S338" s="15">
        <f t="shared" si="778"/>
        <v>358.67345845216704</v>
      </c>
      <c r="T338" s="16">
        <f t="shared" si="779"/>
        <v>146.7705142299198</v>
      </c>
      <c r="U338" s="10">
        <f t="shared" si="780"/>
        <v>-0.83648241361746722</v>
      </c>
      <c r="V338" s="19">
        <f t="shared" si="781"/>
        <v>0.50278710023530904</v>
      </c>
      <c r="W338" s="19">
        <f t="shared" si="782"/>
        <v>0.21795023180915793</v>
      </c>
      <c r="X338" s="10">
        <f t="shared" si="761"/>
        <v>0.97595988465424865</v>
      </c>
      <c r="Y338" s="16">
        <f t="shared" si="783"/>
        <v>12.588668715570773</v>
      </c>
      <c r="Z338" s="20">
        <f t="shared" si="784"/>
        <v>148.99105482590124</v>
      </c>
      <c r="AA338" s="1">
        <f t="shared" si="766"/>
        <v>-1654.3017469776387</v>
      </c>
      <c r="AB338" s="3">
        <f t="shared" si="785"/>
        <v>23.438189999999999</v>
      </c>
      <c r="AC338" s="16">
        <f t="shared" si="786"/>
        <v>43.022175908049967</v>
      </c>
      <c r="AD338" s="16">
        <f t="shared" si="787"/>
        <v>5.2385043780292646</v>
      </c>
      <c r="AE338" s="1">
        <f t="shared" si="788"/>
        <v>0.38961929593594902</v>
      </c>
    </row>
    <row r="339" spans="6:31" x14ac:dyDescent="0.2">
      <c r="F339" s="11">
        <f t="shared" ref="F339" si="807">F338+1</f>
        <v>45889.5</v>
      </c>
      <c r="G339" s="1" t="str">
        <f t="shared" si="763"/>
        <v>2025</v>
      </c>
      <c r="H339" s="1" t="str">
        <f t="shared" si="768"/>
        <v>08</v>
      </c>
      <c r="I339" s="1" t="str">
        <f t="shared" si="769"/>
        <v>20</v>
      </c>
      <c r="J339" s="1">
        <f t="shared" si="770"/>
        <v>12</v>
      </c>
      <c r="K339" s="1">
        <f t="shared" si="771"/>
        <v>0</v>
      </c>
      <c r="L339" s="1">
        <f t="shared" si="772"/>
        <v>0</v>
      </c>
      <c r="M339" s="4">
        <f t="shared" ref="M339" si="808">M338+1</f>
        <v>332</v>
      </c>
      <c r="N339" s="16">
        <f t="shared" si="774"/>
        <v>2460908</v>
      </c>
      <c r="O339" s="16">
        <f t="shared" si="765"/>
        <v>2460908</v>
      </c>
      <c r="P339" s="15">
        <f t="shared" si="775"/>
        <v>0.25634496919917865</v>
      </c>
      <c r="Q339" s="3">
        <f t="shared" si="776"/>
        <v>225.70453010048004</v>
      </c>
      <c r="R339" s="15">
        <f t="shared" si="777"/>
        <v>149.08270314217407</v>
      </c>
      <c r="S339" s="15">
        <f t="shared" si="778"/>
        <v>358.65027715808861</v>
      </c>
      <c r="T339" s="16">
        <f t="shared" si="779"/>
        <v>147.73298030026268</v>
      </c>
      <c r="U339" s="10">
        <f t="shared" si="780"/>
        <v>-0.8455692743091674</v>
      </c>
      <c r="V339" s="19">
        <f t="shared" si="781"/>
        <v>0.48982453928351177</v>
      </c>
      <c r="W339" s="19">
        <f t="shared" si="782"/>
        <v>0.21233116365706531</v>
      </c>
      <c r="X339" s="10">
        <f t="shared" si="761"/>
        <v>0.97719776756807863</v>
      </c>
      <c r="Y339" s="16">
        <f t="shared" si="783"/>
        <v>12.258999473222458</v>
      </c>
      <c r="Z339" s="20">
        <f t="shared" si="784"/>
        <v>149.9169843847599</v>
      </c>
      <c r="AA339" s="1">
        <f t="shared" si="766"/>
        <v>-1659.2996374518914</v>
      </c>
      <c r="AB339" s="3">
        <f t="shared" si="785"/>
        <v>23.438189999999999</v>
      </c>
      <c r="AC339" s="16">
        <f t="shared" si="786"/>
        <v>37.699419095539469</v>
      </c>
      <c r="AD339" s="16">
        <f t="shared" si="787"/>
        <v>0.51811036369081465</v>
      </c>
      <c r="AE339" s="1">
        <f t="shared" si="788"/>
        <v>0.39009492904756965</v>
      </c>
    </row>
    <row r="340" spans="6:31" x14ac:dyDescent="0.2">
      <c r="F340" s="11">
        <f t="shared" ref="F340" si="809">F339+1</f>
        <v>45890.5</v>
      </c>
      <c r="G340" s="1" t="str">
        <f t="shared" si="763"/>
        <v>2025</v>
      </c>
      <c r="H340" s="1" t="str">
        <f t="shared" si="768"/>
        <v>08</v>
      </c>
      <c r="I340" s="1" t="str">
        <f t="shared" si="769"/>
        <v>21</v>
      </c>
      <c r="J340" s="1">
        <f t="shared" si="770"/>
        <v>12</v>
      </c>
      <c r="K340" s="1">
        <f t="shared" si="771"/>
        <v>0</v>
      </c>
      <c r="L340" s="1">
        <f t="shared" si="772"/>
        <v>0</v>
      </c>
      <c r="M340" s="4">
        <f t="shared" ref="M340" si="810">M339+1</f>
        <v>333</v>
      </c>
      <c r="N340" s="16">
        <f t="shared" si="774"/>
        <v>2460909</v>
      </c>
      <c r="O340" s="16">
        <f t="shared" si="765"/>
        <v>2460909</v>
      </c>
      <c r="P340" s="15">
        <f t="shared" si="775"/>
        <v>0.25637234770704997</v>
      </c>
      <c r="Q340" s="3">
        <f t="shared" si="776"/>
        <v>226.69013038028788</v>
      </c>
      <c r="R340" s="15">
        <f t="shared" si="777"/>
        <v>150.06835050659356</v>
      </c>
      <c r="S340" s="15">
        <f t="shared" si="778"/>
        <v>358.62747800017866</v>
      </c>
      <c r="T340" s="16">
        <f t="shared" si="779"/>
        <v>148.69582850677222</v>
      </c>
      <c r="U340" s="10">
        <f t="shared" si="780"/>
        <v>-0.854421003608277</v>
      </c>
      <c r="V340" s="19">
        <f t="shared" si="781"/>
        <v>0.47671853455079066</v>
      </c>
      <c r="W340" s="19">
        <f t="shared" si="782"/>
        <v>0.20664991509500139</v>
      </c>
      <c r="X340" s="10">
        <f t="shared" si="761"/>
        <v>0.97841494908409321</v>
      </c>
      <c r="Y340" s="16">
        <f t="shared" si="783"/>
        <v>11.92610058534475</v>
      </c>
      <c r="Z340" s="20">
        <f t="shared" si="784"/>
        <v>150.84095708345677</v>
      </c>
      <c r="AA340" s="1">
        <f t="shared" si="766"/>
        <v>-1664.2975279261441</v>
      </c>
      <c r="AB340" s="3">
        <f t="shared" si="785"/>
        <v>23.438189999999999</v>
      </c>
      <c r="AC340" s="16">
        <f t="shared" si="786"/>
        <v>32.433166622929299</v>
      </c>
      <c r="AD340" s="16">
        <f t="shared" si="787"/>
        <v>-4.1353420191745638</v>
      </c>
      <c r="AE340" s="1">
        <f t="shared" si="788"/>
        <v>0.38980071589394377</v>
      </c>
    </row>
    <row r="341" spans="6:31" x14ac:dyDescent="0.2">
      <c r="F341" s="11">
        <f t="shared" ref="F341" si="811">F340+1</f>
        <v>45891.5</v>
      </c>
      <c r="G341" s="1" t="str">
        <f t="shared" si="763"/>
        <v>2025</v>
      </c>
      <c r="H341" s="1" t="str">
        <f t="shared" si="768"/>
        <v>08</v>
      </c>
      <c r="I341" s="1" t="str">
        <f t="shared" si="769"/>
        <v>22</v>
      </c>
      <c r="J341" s="1">
        <f t="shared" si="770"/>
        <v>12</v>
      </c>
      <c r="K341" s="1">
        <f t="shared" si="771"/>
        <v>0</v>
      </c>
      <c r="L341" s="1">
        <f t="shared" si="772"/>
        <v>0</v>
      </c>
      <c r="M341" s="4">
        <f t="shared" ref="M341" si="812">M340+1</f>
        <v>334</v>
      </c>
      <c r="N341" s="16">
        <f t="shared" si="774"/>
        <v>2460910</v>
      </c>
      <c r="O341" s="16">
        <f t="shared" si="765"/>
        <v>2460910</v>
      </c>
      <c r="P341" s="15">
        <f t="shared" si="775"/>
        <v>0.2563997262149213</v>
      </c>
      <c r="Q341" s="3">
        <f t="shared" si="776"/>
        <v>227.67573066009572</v>
      </c>
      <c r="R341" s="15">
        <f t="shared" si="777"/>
        <v>151.05399787101487</v>
      </c>
      <c r="S341" s="15">
        <f t="shared" si="778"/>
        <v>358.60506772358485</v>
      </c>
      <c r="T341" s="16">
        <f t="shared" si="779"/>
        <v>149.65906559459972</v>
      </c>
      <c r="U341" s="10">
        <f t="shared" si="780"/>
        <v>-0.86303487549618962</v>
      </c>
      <c r="V341" s="19">
        <f t="shared" si="781"/>
        <v>0.46347253143037792</v>
      </c>
      <c r="W341" s="19">
        <f t="shared" si="782"/>
        <v>0.20090797964937537</v>
      </c>
      <c r="X341" s="10">
        <f t="shared" si="761"/>
        <v>0.97961011821704158</v>
      </c>
      <c r="Y341" s="16">
        <f t="shared" si="783"/>
        <v>11.590060225383233</v>
      </c>
      <c r="Z341" s="20">
        <f t="shared" si="784"/>
        <v>151.7630265072554</v>
      </c>
      <c r="AA341" s="1">
        <f t="shared" si="766"/>
        <v>-1669.2954184003968</v>
      </c>
      <c r="AB341" s="3">
        <f t="shared" si="785"/>
        <v>23.438189999999999</v>
      </c>
      <c r="AC341" s="16">
        <f t="shared" si="786"/>
        <v>27.271522066718646</v>
      </c>
      <c r="AD341" s="16">
        <f t="shared" si="787"/>
        <v>-8.7038545180426201</v>
      </c>
      <c r="AE341" s="1">
        <f t="shared" si="788"/>
        <v>0.38876478357371774</v>
      </c>
    </row>
    <row r="342" spans="6:31" x14ac:dyDescent="0.2">
      <c r="F342" s="11">
        <f t="shared" ref="F342" si="813">F341+1</f>
        <v>45892.5</v>
      </c>
      <c r="G342" s="1" t="str">
        <f t="shared" si="763"/>
        <v>2025</v>
      </c>
      <c r="H342" s="1" t="str">
        <f t="shared" si="768"/>
        <v>08</v>
      </c>
      <c r="I342" s="1" t="str">
        <f t="shared" si="769"/>
        <v>23</v>
      </c>
      <c r="J342" s="1">
        <f t="shared" si="770"/>
        <v>12</v>
      </c>
      <c r="K342" s="1">
        <f t="shared" si="771"/>
        <v>0</v>
      </c>
      <c r="L342" s="1">
        <f t="shared" si="772"/>
        <v>0</v>
      </c>
      <c r="M342" s="4">
        <f t="shared" ref="M342" si="814">M341+1</f>
        <v>335</v>
      </c>
      <c r="N342" s="16">
        <f t="shared" si="774"/>
        <v>2460911</v>
      </c>
      <c r="O342" s="16">
        <f t="shared" si="765"/>
        <v>2460911</v>
      </c>
      <c r="P342" s="15">
        <f t="shared" si="775"/>
        <v>0.25642710472279262</v>
      </c>
      <c r="Q342" s="3">
        <f t="shared" si="776"/>
        <v>228.66133093990538</v>
      </c>
      <c r="R342" s="15">
        <f t="shared" si="777"/>
        <v>152.03964523543618</v>
      </c>
      <c r="S342" s="15">
        <f t="shared" si="778"/>
        <v>358.58305297814974</v>
      </c>
      <c r="T342" s="16">
        <f t="shared" si="779"/>
        <v>150.62269821358592</v>
      </c>
      <c r="U342" s="10">
        <f t="shared" si="780"/>
        <v>-0.87140821847507188</v>
      </c>
      <c r="V342" s="19">
        <f t="shared" si="781"/>
        <v>0.45009001987358255</v>
      </c>
      <c r="W342" s="19">
        <f t="shared" si="782"/>
        <v>0.19510687016171283</v>
      </c>
      <c r="X342" s="10">
        <f t="shared" si="761"/>
        <v>0.98078198862728949</v>
      </c>
      <c r="Y342" s="16">
        <f t="shared" si="783"/>
        <v>11.250966715662225</v>
      </c>
      <c r="Z342" s="20">
        <f t="shared" si="784"/>
        <v>152.6832481115147</v>
      </c>
      <c r="AA342" s="1">
        <f t="shared" si="766"/>
        <v>-1674.2933088746495</v>
      </c>
      <c r="AB342" s="3">
        <f t="shared" si="785"/>
        <v>23.438189999999999</v>
      </c>
      <c r="AC342" s="16">
        <f t="shared" si="786"/>
        <v>22.261433895448867</v>
      </c>
      <c r="AD342" s="16">
        <f t="shared" si="787"/>
        <v>-13.166685394410411</v>
      </c>
      <c r="AE342" s="1">
        <f t="shared" si="788"/>
        <v>0.38700322247419289</v>
      </c>
    </row>
    <row r="343" spans="6:31" x14ac:dyDescent="0.2">
      <c r="F343" s="11">
        <f t="shared" ref="F343" si="815">F342+1</f>
        <v>45893.5</v>
      </c>
      <c r="G343" s="1" t="str">
        <f t="shared" si="763"/>
        <v>2025</v>
      </c>
      <c r="H343" s="1" t="str">
        <f t="shared" si="768"/>
        <v>08</v>
      </c>
      <c r="I343" s="1" t="str">
        <f t="shared" si="769"/>
        <v>24</v>
      </c>
      <c r="J343" s="1">
        <f t="shared" si="770"/>
        <v>12</v>
      </c>
      <c r="K343" s="1">
        <f t="shared" si="771"/>
        <v>0</v>
      </c>
      <c r="L343" s="1">
        <f t="shared" si="772"/>
        <v>0</v>
      </c>
      <c r="M343" s="4">
        <f t="shared" ref="M343" si="816">M342+1</f>
        <v>336</v>
      </c>
      <c r="N343" s="16">
        <f t="shared" si="774"/>
        <v>2460912</v>
      </c>
      <c r="O343" s="16">
        <f t="shared" si="765"/>
        <v>2460912</v>
      </c>
      <c r="P343" s="15">
        <f t="shared" si="775"/>
        <v>0.25645448323066394</v>
      </c>
      <c r="Q343" s="3">
        <f t="shared" si="776"/>
        <v>229.64693121970959</v>
      </c>
      <c r="R343" s="15">
        <f t="shared" si="777"/>
        <v>153.02529259985749</v>
      </c>
      <c r="S343" s="15">
        <f t="shared" si="778"/>
        <v>358.56144031646232</v>
      </c>
      <c r="T343" s="16">
        <f t="shared" si="779"/>
        <v>151.58673291631982</v>
      </c>
      <c r="U343" s="10">
        <f t="shared" si="780"/>
        <v>-0.87953841645821118</v>
      </c>
      <c r="V343" s="19">
        <f t="shared" si="781"/>
        <v>0.43657453384166767</v>
      </c>
      <c r="W343" s="19">
        <f t="shared" si="782"/>
        <v>0.18924811855105167</v>
      </c>
      <c r="X343" s="10">
        <f t="shared" si="761"/>
        <v>0.98192929970792042</v>
      </c>
      <c r="Y343" s="16">
        <f t="shared" si="783"/>
        <v>10.908908517406703</v>
      </c>
      <c r="Z343" s="20">
        <f t="shared" si="784"/>
        <v>153.60167915672747</v>
      </c>
      <c r="AA343" s="1">
        <f t="shared" si="766"/>
        <v>-1679.2911993489022</v>
      </c>
      <c r="AB343" s="3">
        <f t="shared" si="785"/>
        <v>23.438189999999999</v>
      </c>
      <c r="AC343" s="16">
        <f t="shared" si="786"/>
        <v>17.448190701551226</v>
      </c>
      <c r="AD343" s="16">
        <f t="shared" si="787"/>
        <v>-17.499496624489328</v>
      </c>
      <c r="AE343" s="1">
        <f t="shared" si="788"/>
        <v>0.38452619835273105</v>
      </c>
    </row>
    <row r="344" spans="6:31" x14ac:dyDescent="0.2">
      <c r="F344" s="11">
        <f t="shared" ref="F344" si="817">F343+1</f>
        <v>45894.5</v>
      </c>
      <c r="G344" s="1" t="str">
        <f t="shared" si="763"/>
        <v>2025</v>
      </c>
      <c r="H344" s="1" t="str">
        <f t="shared" si="768"/>
        <v>08</v>
      </c>
      <c r="I344" s="1" t="str">
        <f t="shared" si="769"/>
        <v>25</v>
      </c>
      <c r="J344" s="1">
        <f t="shared" si="770"/>
        <v>12</v>
      </c>
      <c r="K344" s="1">
        <f t="shared" si="771"/>
        <v>0</v>
      </c>
      <c r="L344" s="1">
        <f t="shared" si="772"/>
        <v>0</v>
      </c>
      <c r="M344" s="4">
        <f t="shared" ref="M344" si="818">M343+1</f>
        <v>337</v>
      </c>
      <c r="N344" s="16">
        <f t="shared" si="774"/>
        <v>2460913</v>
      </c>
      <c r="O344" s="16">
        <f t="shared" si="765"/>
        <v>2460913</v>
      </c>
      <c r="P344" s="15">
        <f t="shared" si="775"/>
        <v>0.25648186173853527</v>
      </c>
      <c r="Q344" s="3">
        <f t="shared" si="776"/>
        <v>230.63253149951743</v>
      </c>
      <c r="R344" s="15">
        <f t="shared" si="777"/>
        <v>154.01093996428062</v>
      </c>
      <c r="S344" s="15">
        <f t="shared" si="778"/>
        <v>358.54023619191565</v>
      </c>
      <c r="T344" s="16">
        <f t="shared" si="779"/>
        <v>152.55117615619633</v>
      </c>
      <c r="U344" s="10">
        <f t="shared" si="780"/>
        <v>-0.88742290966121873</v>
      </c>
      <c r="V344" s="19">
        <f t="shared" si="781"/>
        <v>0.42292965074261368</v>
      </c>
      <c r="W344" s="19">
        <f t="shared" si="782"/>
        <v>0.18333327556978615</v>
      </c>
      <c r="X344" s="10">
        <f t="shared" si="761"/>
        <v>0.98305081764314339</v>
      </c>
      <c r="Y344" s="16">
        <f t="shared" si="783"/>
        <v>10.563974222388813</v>
      </c>
      <c r="Z344" s="20">
        <f t="shared" si="784"/>
        <v>154.5183786442266</v>
      </c>
      <c r="AA344" s="1">
        <f t="shared" si="766"/>
        <v>-1684.2890898231549</v>
      </c>
      <c r="AB344" s="3">
        <f t="shared" si="785"/>
        <v>23.438189999999999</v>
      </c>
      <c r="AC344" s="16">
        <f t="shared" si="786"/>
        <v>12.874933818211252</v>
      </c>
      <c r="AD344" s="16">
        <f t="shared" si="787"/>
        <v>-21.673397525453819</v>
      </c>
      <c r="AE344" s="1">
        <f t="shared" si="788"/>
        <v>0.38134580432013276</v>
      </c>
    </row>
    <row r="345" spans="6:31" x14ac:dyDescent="0.2">
      <c r="F345" s="11">
        <f t="shared" ref="F345" si="819">F344+1</f>
        <v>45895.5</v>
      </c>
      <c r="G345" s="1" t="str">
        <f t="shared" si="763"/>
        <v>2025</v>
      </c>
      <c r="H345" s="1" t="str">
        <f t="shared" si="768"/>
        <v>08</v>
      </c>
      <c r="I345" s="1" t="str">
        <f t="shared" si="769"/>
        <v>26</v>
      </c>
      <c r="J345" s="1">
        <f t="shared" si="770"/>
        <v>12</v>
      </c>
      <c r="K345" s="1">
        <f t="shared" si="771"/>
        <v>0</v>
      </c>
      <c r="L345" s="1">
        <f t="shared" si="772"/>
        <v>0</v>
      </c>
      <c r="M345" s="4">
        <f t="shared" ref="M345" si="820">M344+1</f>
        <v>338</v>
      </c>
      <c r="N345" s="16">
        <f t="shared" si="774"/>
        <v>2460914</v>
      </c>
      <c r="O345" s="16">
        <f t="shared" si="765"/>
        <v>2460914</v>
      </c>
      <c r="P345" s="15">
        <f t="shared" si="775"/>
        <v>0.25650924024640659</v>
      </c>
      <c r="Q345" s="3">
        <f t="shared" si="776"/>
        <v>231.61813177932345</v>
      </c>
      <c r="R345" s="15">
        <f t="shared" si="777"/>
        <v>154.99658732870375</v>
      </c>
      <c r="S345" s="15">
        <f t="shared" si="778"/>
        <v>358.51944695677321</v>
      </c>
      <c r="T345" s="16">
        <f t="shared" si="779"/>
        <v>153.51603428547696</v>
      </c>
      <c r="U345" s="10">
        <f t="shared" si="780"/>
        <v>-0.89505919549383861</v>
      </c>
      <c r="V345" s="19">
        <f t="shared" si="781"/>
        <v>0.40915899085238605</v>
      </c>
      <c r="W345" s="19">
        <f t="shared" si="782"/>
        <v>0.1773639105527941</v>
      </c>
      <c r="X345" s="10">
        <f t="shared" si="761"/>
        <v>0.9841453364383842</v>
      </c>
      <c r="Y345" s="16">
        <f t="shared" si="783"/>
        <v>10.216252546152489</v>
      </c>
      <c r="Z345" s="20">
        <f t="shared" si="784"/>
        <v>155.43340725262891</v>
      </c>
      <c r="AA345" s="1">
        <f t="shared" si="766"/>
        <v>-1689.2869802974076</v>
      </c>
      <c r="AB345" s="3">
        <f t="shared" si="785"/>
        <v>23.438189999999999</v>
      </c>
      <c r="AC345" s="16">
        <f t="shared" si="786"/>
        <v>8.5821925918489725</v>
      </c>
      <c r="AD345" s="16">
        <f t="shared" si="787"/>
        <v>-25.653906311107686</v>
      </c>
      <c r="AE345" s="1">
        <f t="shared" si="788"/>
        <v>0.37748694644072167</v>
      </c>
    </row>
    <row r="346" spans="6:31" x14ac:dyDescent="0.2">
      <c r="F346" s="11">
        <f t="shared" ref="F346" si="821">F345+1</f>
        <v>45896.5</v>
      </c>
      <c r="G346" s="1" t="str">
        <f t="shared" si="763"/>
        <v>2025</v>
      </c>
      <c r="H346" s="1" t="str">
        <f t="shared" si="768"/>
        <v>08</v>
      </c>
      <c r="I346" s="1" t="str">
        <f t="shared" si="769"/>
        <v>27</v>
      </c>
      <c r="J346" s="1">
        <f t="shared" si="770"/>
        <v>12</v>
      </c>
      <c r="K346" s="1">
        <f t="shared" si="771"/>
        <v>0</v>
      </c>
      <c r="L346" s="1">
        <f t="shared" si="772"/>
        <v>0</v>
      </c>
      <c r="M346" s="4">
        <f t="shared" ref="M346" si="822">M345+1</f>
        <v>339</v>
      </c>
      <c r="N346" s="16">
        <f t="shared" si="774"/>
        <v>2460915</v>
      </c>
      <c r="O346" s="16">
        <f t="shared" si="765"/>
        <v>2460915</v>
      </c>
      <c r="P346" s="15">
        <f t="shared" si="775"/>
        <v>0.25653661875427791</v>
      </c>
      <c r="Q346" s="3">
        <f t="shared" si="776"/>
        <v>232.60373205912947</v>
      </c>
      <c r="R346" s="15">
        <f t="shared" si="777"/>
        <v>155.98223469312688</v>
      </c>
      <c r="S346" s="15">
        <f t="shared" si="778"/>
        <v>358.49907886024204</v>
      </c>
      <c r="T346" s="16">
        <f t="shared" si="779"/>
        <v>154.48131355336886</v>
      </c>
      <c r="U346" s="10">
        <f t="shared" si="780"/>
        <v>-0.90244482945218096</v>
      </c>
      <c r="V346" s="19">
        <f t="shared" si="781"/>
        <v>0.39526621672014356</v>
      </c>
      <c r="W346" s="19">
        <f t="shared" si="782"/>
        <v>0.17134161115960278</v>
      </c>
      <c r="X346" s="10">
        <f t="shared" si="761"/>
        <v>0.98521167892246964</v>
      </c>
      <c r="Y346" s="16">
        <f t="shared" si="783"/>
        <v>9.865832322763131</v>
      </c>
      <c r="Z346" s="20">
        <f t="shared" si="784"/>
        <v>156.34682727508581</v>
      </c>
      <c r="AA346" s="1">
        <f t="shared" si="766"/>
        <v>-1694.2848707716603</v>
      </c>
      <c r="AB346" s="3">
        <f t="shared" si="785"/>
        <v>23.438189999999999</v>
      </c>
      <c r="AC346" s="16">
        <f t="shared" si="786"/>
        <v>4.6074473428862222</v>
      </c>
      <c r="AD346" s="16">
        <f t="shared" si="787"/>
        <v>-29.399912627323214</v>
      </c>
      <c r="AE346" s="1">
        <f t="shared" si="788"/>
        <v>0.37300262197852024</v>
      </c>
    </row>
    <row r="347" spans="6:31" x14ac:dyDescent="0.2">
      <c r="F347" s="11">
        <f t="shared" ref="F347" si="823">F346+1</f>
        <v>45897.5</v>
      </c>
      <c r="G347" s="1" t="str">
        <f t="shared" si="763"/>
        <v>2025</v>
      </c>
      <c r="H347" s="1" t="str">
        <f t="shared" si="768"/>
        <v>08</v>
      </c>
      <c r="I347" s="1" t="str">
        <f t="shared" si="769"/>
        <v>28</v>
      </c>
      <c r="J347" s="1">
        <f t="shared" si="770"/>
        <v>12</v>
      </c>
      <c r="K347" s="1">
        <f t="shared" si="771"/>
        <v>0</v>
      </c>
      <c r="L347" s="1">
        <f t="shared" si="772"/>
        <v>0</v>
      </c>
      <c r="M347" s="4">
        <f t="shared" ref="M347" si="824">M346+1</f>
        <v>340</v>
      </c>
      <c r="N347" s="16">
        <f t="shared" si="774"/>
        <v>2460916</v>
      </c>
      <c r="O347" s="16">
        <f t="shared" si="765"/>
        <v>2460916</v>
      </c>
      <c r="P347" s="15">
        <f t="shared" si="775"/>
        <v>0.25656399726214923</v>
      </c>
      <c r="Q347" s="3">
        <f t="shared" si="776"/>
        <v>233.58933233893549</v>
      </c>
      <c r="R347" s="15">
        <f t="shared" si="777"/>
        <v>156.96788205755001</v>
      </c>
      <c r="S347" s="15">
        <f t="shared" si="778"/>
        <v>358.47913804655479</v>
      </c>
      <c r="T347" s="16">
        <f t="shared" si="779"/>
        <v>155.44702010410481</v>
      </c>
      <c r="U347" s="10">
        <f t="shared" si="780"/>
        <v>-0.90957742601089675</v>
      </c>
      <c r="V347" s="19">
        <f t="shared" si="781"/>
        <v>0.38125503255732601</v>
      </c>
      <c r="W347" s="19">
        <f t="shared" si="782"/>
        <v>0.16526798310956636</v>
      </c>
      <c r="X347" s="10">
        <f t="shared" si="761"/>
        <v>0.98624869772228141</v>
      </c>
      <c r="Y347" s="16">
        <f t="shared" si="783"/>
        <v>9.5128025010406496</v>
      </c>
      <c r="Z347" s="20">
        <f t="shared" si="784"/>
        <v>157.25870255736834</v>
      </c>
      <c r="AA347" s="1">
        <f t="shared" si="766"/>
        <v>-1699.282761245913</v>
      </c>
      <c r="AB347" s="3">
        <f t="shared" si="785"/>
        <v>23.438189999999999</v>
      </c>
      <c r="AC347" s="16">
        <f t="shared" si="786"/>
        <v>0.98472475516025615</v>
      </c>
      <c r="AD347" s="16">
        <f t="shared" si="787"/>
        <v>-32.862829476099982</v>
      </c>
      <c r="AE347" s="1">
        <f t="shared" si="788"/>
        <v>0.36799448626996367</v>
      </c>
    </row>
    <row r="348" spans="6:31" x14ac:dyDescent="0.2">
      <c r="F348" s="11">
        <f t="shared" ref="F348" si="825">F347+1</f>
        <v>45898.5</v>
      </c>
      <c r="G348" s="1" t="str">
        <f t="shared" si="763"/>
        <v>2025</v>
      </c>
      <c r="H348" s="1" t="str">
        <f t="shared" si="768"/>
        <v>08</v>
      </c>
      <c r="I348" s="1" t="str">
        <f t="shared" si="769"/>
        <v>29</v>
      </c>
      <c r="J348" s="1">
        <f t="shared" si="770"/>
        <v>12</v>
      </c>
      <c r="K348" s="1">
        <f t="shared" si="771"/>
        <v>0</v>
      </c>
      <c r="L348" s="1">
        <f t="shared" si="772"/>
        <v>0</v>
      </c>
      <c r="M348" s="4">
        <f t="shared" ref="M348" si="826">M347+1</f>
        <v>341</v>
      </c>
      <c r="N348" s="16">
        <f t="shared" si="774"/>
        <v>2460917</v>
      </c>
      <c r="O348" s="16">
        <f t="shared" si="765"/>
        <v>2460917</v>
      </c>
      <c r="P348" s="15">
        <f t="shared" si="775"/>
        <v>0.25659137577002056</v>
      </c>
      <c r="Q348" s="3">
        <f t="shared" si="776"/>
        <v>234.57493261874151</v>
      </c>
      <c r="R348" s="15">
        <f t="shared" si="777"/>
        <v>157.95352942197314</v>
      </c>
      <c r="S348" s="15">
        <f t="shared" si="778"/>
        <v>358.45963055306106</v>
      </c>
      <c r="T348" s="16">
        <f t="shared" si="779"/>
        <v>156.4131599750342</v>
      </c>
      <c r="U348" s="10">
        <f t="shared" si="780"/>
        <v>-0.91645465951504101</v>
      </c>
      <c r="V348" s="19">
        <f t="shared" si="781"/>
        <v>0.36712918361013375</v>
      </c>
      <c r="W348" s="19">
        <f t="shared" si="782"/>
        <v>0.15914464990984442</v>
      </c>
      <c r="X348" s="10">
        <f t="shared" si="761"/>
        <v>0.98725527621029863</v>
      </c>
      <c r="Y348" s="16">
        <f t="shared" si="783"/>
        <v>9.1572521422220348</v>
      </c>
      <c r="Z348" s="20">
        <f t="shared" si="784"/>
        <v>158.16909843683246</v>
      </c>
      <c r="AA348" s="1">
        <f t="shared" si="766"/>
        <v>-1704.2806517201657</v>
      </c>
      <c r="AB348" s="3">
        <f t="shared" si="785"/>
        <v>23.438189999999999</v>
      </c>
      <c r="AC348" s="16">
        <f t="shared" si="786"/>
        <v>-2.2557699094869372</v>
      </c>
      <c r="AD348" s="16">
        <f t="shared" si="787"/>
        <v>-35.986283269524208</v>
      </c>
      <c r="AE348" s="1">
        <f t="shared" si="788"/>
        <v>0.36263785497727186</v>
      </c>
    </row>
    <row r="349" spans="6:31" x14ac:dyDescent="0.2">
      <c r="F349" s="11">
        <f t="shared" ref="F349" si="827">F348+1</f>
        <v>45899.5</v>
      </c>
      <c r="G349" s="1" t="str">
        <f t="shared" si="763"/>
        <v>2025</v>
      </c>
      <c r="H349" s="1" t="str">
        <f t="shared" si="768"/>
        <v>08</v>
      </c>
      <c r="I349" s="1" t="str">
        <f t="shared" si="769"/>
        <v>30</v>
      </c>
      <c r="J349" s="1">
        <f t="shared" si="770"/>
        <v>12</v>
      </c>
      <c r="K349" s="1">
        <f t="shared" si="771"/>
        <v>0</v>
      </c>
      <c r="L349" s="1">
        <f t="shared" si="772"/>
        <v>0</v>
      </c>
      <c r="M349" s="4">
        <f t="shared" ref="M349" si="828">M348+1</f>
        <v>342</v>
      </c>
      <c r="N349" s="16">
        <f t="shared" si="774"/>
        <v>2460918</v>
      </c>
      <c r="O349" s="16">
        <f t="shared" si="765"/>
        <v>2460918</v>
      </c>
      <c r="P349" s="15">
        <f t="shared" si="775"/>
        <v>0.25661875427789188</v>
      </c>
      <c r="Q349" s="3">
        <f t="shared" si="776"/>
        <v>235.56053289854935</v>
      </c>
      <c r="R349" s="15">
        <f t="shared" si="777"/>
        <v>158.93917678639991</v>
      </c>
      <c r="S349" s="15">
        <f t="shared" si="778"/>
        <v>358.44056230832751</v>
      </c>
      <c r="T349" s="16">
        <f t="shared" si="779"/>
        <v>157.37973909472748</v>
      </c>
      <c r="U349" s="10">
        <f t="shared" si="780"/>
        <v>-0.92307426507126633</v>
      </c>
      <c r="V349" s="19">
        <f t="shared" si="781"/>
        <v>0.35289245551506238</v>
      </c>
      <c r="W349" s="19">
        <f t="shared" si="782"/>
        <v>0.15297325257603475</v>
      </c>
      <c r="X349" s="10">
        <f t="shared" si="761"/>
        <v>0.98823032942543743</v>
      </c>
      <c r="Y349" s="16">
        <f t="shared" si="783"/>
        <v>8.7992704190021893</v>
      </c>
      <c r="Z349" s="20">
        <f t="shared" si="784"/>
        <v>159.07808168229167</v>
      </c>
      <c r="AA349" s="1">
        <f t="shared" si="766"/>
        <v>-1709.2785421944184</v>
      </c>
      <c r="AB349" s="3">
        <f t="shared" si="785"/>
        <v>23.438189999999999</v>
      </c>
      <c r="AC349" s="16">
        <f t="shared" si="786"/>
        <v>-5.0879797664564617</v>
      </c>
      <c r="AD349" s="16">
        <f t="shared" si="787"/>
        <v>-38.706890902570308</v>
      </c>
      <c r="AE349" s="1">
        <f t="shared" si="788"/>
        <v>0.35720622128987523</v>
      </c>
    </row>
    <row r="350" spans="6:31" x14ac:dyDescent="0.2">
      <c r="F350" s="11">
        <f t="shared" ref="F350" si="829">F349+1</f>
        <v>45900.5</v>
      </c>
      <c r="G350" s="1" t="str">
        <f t="shared" si="763"/>
        <v>2025</v>
      </c>
      <c r="H350" s="1" t="str">
        <f t="shared" si="768"/>
        <v>08</v>
      </c>
      <c r="I350" s="1" t="str">
        <f t="shared" si="769"/>
        <v>31</v>
      </c>
      <c r="J350" s="1">
        <f t="shared" si="770"/>
        <v>12</v>
      </c>
      <c r="K350" s="1">
        <f t="shared" si="771"/>
        <v>0</v>
      </c>
      <c r="L350" s="1">
        <f t="shared" si="772"/>
        <v>0</v>
      </c>
      <c r="M350" s="4">
        <f t="shared" ref="M350" si="830">M349+1</f>
        <v>343</v>
      </c>
      <c r="N350" s="16">
        <f t="shared" si="774"/>
        <v>2460919</v>
      </c>
      <c r="O350" s="16">
        <f t="shared" si="765"/>
        <v>2460919</v>
      </c>
      <c r="P350" s="15">
        <f t="shared" si="775"/>
        <v>0.2566461327857632</v>
      </c>
      <c r="Q350" s="3">
        <f t="shared" si="776"/>
        <v>236.54613317835174</v>
      </c>
      <c r="R350" s="15">
        <f t="shared" si="777"/>
        <v>159.92482415082304</v>
      </c>
      <c r="S350" s="15">
        <f t="shared" si="778"/>
        <v>358.42193913024875</v>
      </c>
      <c r="T350" s="16">
        <f t="shared" si="779"/>
        <v>158.34676328107184</v>
      </c>
      <c r="U350" s="10">
        <f t="shared" si="780"/>
        <v>-0.92943403943782421</v>
      </c>
      <c r="V350" s="19">
        <f t="shared" si="781"/>
        <v>0.33854867363748664</v>
      </c>
      <c r="W350" s="19">
        <f t="shared" si="782"/>
        <v>0.14675544934545892</v>
      </c>
      <c r="X350" s="10">
        <f t="shared" si="761"/>
        <v>0.9891728049675711</v>
      </c>
      <c r="Y350" s="16">
        <f t="shared" si="783"/>
        <v>8.4389466159090265</v>
      </c>
      <c r="Z350" s="20">
        <f t="shared" si="784"/>
        <v>159.98572043479402</v>
      </c>
      <c r="AA350" s="1">
        <f t="shared" si="766"/>
        <v>-1714.2764326686711</v>
      </c>
      <c r="AB350" s="3">
        <f t="shared" si="785"/>
        <v>23.438189999999999</v>
      </c>
      <c r="AC350" s="16">
        <f t="shared" si="786"/>
        <v>-7.4902788636821445</v>
      </c>
      <c r="AD350" s="16">
        <f t="shared" si="787"/>
        <v>-40.956830059232296</v>
      </c>
      <c r="AE350" s="1">
        <f t="shared" si="788"/>
        <v>0.35208354533602071</v>
      </c>
    </row>
    <row r="351" spans="6:31" x14ac:dyDescent="0.2">
      <c r="F351" s="11">
        <f t="shared" ref="F351" si="831">F350+1</f>
        <v>45901.5</v>
      </c>
      <c r="G351" s="1" t="str">
        <f t="shared" si="763"/>
        <v>2025</v>
      </c>
      <c r="H351" s="1" t="str">
        <f t="shared" si="768"/>
        <v>09</v>
      </c>
      <c r="I351" s="1" t="str">
        <f t="shared" si="769"/>
        <v>01</v>
      </c>
      <c r="J351" s="1">
        <f t="shared" si="770"/>
        <v>12</v>
      </c>
      <c r="K351" s="1">
        <f t="shared" si="771"/>
        <v>0</v>
      </c>
      <c r="L351" s="1">
        <f t="shared" si="772"/>
        <v>0</v>
      </c>
      <c r="M351" s="4">
        <f t="shared" ref="M351" si="832">M350+1</f>
        <v>344</v>
      </c>
      <c r="N351" s="16">
        <f t="shared" si="774"/>
        <v>2460920</v>
      </c>
      <c r="O351" s="16">
        <f t="shared" si="765"/>
        <v>2460920</v>
      </c>
      <c r="P351" s="15">
        <f t="shared" si="775"/>
        <v>0.25667351129363447</v>
      </c>
      <c r="Q351" s="3">
        <f t="shared" si="776"/>
        <v>237.53173345815594</v>
      </c>
      <c r="R351" s="15">
        <f t="shared" si="777"/>
        <v>160.91047151524617</v>
      </c>
      <c r="S351" s="15">
        <f t="shared" si="778"/>
        <v>358.40376672416835</v>
      </c>
      <c r="T351" s="16">
        <f t="shared" si="779"/>
        <v>159.31423823941452</v>
      </c>
      <c r="U351" s="10">
        <f t="shared" si="780"/>
        <v>-0.93553184191335059</v>
      </c>
      <c r="V351" s="19">
        <f t="shared" si="781"/>
        <v>0.32410170239217667</v>
      </c>
      <c r="W351" s="19">
        <f t="shared" si="782"/>
        <v>0.14049291538261499</v>
      </c>
      <c r="X351" s="10">
        <f t="shared" si="761"/>
        <v>0.99008168386618145</v>
      </c>
      <c r="Y351" s="16">
        <f t="shared" si="783"/>
        <v>8.0763701309399352</v>
      </c>
      <c r="Z351" s="20">
        <f t="shared" si="784"/>
        <v>160.89208414936348</v>
      </c>
      <c r="AA351" s="1">
        <f t="shared" si="766"/>
        <v>-1719.2743231429238</v>
      </c>
      <c r="AB351" s="3">
        <f t="shared" si="785"/>
        <v>23.438189999999999</v>
      </c>
      <c r="AC351" s="16">
        <f t="shared" si="786"/>
        <v>-9.4457072415148087</v>
      </c>
      <c r="AD351" s="16">
        <f t="shared" si="787"/>
        <v>-42.668831434371739</v>
      </c>
      <c r="AE351" s="1">
        <f t="shared" si="788"/>
        <v>0.34774549377002734</v>
      </c>
    </row>
    <row r="352" spans="6:31" x14ac:dyDescent="0.2">
      <c r="F352" s="11">
        <f t="shared" ref="F352" si="833">F351+1</f>
        <v>45902.5</v>
      </c>
      <c r="G352" s="1" t="str">
        <f t="shared" si="763"/>
        <v>2025</v>
      </c>
      <c r="H352" s="1" t="str">
        <f t="shared" si="768"/>
        <v>09</v>
      </c>
      <c r="I352" s="1" t="str">
        <f t="shared" si="769"/>
        <v>02</v>
      </c>
      <c r="J352" s="1">
        <f t="shared" si="770"/>
        <v>12</v>
      </c>
      <c r="K352" s="1">
        <f t="shared" si="771"/>
        <v>0</v>
      </c>
      <c r="L352" s="1">
        <f t="shared" si="772"/>
        <v>0</v>
      </c>
      <c r="M352" s="4">
        <f t="shared" ref="M352" si="834">M351+1</f>
        <v>345</v>
      </c>
      <c r="N352" s="16">
        <f t="shared" si="774"/>
        <v>2460921</v>
      </c>
      <c r="O352" s="16">
        <f t="shared" si="765"/>
        <v>2460921</v>
      </c>
      <c r="P352" s="15">
        <f t="shared" si="775"/>
        <v>0.25670088980150579</v>
      </c>
      <c r="Q352" s="3">
        <f t="shared" si="776"/>
        <v>238.51733373796014</v>
      </c>
      <c r="R352" s="15">
        <f t="shared" si="777"/>
        <v>161.89611887967294</v>
      </c>
      <c r="S352" s="15">
        <f t="shared" si="778"/>
        <v>358.38605068101157</v>
      </c>
      <c r="T352" s="16">
        <f t="shared" si="779"/>
        <v>160.28216956068445</v>
      </c>
      <c r="U352" s="10">
        <f t="shared" si="780"/>
        <v>-0.9413655952235489</v>
      </c>
      <c r="V352" s="19">
        <f t="shared" si="781"/>
        <v>0.30955544454644396</v>
      </c>
      <c r="W352" s="19">
        <f t="shared" si="782"/>
        <v>0.13418734247710146</v>
      </c>
      <c r="X352" s="10">
        <f t="shared" si="761"/>
        <v>0.9909559814234602</v>
      </c>
      <c r="Y352" s="16">
        <f t="shared" si="783"/>
        <v>7.7116304784315828</v>
      </c>
      <c r="Z352" s="20">
        <f t="shared" si="784"/>
        <v>161.79724353764149</v>
      </c>
      <c r="AA352" s="1">
        <f t="shared" si="766"/>
        <v>-1724.2722136171765</v>
      </c>
      <c r="AB352" s="3">
        <f t="shared" si="785"/>
        <v>23.438189999999999</v>
      </c>
      <c r="AC352" s="16">
        <f t="shared" si="786"/>
        <v>-10.942155909842171</v>
      </c>
      <c r="AD352" s="16">
        <f t="shared" si="787"/>
        <v>-43.78364420568991</v>
      </c>
      <c r="AE352" s="1">
        <f t="shared" si="788"/>
        <v>0.34469165918183875</v>
      </c>
    </row>
    <row r="353" spans="6:31" x14ac:dyDescent="0.2">
      <c r="F353" s="11">
        <f t="shared" ref="F353" si="835">F352+1</f>
        <v>45903.5</v>
      </c>
      <c r="G353" s="1" t="str">
        <f t="shared" si="763"/>
        <v>2025</v>
      </c>
      <c r="H353" s="1" t="str">
        <f t="shared" si="768"/>
        <v>09</v>
      </c>
      <c r="I353" s="1" t="str">
        <f t="shared" si="769"/>
        <v>03</v>
      </c>
      <c r="J353" s="1">
        <f t="shared" si="770"/>
        <v>12</v>
      </c>
      <c r="K353" s="1">
        <f t="shared" si="771"/>
        <v>0</v>
      </c>
      <c r="L353" s="1">
        <f t="shared" si="772"/>
        <v>0</v>
      </c>
      <c r="M353" s="4">
        <f t="shared" ref="M353" si="836">M352+1</f>
        <v>346</v>
      </c>
      <c r="N353" s="16">
        <f t="shared" si="774"/>
        <v>2460922</v>
      </c>
      <c r="O353" s="16">
        <f t="shared" si="765"/>
        <v>2460922</v>
      </c>
      <c r="P353" s="15">
        <f t="shared" si="775"/>
        <v>0.25672826830937712</v>
      </c>
      <c r="Q353" s="3">
        <f t="shared" si="776"/>
        <v>239.50293401776435</v>
      </c>
      <c r="R353" s="15">
        <f t="shared" si="777"/>
        <v>162.88176624409789</v>
      </c>
      <c r="S353" s="15">
        <f t="shared" si="778"/>
        <v>358.36879647542963</v>
      </c>
      <c r="T353" s="16">
        <f t="shared" si="779"/>
        <v>161.25056271952758</v>
      </c>
      <c r="U353" s="10">
        <f t="shared" si="780"/>
        <v>-0.94693328640559571</v>
      </c>
      <c r="V353" s="19">
        <f t="shared" si="781"/>
        <v>0.29491384050512376</v>
      </c>
      <c r="W353" s="19">
        <f t="shared" si="782"/>
        <v>0.12784043873366677</v>
      </c>
      <c r="X353" s="10">
        <f t="shared" si="761"/>
        <v>0.99179474803226475</v>
      </c>
      <c r="Y353" s="16">
        <f t="shared" si="783"/>
        <v>7.3448172930965701</v>
      </c>
      <c r="Z353" s="20">
        <f t="shared" si="784"/>
        <v>162.70127051145442</v>
      </c>
      <c r="AA353" s="1">
        <f t="shared" si="766"/>
        <v>-1729.2701040914292</v>
      </c>
      <c r="AB353" s="3">
        <f t="shared" si="785"/>
        <v>23.438189999999999</v>
      </c>
      <c r="AC353" s="16">
        <f t="shared" si="786"/>
        <v>-11.972499692055555</v>
      </c>
      <c r="AD353" s="16">
        <f t="shared" si="787"/>
        <v>-44.258847823181192</v>
      </c>
      <c r="AE353" s="1">
        <f t="shared" si="788"/>
        <v>0.3433306289454145</v>
      </c>
    </row>
    <row r="354" spans="6:31" x14ac:dyDescent="0.2">
      <c r="F354" s="11">
        <f t="shared" ref="F354" si="837">F353+1</f>
        <v>45904.5</v>
      </c>
      <c r="G354" s="1" t="str">
        <f t="shared" si="763"/>
        <v>2025</v>
      </c>
      <c r="H354" s="1" t="str">
        <f t="shared" si="768"/>
        <v>09</v>
      </c>
      <c r="I354" s="1" t="str">
        <f t="shared" si="769"/>
        <v>04</v>
      </c>
      <c r="J354" s="1">
        <f t="shared" si="770"/>
        <v>12</v>
      </c>
      <c r="K354" s="1">
        <f t="shared" si="771"/>
        <v>0</v>
      </c>
      <c r="L354" s="1">
        <f t="shared" si="772"/>
        <v>0</v>
      </c>
      <c r="M354" s="4">
        <f t="shared" ref="M354" si="838">M353+1</f>
        <v>347</v>
      </c>
      <c r="N354" s="16">
        <f t="shared" si="774"/>
        <v>2460923</v>
      </c>
      <c r="O354" s="16">
        <f t="shared" si="765"/>
        <v>2460923</v>
      </c>
      <c r="P354" s="15">
        <f t="shared" si="775"/>
        <v>0.25675564681724844</v>
      </c>
      <c r="Q354" s="3">
        <f t="shared" si="776"/>
        <v>240.48853429756855</v>
      </c>
      <c r="R354" s="15">
        <f t="shared" si="777"/>
        <v>163.86741360852648</v>
      </c>
      <c r="S354" s="15">
        <f t="shared" si="778"/>
        <v>358.35200946395668</v>
      </c>
      <c r="T354" s="16">
        <f t="shared" si="779"/>
        <v>162.2194230724831</v>
      </c>
      <c r="U354" s="10">
        <f t="shared" si="780"/>
        <v>-0.95223296768996002</v>
      </c>
      <c r="V354" s="19">
        <f t="shared" si="781"/>
        <v>0.28018086757668631</v>
      </c>
      <c r="W354" s="19">
        <f t="shared" si="782"/>
        <v>0.12145392825407891</v>
      </c>
      <c r="X354" s="10">
        <f t="shared" si="761"/>
        <v>0.99259706996930686</v>
      </c>
      <c r="Y354" s="16">
        <f t="shared" si="783"/>
        <v>6.9760203351622359</v>
      </c>
      <c r="Z354" s="20">
        <f t="shared" si="784"/>
        <v>163.60423812731509</v>
      </c>
      <c r="AA354" s="1">
        <f t="shared" si="766"/>
        <v>-1734.2679945656819</v>
      </c>
      <c r="AB354" s="3">
        <f t="shared" si="785"/>
        <v>23.438189999999999</v>
      </c>
      <c r="AC354" s="16">
        <f t="shared" si="786"/>
        <v>-12.534676445125127</v>
      </c>
      <c r="AD354" s="16">
        <f t="shared" si="787"/>
        <v>-44.076557538172075</v>
      </c>
      <c r="AE354" s="1">
        <f t="shared" si="788"/>
        <v>0.34385705959982582</v>
      </c>
    </row>
    <row r="355" spans="6:31" x14ac:dyDescent="0.2">
      <c r="F355" s="11">
        <f t="shared" ref="F355" si="839">F354+1</f>
        <v>45905.5</v>
      </c>
      <c r="G355" s="1" t="str">
        <f t="shared" si="763"/>
        <v>2025</v>
      </c>
      <c r="H355" s="1" t="str">
        <f t="shared" si="768"/>
        <v>09</v>
      </c>
      <c r="I355" s="1" t="str">
        <f t="shared" si="769"/>
        <v>05</v>
      </c>
      <c r="J355" s="1">
        <f t="shared" si="770"/>
        <v>12</v>
      </c>
      <c r="K355" s="1">
        <f t="shared" si="771"/>
        <v>0</v>
      </c>
      <c r="L355" s="1">
        <f t="shared" si="772"/>
        <v>0</v>
      </c>
      <c r="M355" s="4">
        <f t="shared" ref="M355" si="840">M354+1</f>
        <v>348</v>
      </c>
      <c r="N355" s="16">
        <f t="shared" si="774"/>
        <v>2460924</v>
      </c>
      <c r="O355" s="16">
        <f t="shared" si="765"/>
        <v>2460924</v>
      </c>
      <c r="P355" s="15">
        <f t="shared" si="775"/>
        <v>0.25678302532511976</v>
      </c>
      <c r="Q355" s="3">
        <f t="shared" si="776"/>
        <v>241.47413457737275</v>
      </c>
      <c r="R355" s="15">
        <f t="shared" si="777"/>
        <v>164.85306097295324</v>
      </c>
      <c r="S355" s="15">
        <f t="shared" si="778"/>
        <v>358.33569488318011</v>
      </c>
      <c r="T355" s="16">
        <f t="shared" si="779"/>
        <v>163.18875585613341</v>
      </c>
      <c r="U355" s="10">
        <f t="shared" si="780"/>
        <v>-0.9572627573787762</v>
      </c>
      <c r="V355" s="19">
        <f t="shared" si="781"/>
        <v>0.26536053922121</v>
      </c>
      <c r="W355" s="19">
        <f t="shared" si="782"/>
        <v>0.11502955081113272</v>
      </c>
      <c r="X355" s="10">
        <f t="shared" si="761"/>
        <v>0.99336207016383959</v>
      </c>
      <c r="Y355" s="16">
        <f t="shared" si="783"/>
        <v>6.6053294965822253</v>
      </c>
      <c r="Z355" s="20">
        <f t="shared" si="784"/>
        <v>164.50622053177551</v>
      </c>
      <c r="AA355" s="1">
        <f t="shared" si="766"/>
        <v>-1739.2658850399346</v>
      </c>
      <c r="AB355" s="3">
        <f t="shared" si="785"/>
        <v>23.438189999999999</v>
      </c>
      <c r="AC355" s="16">
        <f t="shared" si="786"/>
        <v>-12.631711741493163</v>
      </c>
      <c r="AD355" s="16">
        <f t="shared" si="787"/>
        <v>-43.247150757110731</v>
      </c>
      <c r="AE355" s="1">
        <f t="shared" si="788"/>
        <v>0.34618505191584986</v>
      </c>
    </row>
    <row r="356" spans="6:31" x14ac:dyDescent="0.2">
      <c r="F356" s="11">
        <f t="shared" ref="F356" si="841">F355+1</f>
        <v>45906.5</v>
      </c>
      <c r="G356" s="1" t="str">
        <f t="shared" si="763"/>
        <v>2025</v>
      </c>
      <c r="H356" s="1" t="str">
        <f t="shared" si="768"/>
        <v>09</v>
      </c>
      <c r="I356" s="1" t="str">
        <f t="shared" si="769"/>
        <v>06</v>
      </c>
      <c r="J356" s="1">
        <f t="shared" si="770"/>
        <v>12</v>
      </c>
      <c r="K356" s="1">
        <f t="shared" si="771"/>
        <v>0</v>
      </c>
      <c r="L356" s="1">
        <f t="shared" si="772"/>
        <v>0</v>
      </c>
      <c r="M356" s="4">
        <f t="shared" ref="M356" si="842">M355+1</f>
        <v>349</v>
      </c>
      <c r="N356" s="16">
        <f t="shared" si="774"/>
        <v>2460925</v>
      </c>
      <c r="O356" s="16">
        <f t="shared" si="765"/>
        <v>2460925</v>
      </c>
      <c r="P356" s="15">
        <f t="shared" si="775"/>
        <v>0.25681040383299109</v>
      </c>
      <c r="Q356" s="3">
        <f t="shared" si="776"/>
        <v>242.45973485717877</v>
      </c>
      <c r="R356" s="15">
        <f t="shared" si="777"/>
        <v>165.83870833738001</v>
      </c>
      <c r="S356" s="15">
        <f t="shared" si="778"/>
        <v>358.31985784792442</v>
      </c>
      <c r="T356" s="16">
        <f t="shared" si="779"/>
        <v>164.15856618530438</v>
      </c>
      <c r="U356" s="10">
        <f t="shared" si="780"/>
        <v>-0.96202084072072658</v>
      </c>
      <c r="V356" s="19">
        <f t="shared" si="781"/>
        <v>0.2504569042787943</v>
      </c>
      <c r="W356" s="19">
        <f t="shared" si="782"/>
        <v>0.10856906151417754</v>
      </c>
      <c r="X356" s="10">
        <f t="shared" si="761"/>
        <v>0.99408890894221869</v>
      </c>
      <c r="Y356" s="16">
        <f t="shared" si="783"/>
        <v>6.2328348082368619</v>
      </c>
      <c r="Z356" s="20">
        <f t="shared" si="784"/>
        <v>165.4072929076714</v>
      </c>
      <c r="AA356" s="1">
        <f t="shared" si="766"/>
        <v>-1744.2637755141873</v>
      </c>
      <c r="AB356" s="3">
        <f t="shared" si="785"/>
        <v>23.438189999999999</v>
      </c>
      <c r="AC356" s="16">
        <f t="shared" si="786"/>
        <v>-12.271688685858882</v>
      </c>
      <c r="AD356" s="16">
        <f t="shared" si="787"/>
        <v>-41.807420764574488</v>
      </c>
      <c r="AE356" s="1">
        <f t="shared" si="788"/>
        <v>0.34997908268544614</v>
      </c>
    </row>
    <row r="357" spans="6:31" x14ac:dyDescent="0.2">
      <c r="F357" s="11">
        <f t="shared" ref="F357" si="843">F356+1</f>
        <v>45907.5</v>
      </c>
      <c r="G357" s="1" t="str">
        <f t="shared" si="763"/>
        <v>2025</v>
      </c>
      <c r="H357" s="1" t="str">
        <f t="shared" si="768"/>
        <v>09</v>
      </c>
      <c r="I357" s="1" t="str">
        <f t="shared" si="769"/>
        <v>07</v>
      </c>
      <c r="J357" s="1">
        <f t="shared" si="770"/>
        <v>12</v>
      </c>
      <c r="K357" s="1">
        <f t="shared" si="771"/>
        <v>0</v>
      </c>
      <c r="L357" s="1">
        <f t="shared" si="772"/>
        <v>0</v>
      </c>
      <c r="M357" s="4">
        <f t="shared" ref="M357" si="844">M356+1</f>
        <v>350</v>
      </c>
      <c r="N357" s="16">
        <f t="shared" si="774"/>
        <v>2460926</v>
      </c>
      <c r="O357" s="16">
        <f t="shared" si="765"/>
        <v>2460926</v>
      </c>
      <c r="P357" s="15">
        <f t="shared" si="775"/>
        <v>0.25683778234086241</v>
      </c>
      <c r="Q357" s="3">
        <f t="shared" si="776"/>
        <v>243.44533513698116</v>
      </c>
      <c r="R357" s="15">
        <f t="shared" si="777"/>
        <v>166.8243557018086</v>
      </c>
      <c r="S357" s="15">
        <f t="shared" si="778"/>
        <v>358.30450334945021</v>
      </c>
      <c r="T357" s="16">
        <f t="shared" si="779"/>
        <v>165.12885905125881</v>
      </c>
      <c r="U357" s="10">
        <f t="shared" si="780"/>
        <v>-0.96650547078160398</v>
      </c>
      <c r="V357" s="19">
        <f t="shared" si="781"/>
        <v>0.23547404617901466</v>
      </c>
      <c r="W357" s="19">
        <f t="shared" si="782"/>
        <v>0.10207423046642755</v>
      </c>
      <c r="X357" s="10">
        <f t="shared" si="761"/>
        <v>0.9947767847485619</v>
      </c>
      <c r="Y357" s="16">
        <f t="shared" si="783"/>
        <v>5.8586264480886641</v>
      </c>
      <c r="Z357" s="20">
        <f t="shared" si="784"/>
        <v>166.30753142116976</v>
      </c>
      <c r="AA357" s="1">
        <f t="shared" si="766"/>
        <v>-1749.26166598844</v>
      </c>
      <c r="AB357" s="3">
        <f t="shared" si="785"/>
        <v>23.438189999999999</v>
      </c>
      <c r="AC357" s="16">
        <f t="shared" si="786"/>
        <v>-11.467663131384588</v>
      </c>
      <c r="AD357" s="16">
        <f t="shared" si="787"/>
        <v>-39.813960764539502</v>
      </c>
      <c r="AE357" s="1">
        <f t="shared" si="788"/>
        <v>0.35476273232121469</v>
      </c>
    </row>
    <row r="358" spans="6:31" x14ac:dyDescent="0.2">
      <c r="F358" s="11">
        <f t="shared" ref="F358" si="845">F357+1</f>
        <v>45908.5</v>
      </c>
      <c r="G358" s="1" t="str">
        <f t="shared" si="763"/>
        <v>2025</v>
      </c>
      <c r="H358" s="1" t="str">
        <f t="shared" si="768"/>
        <v>09</v>
      </c>
      <c r="I358" s="1" t="str">
        <f t="shared" si="769"/>
        <v>08</v>
      </c>
      <c r="J358" s="1">
        <f t="shared" si="770"/>
        <v>12</v>
      </c>
      <c r="K358" s="1">
        <f t="shared" si="771"/>
        <v>0</v>
      </c>
      <c r="L358" s="1">
        <f t="shared" si="772"/>
        <v>0</v>
      </c>
      <c r="M358" s="4">
        <f t="shared" ref="M358" si="846">M357+1</f>
        <v>351</v>
      </c>
      <c r="N358" s="16">
        <f t="shared" si="774"/>
        <v>2460927</v>
      </c>
      <c r="O358" s="16">
        <f t="shared" si="765"/>
        <v>2460927</v>
      </c>
      <c r="P358" s="15">
        <f t="shared" si="775"/>
        <v>0.25686516084873373</v>
      </c>
      <c r="Q358" s="3">
        <f t="shared" si="776"/>
        <v>244.43093541678354</v>
      </c>
      <c r="R358" s="15">
        <f t="shared" si="777"/>
        <v>167.81000306623901</v>
      </c>
      <c r="S358" s="15">
        <f t="shared" si="778"/>
        <v>358.28963625366788</v>
      </c>
      <c r="T358" s="16">
        <f t="shared" si="779"/>
        <v>166.09963931990683</v>
      </c>
      <c r="U358" s="10">
        <f t="shared" si="780"/>
        <v>-0.97071496931017576</v>
      </c>
      <c r="V358" s="19">
        <f t="shared" si="781"/>
        <v>0.2204160821308157</v>
      </c>
      <c r="W358" s="19">
        <f t="shared" si="782"/>
        <v>9.554684241379191E-2</v>
      </c>
      <c r="X358" s="10">
        <f t="shared" si="761"/>
        <v>0.99542493484177597</v>
      </c>
      <c r="Y358" s="16">
        <f t="shared" si="783"/>
        <v>5.4827947502284502</v>
      </c>
      <c r="Z358" s="20">
        <f t="shared" si="784"/>
        <v>167.20701316959995</v>
      </c>
      <c r="AA358" s="1">
        <f t="shared" si="766"/>
        <v>-1754.2595564626927</v>
      </c>
      <c r="AB358" s="3">
        <f t="shared" si="785"/>
        <v>23.438189999999999</v>
      </c>
      <c r="AC358" s="16">
        <f t="shared" si="786"/>
        <v>-10.237525149532049</v>
      </c>
      <c r="AD358" s="16">
        <f t="shared" si="787"/>
        <v>-37.334407010998788</v>
      </c>
      <c r="AE358" s="1">
        <f t="shared" si="788"/>
        <v>0.36004320795766109</v>
      </c>
    </row>
    <row r="359" spans="6:31" x14ac:dyDescent="0.2">
      <c r="F359" s="11">
        <f t="shared" ref="F359" si="847">F358+1</f>
        <v>45909.5</v>
      </c>
      <c r="G359" s="1" t="str">
        <f t="shared" si="763"/>
        <v>2025</v>
      </c>
      <c r="H359" s="1" t="str">
        <f t="shared" si="768"/>
        <v>09</v>
      </c>
      <c r="I359" s="1" t="str">
        <f t="shared" si="769"/>
        <v>09</v>
      </c>
      <c r="J359" s="1">
        <f t="shared" si="770"/>
        <v>12</v>
      </c>
      <c r="K359" s="1">
        <f t="shared" si="771"/>
        <v>0</v>
      </c>
      <c r="L359" s="1">
        <f t="shared" si="772"/>
        <v>0</v>
      </c>
      <c r="M359" s="4">
        <f t="shared" ref="M359" si="848">M358+1</f>
        <v>352</v>
      </c>
      <c r="N359" s="16">
        <f t="shared" si="774"/>
        <v>2460928</v>
      </c>
      <c r="O359" s="16">
        <f t="shared" si="765"/>
        <v>2460928</v>
      </c>
      <c r="P359" s="15">
        <f t="shared" si="775"/>
        <v>0.25689253935660505</v>
      </c>
      <c r="Q359" s="3">
        <f t="shared" si="776"/>
        <v>245.41653569658774</v>
      </c>
      <c r="R359" s="15">
        <f t="shared" si="777"/>
        <v>168.79565043066759</v>
      </c>
      <c r="S359" s="15">
        <f t="shared" si="778"/>
        <v>358.27526129936803</v>
      </c>
      <c r="T359" s="16">
        <f t="shared" si="779"/>
        <v>167.07091173003562</v>
      </c>
      <c r="U359" s="10">
        <f t="shared" si="780"/>
        <v>-0.97464772759882179</v>
      </c>
      <c r="V359" s="19">
        <f t="shared" si="781"/>
        <v>0.20528716229256186</v>
      </c>
      <c r="W359" s="19">
        <f t="shared" si="782"/>
        <v>8.8988696385104024E-2</v>
      </c>
      <c r="X359" s="10">
        <f t="shared" si="761"/>
        <v>0.99603263596916325</v>
      </c>
      <c r="Y359" s="16">
        <f t="shared" si="783"/>
        <v>5.1054302147552404</v>
      </c>
      <c r="Z359" s="20">
        <f t="shared" si="784"/>
        <v>168.1058161300229</v>
      </c>
      <c r="AA359" s="1">
        <f t="shared" si="766"/>
        <v>-1759.2574469369454</v>
      </c>
      <c r="AB359" s="3">
        <f t="shared" si="785"/>
        <v>23.438189999999999</v>
      </c>
      <c r="AC359" s="16">
        <f t="shared" si="786"/>
        <v>-8.603808188953769</v>
      </c>
      <c r="AD359" s="16">
        <f t="shared" si="787"/>
        <v>-34.439313270141859</v>
      </c>
      <c r="AE359" s="1">
        <f t="shared" si="788"/>
        <v>0.36539921705576633</v>
      </c>
    </row>
    <row r="360" spans="6:31" x14ac:dyDescent="0.2">
      <c r="F360" s="11">
        <f t="shared" ref="F360" si="849">F359+1</f>
        <v>45910.5</v>
      </c>
      <c r="G360" s="1" t="str">
        <f t="shared" si="763"/>
        <v>2025</v>
      </c>
      <c r="H360" s="1" t="str">
        <f t="shared" si="768"/>
        <v>09</v>
      </c>
      <c r="I360" s="1" t="str">
        <f t="shared" si="769"/>
        <v>10</v>
      </c>
      <c r="J360" s="1">
        <f t="shared" si="770"/>
        <v>12</v>
      </c>
      <c r="K360" s="1">
        <f t="shared" si="771"/>
        <v>0</v>
      </c>
      <c r="L360" s="1">
        <f t="shared" si="772"/>
        <v>0</v>
      </c>
      <c r="M360" s="4">
        <f t="shared" ref="M360" si="850">M359+1</f>
        <v>353</v>
      </c>
      <c r="N360" s="16">
        <f t="shared" si="774"/>
        <v>2460929</v>
      </c>
      <c r="O360" s="16">
        <f t="shared" si="765"/>
        <v>2460929</v>
      </c>
      <c r="P360" s="15">
        <f t="shared" si="775"/>
        <v>0.25691991786447638</v>
      </c>
      <c r="Q360" s="3">
        <f t="shared" si="776"/>
        <v>246.40213597639013</v>
      </c>
      <c r="R360" s="15">
        <f t="shared" si="777"/>
        <v>169.78129779509618</v>
      </c>
      <c r="S360" s="15">
        <f t="shared" si="778"/>
        <v>358.26138309646865</v>
      </c>
      <c r="T360" s="16">
        <f t="shared" si="779"/>
        <v>168.04268089156483</v>
      </c>
      <c r="U360" s="10">
        <f t="shared" si="780"/>
        <v>-0.97830220733840545</v>
      </c>
      <c r="V360" s="19">
        <f t="shared" si="781"/>
        <v>0.19009146892192605</v>
      </c>
      <c r="W360" s="19">
        <f t="shared" si="782"/>
        <v>8.2401605323610433E-2</v>
      </c>
      <c r="X360" s="10">
        <f t="shared" si="761"/>
        <v>0.996599205016787</v>
      </c>
      <c r="Y360" s="16">
        <f t="shared" si="783"/>
        <v>4.726623518431551</v>
      </c>
      <c r="Z360" s="20">
        <f t="shared" si="784"/>
        <v>169.00401910849087</v>
      </c>
      <c r="AA360" s="1">
        <f t="shared" si="766"/>
        <v>-1764.2553374111981</v>
      </c>
      <c r="AB360" s="3">
        <f t="shared" si="785"/>
        <v>23.438189999999999</v>
      </c>
      <c r="AC360" s="16">
        <f t="shared" si="786"/>
        <v>-6.5934479254777942</v>
      </c>
      <c r="AD360" s="16">
        <f t="shared" si="787"/>
        <v>-31.196284055918021</v>
      </c>
      <c r="AE360" s="1">
        <f t="shared" si="788"/>
        <v>0.37051718763935465</v>
      </c>
    </row>
    <row r="361" spans="6:31" x14ac:dyDescent="0.2">
      <c r="F361" s="11">
        <f t="shared" ref="F361" si="851">F360+1</f>
        <v>45911.5</v>
      </c>
      <c r="G361" s="1" t="str">
        <f t="shared" si="763"/>
        <v>2025</v>
      </c>
      <c r="H361" s="1" t="str">
        <f t="shared" si="768"/>
        <v>09</v>
      </c>
      <c r="I361" s="1" t="str">
        <f t="shared" si="769"/>
        <v>11</v>
      </c>
      <c r="J361" s="1">
        <f t="shared" si="770"/>
        <v>12</v>
      </c>
      <c r="K361" s="1">
        <f t="shared" si="771"/>
        <v>0</v>
      </c>
      <c r="L361" s="1">
        <f t="shared" si="772"/>
        <v>0</v>
      </c>
      <c r="M361" s="4">
        <f t="shared" ref="M361" si="852">M360+1</f>
        <v>354</v>
      </c>
      <c r="N361" s="16">
        <f t="shared" si="774"/>
        <v>2460930</v>
      </c>
      <c r="O361" s="16">
        <f t="shared" si="765"/>
        <v>2460930</v>
      </c>
      <c r="P361" s="15">
        <f t="shared" si="775"/>
        <v>0.2569472963723477</v>
      </c>
      <c r="Q361" s="3">
        <f t="shared" si="776"/>
        <v>247.38773625619251</v>
      </c>
      <c r="R361" s="15">
        <f t="shared" si="777"/>
        <v>170.76694515952659</v>
      </c>
      <c r="S361" s="15">
        <f t="shared" si="778"/>
        <v>358.24800612427953</v>
      </c>
      <c r="T361" s="16">
        <f t="shared" si="779"/>
        <v>169.01495128380611</v>
      </c>
      <c r="U361" s="10">
        <f t="shared" si="780"/>
        <v>-0.98167694146672302</v>
      </c>
      <c r="V361" s="19">
        <f t="shared" si="781"/>
        <v>0.17483321550572489</v>
      </c>
      <c r="W361" s="19">
        <f t="shared" si="782"/>
        <v>7.5787395709767377E-2</v>
      </c>
      <c r="X361" s="10">
        <f t="shared" si="761"/>
        <v>0.99712399963672071</v>
      </c>
      <c r="Y361" s="16">
        <f t="shared" si="783"/>
        <v>4.3464655260659688</v>
      </c>
      <c r="Z361" s="20">
        <f t="shared" si="784"/>
        <v>169.90170168992003</v>
      </c>
      <c r="AA361" s="1">
        <f t="shared" si="766"/>
        <v>-1769.2532278854508</v>
      </c>
      <c r="AB361" s="3">
        <f t="shared" si="785"/>
        <v>23.438189999999999</v>
      </c>
      <c r="AC361" s="16">
        <f t="shared" si="786"/>
        <v>-4.2374933510507775</v>
      </c>
      <c r="AD361" s="16">
        <f t="shared" si="787"/>
        <v>-27.666668686700408</v>
      </c>
      <c r="AE361" s="1">
        <f t="shared" si="788"/>
        <v>0.37518881569200901</v>
      </c>
    </row>
    <row r="362" spans="6:31" x14ac:dyDescent="0.2">
      <c r="F362" s="11">
        <f t="shared" ref="F362" si="853">F361+1</f>
        <v>45912.5</v>
      </c>
      <c r="G362" s="1" t="str">
        <f t="shared" si="763"/>
        <v>2025</v>
      </c>
      <c r="H362" s="1" t="str">
        <f t="shared" si="768"/>
        <v>09</v>
      </c>
      <c r="I362" s="1" t="str">
        <f t="shared" si="769"/>
        <v>12</v>
      </c>
      <c r="J362" s="1">
        <f t="shared" si="770"/>
        <v>12</v>
      </c>
      <c r="K362" s="1">
        <f t="shared" si="771"/>
        <v>0</v>
      </c>
      <c r="L362" s="1">
        <f t="shared" si="772"/>
        <v>0</v>
      </c>
      <c r="M362" s="4">
        <f t="shared" ref="M362" si="854">M361+1</f>
        <v>355</v>
      </c>
      <c r="N362" s="16">
        <f t="shared" si="774"/>
        <v>2460931</v>
      </c>
      <c r="O362" s="16">
        <f t="shared" si="765"/>
        <v>2460931</v>
      </c>
      <c r="P362" s="15">
        <f t="shared" si="775"/>
        <v>0.25697467488021902</v>
      </c>
      <c r="Q362" s="3">
        <f t="shared" si="776"/>
        <v>248.37333653599489</v>
      </c>
      <c r="R362" s="15">
        <f t="shared" si="777"/>
        <v>171.75259252395699</v>
      </c>
      <c r="S362" s="15">
        <f t="shared" si="778"/>
        <v>358.23513472978573</v>
      </c>
      <c r="T362" s="16">
        <f t="shared" si="779"/>
        <v>169.98772725374272</v>
      </c>
      <c r="U362" s="10">
        <f t="shared" si="780"/>
        <v>-0.98477053501001643</v>
      </c>
      <c r="V362" s="19">
        <f t="shared" si="781"/>
        <v>0.15951664586926928</v>
      </c>
      <c r="W362" s="19">
        <f t="shared" si="782"/>
        <v>6.9147907175157203E-2</v>
      </c>
      <c r="X362" s="10">
        <f t="shared" si="761"/>
        <v>0.9976064188512902</v>
      </c>
      <c r="Y362" s="16">
        <f t="shared" si="783"/>
        <v>3.9650473025607531</v>
      </c>
      <c r="Z362" s="20">
        <f t="shared" si="784"/>
        <v>170.79894418852712</v>
      </c>
      <c r="AA362" s="1">
        <f t="shared" si="766"/>
        <v>-1774.2511183597035</v>
      </c>
      <c r="AB362" s="3">
        <f t="shared" si="785"/>
        <v>23.438189999999999</v>
      </c>
      <c r="AC362" s="16">
        <f t="shared" si="786"/>
        <v>-1.5707731686776094</v>
      </c>
      <c r="AD362" s="16">
        <f t="shared" si="787"/>
        <v>-23.904317113673532</v>
      </c>
      <c r="AE362" s="1">
        <f t="shared" si="788"/>
        <v>0.37928991924643857</v>
      </c>
    </row>
    <row r="363" spans="6:31" x14ac:dyDescent="0.2">
      <c r="F363" s="11">
        <f t="shared" ref="F363" si="855">F362+1</f>
        <v>45913.5</v>
      </c>
      <c r="G363" s="1" t="str">
        <f t="shared" si="763"/>
        <v>2025</v>
      </c>
      <c r="H363" s="1" t="str">
        <f t="shared" si="768"/>
        <v>09</v>
      </c>
      <c r="I363" s="1" t="str">
        <f t="shared" si="769"/>
        <v>13</v>
      </c>
      <c r="J363" s="1">
        <f t="shared" si="770"/>
        <v>12</v>
      </c>
      <c r="K363" s="1">
        <f t="shared" si="771"/>
        <v>0</v>
      </c>
      <c r="L363" s="1">
        <f t="shared" si="772"/>
        <v>0</v>
      </c>
      <c r="M363" s="4">
        <f t="shared" ref="M363" si="856">M362+1</f>
        <v>356</v>
      </c>
      <c r="N363" s="16">
        <f t="shared" si="774"/>
        <v>2460932</v>
      </c>
      <c r="O363" s="16">
        <f t="shared" si="765"/>
        <v>2460932</v>
      </c>
      <c r="P363" s="15">
        <f t="shared" si="775"/>
        <v>0.25700205338809035</v>
      </c>
      <c r="Q363" s="3">
        <f t="shared" si="776"/>
        <v>249.3589368157991</v>
      </c>
      <c r="R363" s="15">
        <f t="shared" si="777"/>
        <v>172.7382398883874</v>
      </c>
      <c r="S363" s="15">
        <f t="shared" si="778"/>
        <v>358.22277312595008</v>
      </c>
      <c r="T363" s="16">
        <f t="shared" si="779"/>
        <v>170.96101301433748</v>
      </c>
      <c r="U363" s="10">
        <f t="shared" si="780"/>
        <v>-0.98758166591697005</v>
      </c>
      <c r="V363" s="19">
        <f t="shared" si="781"/>
        <v>0.14414603326489112</v>
      </c>
      <c r="W363" s="19">
        <f t="shared" si="782"/>
        <v>6.248499210737838E-2</v>
      </c>
      <c r="X363" s="10">
        <f t="shared" si="761"/>
        <v>0.99804590363436729</v>
      </c>
      <c r="Y363" s="16">
        <f t="shared" si="783"/>
        <v>3.5824601255640798</v>
      </c>
      <c r="Z363" s="20">
        <f t="shared" si="784"/>
        <v>171.69582759877113</v>
      </c>
      <c r="AA363" s="1">
        <f t="shared" si="766"/>
        <v>-1779.2490088339562</v>
      </c>
      <c r="AB363" s="3">
        <f t="shared" si="785"/>
        <v>23.438189999999999</v>
      </c>
      <c r="AC363" s="16">
        <f t="shared" si="786"/>
        <v>1.3684789527988315</v>
      </c>
      <c r="AD363" s="16">
        <f t="shared" si="787"/>
        <v>-19.955674739123026</v>
      </c>
      <c r="AE363" s="1">
        <f t="shared" si="788"/>
        <v>0.38275528218080151</v>
      </c>
    </row>
    <row r="364" spans="6:31" x14ac:dyDescent="0.2">
      <c r="F364" s="11">
        <f t="shared" ref="F364" si="857">F363+1</f>
        <v>45914.5</v>
      </c>
      <c r="G364" s="1" t="str">
        <f t="shared" si="763"/>
        <v>2025</v>
      </c>
      <c r="H364" s="1" t="str">
        <f t="shared" si="768"/>
        <v>09</v>
      </c>
      <c r="I364" s="1" t="str">
        <f t="shared" si="769"/>
        <v>14</v>
      </c>
      <c r="J364" s="1">
        <f t="shared" si="770"/>
        <v>12</v>
      </c>
      <c r="K364" s="1">
        <f t="shared" si="771"/>
        <v>0</v>
      </c>
      <c r="L364" s="1">
        <f t="shared" si="772"/>
        <v>0</v>
      </c>
      <c r="M364" s="4">
        <f t="shared" ref="M364" si="858">M363+1</f>
        <v>357</v>
      </c>
      <c r="N364" s="16">
        <f t="shared" si="774"/>
        <v>2460933</v>
      </c>
      <c r="O364" s="16">
        <f t="shared" si="765"/>
        <v>2460933</v>
      </c>
      <c r="P364" s="15">
        <f t="shared" si="775"/>
        <v>0.25702943189596167</v>
      </c>
      <c r="Q364" s="3">
        <f t="shared" si="776"/>
        <v>250.34453709559966</v>
      </c>
      <c r="R364" s="15">
        <f t="shared" si="777"/>
        <v>173.72388725281962</v>
      </c>
      <c r="S364" s="15">
        <f t="shared" si="778"/>
        <v>358.21092539003621</v>
      </c>
      <c r="T364" s="16">
        <f t="shared" si="779"/>
        <v>171.93481264285583</v>
      </c>
      <c r="U364" s="10">
        <f t="shared" si="780"/>
        <v>-0.99010908588451774</v>
      </c>
      <c r="V364" s="19">
        <f t="shared" si="781"/>
        <v>0.12872567943970292</v>
      </c>
      <c r="W364" s="19">
        <f t="shared" si="782"/>
        <v>5.5800515245933005E-2</v>
      </c>
      <c r="X364" s="10">
        <f t="shared" si="761"/>
        <v>0.9984419374697201</v>
      </c>
      <c r="Y364" s="16">
        <f t="shared" si="783"/>
        <v>3.1987954986756786</v>
      </c>
      <c r="Z364" s="20">
        <f t="shared" si="784"/>
        <v>172.59243354671403</v>
      </c>
      <c r="AA364" s="1">
        <f t="shared" si="766"/>
        <v>-1784.2468993082089</v>
      </c>
      <c r="AB364" s="3">
        <f t="shared" si="785"/>
        <v>23.438189999999999</v>
      </c>
      <c r="AC364" s="16">
        <f t="shared" si="786"/>
        <v>4.5390362610905211</v>
      </c>
      <c r="AD364" s="16">
        <f t="shared" si="787"/>
        <v>-15.860598609350218</v>
      </c>
      <c r="AE364" s="1">
        <f t="shared" si="788"/>
        <v>0.3855567517650883</v>
      </c>
    </row>
    <row r="365" spans="6:31" x14ac:dyDescent="0.2">
      <c r="F365" s="11">
        <f t="shared" ref="F365" si="859">F364+1</f>
        <v>45915.5</v>
      </c>
      <c r="G365" s="1" t="str">
        <f t="shared" si="763"/>
        <v>2025</v>
      </c>
      <c r="H365" s="1" t="str">
        <f t="shared" si="768"/>
        <v>09</v>
      </c>
      <c r="I365" s="1" t="str">
        <f t="shared" si="769"/>
        <v>15</v>
      </c>
      <c r="J365" s="1">
        <f t="shared" si="770"/>
        <v>12</v>
      </c>
      <c r="K365" s="1">
        <f t="shared" si="771"/>
        <v>0</v>
      </c>
      <c r="L365" s="1">
        <f t="shared" si="772"/>
        <v>0</v>
      </c>
      <c r="M365" s="4">
        <f t="shared" ref="M365" si="860">M364+1</f>
        <v>358</v>
      </c>
      <c r="N365" s="16">
        <f t="shared" si="774"/>
        <v>2460934</v>
      </c>
      <c r="O365" s="16">
        <f t="shared" si="765"/>
        <v>2460934</v>
      </c>
      <c r="P365" s="15">
        <f t="shared" si="775"/>
        <v>0.25705681040383299</v>
      </c>
      <c r="Q365" s="3">
        <f t="shared" si="776"/>
        <v>251.33013737540387</v>
      </c>
      <c r="R365" s="15">
        <f t="shared" si="777"/>
        <v>174.70953461725185</v>
      </c>
      <c r="S365" s="15">
        <f t="shared" si="778"/>
        <v>358.19959546195184</v>
      </c>
      <c r="T365" s="16">
        <f t="shared" si="779"/>
        <v>172.90913007920369</v>
      </c>
      <c r="U365" s="10">
        <f t="shared" si="780"/>
        <v>-0.99235162117484077</v>
      </c>
      <c r="V365" s="19">
        <f t="shared" si="781"/>
        <v>0.11325991368241224</v>
      </c>
      <c r="W365" s="19">
        <f t="shared" si="782"/>
        <v>4.9096353269035276E-2</v>
      </c>
      <c r="X365" s="10">
        <f t="shared" si="761"/>
        <v>0.99879404688638496</v>
      </c>
      <c r="Y365" s="16">
        <f t="shared" si="783"/>
        <v>2.8141451651482101</v>
      </c>
      <c r="Z365" s="20">
        <f t="shared" si="784"/>
        <v>173.488844241728</v>
      </c>
      <c r="AA365" s="1">
        <f t="shared" si="766"/>
        <v>-1789.2447897824616</v>
      </c>
      <c r="AB365" s="3">
        <f t="shared" si="785"/>
        <v>23.438189999999999</v>
      </c>
      <c r="AC365" s="16">
        <f t="shared" si="786"/>
        <v>7.8971235304331087</v>
      </c>
      <c r="AD365" s="16">
        <f t="shared" si="787"/>
        <v>-11.653479871324491</v>
      </c>
      <c r="AE365" s="1">
        <f t="shared" si="788"/>
        <v>0.38768674358668087</v>
      </c>
    </row>
    <row r="366" spans="6:31" x14ac:dyDescent="0.2">
      <c r="F366" s="11">
        <f t="shared" ref="F366" si="861">F365+1</f>
        <v>45916.5</v>
      </c>
      <c r="G366" s="1" t="str">
        <f t="shared" si="763"/>
        <v>2025</v>
      </c>
      <c r="H366" s="1" t="str">
        <f t="shared" si="768"/>
        <v>09</v>
      </c>
      <c r="I366" s="1" t="str">
        <f t="shared" si="769"/>
        <v>16</v>
      </c>
      <c r="J366" s="1">
        <f t="shared" si="770"/>
        <v>12</v>
      </c>
      <c r="K366" s="1">
        <f t="shared" si="771"/>
        <v>0</v>
      </c>
      <c r="L366" s="1">
        <f t="shared" si="772"/>
        <v>0</v>
      </c>
      <c r="M366" s="4">
        <f t="shared" ref="M366" si="862">M365+1</f>
        <v>359</v>
      </c>
      <c r="N366" s="16">
        <f t="shared" si="774"/>
        <v>2460935</v>
      </c>
      <c r="O366" s="16">
        <f t="shared" si="765"/>
        <v>2460935</v>
      </c>
      <c r="P366" s="15">
        <f t="shared" si="775"/>
        <v>0.25708418891170431</v>
      </c>
      <c r="Q366" s="3">
        <f t="shared" si="776"/>
        <v>252.31573765520261</v>
      </c>
      <c r="R366" s="15">
        <f t="shared" si="777"/>
        <v>175.69518198168407</v>
      </c>
      <c r="S366" s="15">
        <f t="shared" si="778"/>
        <v>358.18878714261552</v>
      </c>
      <c r="T366" s="16">
        <f t="shared" si="779"/>
        <v>173.8839691242996</v>
      </c>
      <c r="U366" s="10">
        <f t="shared" si="780"/>
        <v>-0.99430817342295108</v>
      </c>
      <c r="V366" s="19">
        <f t="shared" si="781"/>
        <v>9.7753091848761811E-2</v>
      </c>
      <c r="W366" s="19">
        <f t="shared" si="782"/>
        <v>4.2374394371154339E-2</v>
      </c>
      <c r="X366" s="10">
        <f t="shared" si="761"/>
        <v>0.9991018019709893</v>
      </c>
      <c r="Y366" s="16">
        <f t="shared" si="783"/>
        <v>2.4286011220196646</v>
      </c>
      <c r="Z366" s="20">
        <f t="shared" si="784"/>
        <v>174.38514242848368</v>
      </c>
      <c r="AA366" s="1">
        <f t="shared" si="766"/>
        <v>-1794.2426802567143</v>
      </c>
      <c r="AB366" s="3">
        <f t="shared" si="785"/>
        <v>23.438189999999999</v>
      </c>
      <c r="AC366" s="16">
        <f t="shared" si="786"/>
        <v>11.396889629978757</v>
      </c>
      <c r="AD366" s="16">
        <f t="shared" si="787"/>
        <v>-7.3644384117743282</v>
      </c>
      <c r="AE366" s="1">
        <f t="shared" si="788"/>
        <v>0.3891468343621729</v>
      </c>
    </row>
    <row r="367" spans="6:31" x14ac:dyDescent="0.2">
      <c r="F367" s="11">
        <f t="shared" ref="F367" si="863">F366+1</f>
        <v>45917.5</v>
      </c>
      <c r="G367" s="1" t="str">
        <f t="shared" si="763"/>
        <v>2025</v>
      </c>
      <c r="H367" s="1" t="str">
        <f t="shared" si="768"/>
        <v>09</v>
      </c>
      <c r="I367" s="1" t="str">
        <f t="shared" si="769"/>
        <v>17</v>
      </c>
      <c r="J367" s="1">
        <f t="shared" si="770"/>
        <v>12</v>
      </c>
      <c r="K367" s="1">
        <f t="shared" si="771"/>
        <v>0</v>
      </c>
      <c r="L367" s="1">
        <f t="shared" si="772"/>
        <v>0</v>
      </c>
      <c r="M367" s="4">
        <f t="shared" ref="M367" si="864">M366+1</f>
        <v>360</v>
      </c>
      <c r="N367" s="16">
        <f t="shared" si="774"/>
        <v>2460936</v>
      </c>
      <c r="O367" s="16">
        <f t="shared" si="765"/>
        <v>2460936</v>
      </c>
      <c r="P367" s="15">
        <f t="shared" si="775"/>
        <v>0.25711156741957564</v>
      </c>
      <c r="Q367" s="3">
        <f t="shared" si="776"/>
        <v>253.30133793500499</v>
      </c>
      <c r="R367" s="15">
        <f t="shared" si="777"/>
        <v>176.6808293461163</v>
      </c>
      <c r="S367" s="15">
        <f t="shared" si="778"/>
        <v>358.17850409234433</v>
      </c>
      <c r="T367" s="16">
        <f t="shared" si="779"/>
        <v>174.85933343846068</v>
      </c>
      <c r="U367" s="10">
        <f t="shared" si="780"/>
        <v>-0.99597772043414146</v>
      </c>
      <c r="V367" s="19">
        <f t="shared" si="781"/>
        <v>8.2209595365775365E-2</v>
      </c>
      <c r="W367" s="19">
        <f t="shared" si="782"/>
        <v>3.5636537831369906E-2</v>
      </c>
      <c r="X367" s="10">
        <f t="shared" si="761"/>
        <v>0.99936481685688405</v>
      </c>
      <c r="Y367" s="16">
        <f t="shared" si="783"/>
        <v>2.0422556346265419</v>
      </c>
      <c r="Z367" s="20">
        <f t="shared" si="784"/>
        <v>175.28141133912143</v>
      </c>
      <c r="AA367" s="1">
        <f t="shared" si="766"/>
        <v>-1799.240570730967</v>
      </c>
      <c r="AB367" s="3">
        <f t="shared" si="785"/>
        <v>23.438189999999999</v>
      </c>
      <c r="AC367" s="16">
        <f t="shared" si="786"/>
        <v>14.990902972909373</v>
      </c>
      <c r="AD367" s="16">
        <f t="shared" si="787"/>
        <v>-3.0204816582492606</v>
      </c>
      <c r="AE367" s="1">
        <f t="shared" si="788"/>
        <v>0.38994032602644807</v>
      </c>
    </row>
    <row r="368" spans="6:31" x14ac:dyDescent="0.2">
      <c r="F368" s="11">
        <f t="shared" ref="F368" si="865">F367+1</f>
        <v>45918.5</v>
      </c>
      <c r="G368" s="1" t="str">
        <f t="shared" si="763"/>
        <v>2025</v>
      </c>
      <c r="H368" s="1" t="str">
        <f t="shared" si="768"/>
        <v>09</v>
      </c>
      <c r="I368" s="1" t="str">
        <f t="shared" si="769"/>
        <v>18</v>
      </c>
      <c r="J368" s="1">
        <f t="shared" si="770"/>
        <v>12</v>
      </c>
      <c r="K368" s="1">
        <f t="shared" si="771"/>
        <v>0</v>
      </c>
      <c r="L368" s="1">
        <f t="shared" si="772"/>
        <v>0</v>
      </c>
      <c r="M368" s="4">
        <f t="shared" ref="M368" si="866">M367+1</f>
        <v>361</v>
      </c>
      <c r="N368" s="16">
        <f t="shared" si="774"/>
        <v>2460937</v>
      </c>
      <c r="O368" s="16">
        <f t="shared" si="765"/>
        <v>2460937</v>
      </c>
      <c r="P368" s="15">
        <f t="shared" si="775"/>
        <v>0.25713894592744696</v>
      </c>
      <c r="Q368" s="3">
        <f t="shared" si="776"/>
        <v>254.28693821480556</v>
      </c>
      <c r="R368" s="15">
        <f t="shared" si="777"/>
        <v>177.66647671055034</v>
      </c>
      <c r="S368" s="15">
        <f t="shared" si="778"/>
        <v>358.16874982926731</v>
      </c>
      <c r="T368" s="16">
        <f t="shared" si="779"/>
        <v>175.83522653981765</v>
      </c>
      <c r="U368" s="10">
        <f t="shared" si="780"/>
        <v>-0.9973593169706586</v>
      </c>
      <c r="V368" s="19">
        <f t="shared" si="781"/>
        <v>6.6633830214466158E-2</v>
      </c>
      <c r="W368" s="19">
        <f t="shared" si="782"/>
        <v>2.8884693572391835E-2</v>
      </c>
      <c r="X368" s="10">
        <f t="shared" si="761"/>
        <v>0.99958275018991249</v>
      </c>
      <c r="Y368" s="16">
        <f t="shared" si="783"/>
        <v>1.6552012514336449</v>
      </c>
      <c r="Z368" s="20">
        <f t="shared" si="784"/>
        <v>176.17773464553099</v>
      </c>
      <c r="AA368" s="1">
        <f t="shared" si="766"/>
        <v>-1804.2384612052197</v>
      </c>
      <c r="AB368" s="3">
        <f t="shared" si="785"/>
        <v>23.438189999999999</v>
      </c>
      <c r="AC368" s="16">
        <f t="shared" si="786"/>
        <v>18.630664514435349</v>
      </c>
      <c r="AD368" s="16">
        <f t="shared" si="787"/>
        <v>1.3534039760593528</v>
      </c>
      <c r="AE368" s="1">
        <f t="shared" si="788"/>
        <v>0.39006766222120071</v>
      </c>
    </row>
    <row r="369" spans="6:31" x14ac:dyDescent="0.2">
      <c r="F369" s="11">
        <f t="shared" ref="F369" si="867">F368+1</f>
        <v>45919.5</v>
      </c>
      <c r="G369" s="1" t="str">
        <f t="shared" si="763"/>
        <v>2025</v>
      </c>
      <c r="H369" s="1" t="str">
        <f t="shared" si="768"/>
        <v>09</v>
      </c>
      <c r="I369" s="1" t="str">
        <f t="shared" si="769"/>
        <v>19</v>
      </c>
      <c r="J369" s="1">
        <f t="shared" si="770"/>
        <v>12</v>
      </c>
      <c r="K369" s="1">
        <f t="shared" si="771"/>
        <v>0</v>
      </c>
      <c r="L369" s="1">
        <f t="shared" si="772"/>
        <v>0</v>
      </c>
      <c r="M369" s="4">
        <f t="shared" ref="M369" si="868">M368+1</f>
        <v>362</v>
      </c>
      <c r="N369" s="16">
        <f t="shared" si="774"/>
        <v>2460938</v>
      </c>
      <c r="O369" s="16">
        <f t="shared" si="765"/>
        <v>2460938</v>
      </c>
      <c r="P369" s="15">
        <f t="shared" si="775"/>
        <v>0.25716632443531828</v>
      </c>
      <c r="Q369" s="3">
        <f t="shared" si="776"/>
        <v>255.27253849460612</v>
      </c>
      <c r="R369" s="15">
        <f t="shared" si="777"/>
        <v>178.65212407498439</v>
      </c>
      <c r="S369" s="15">
        <f t="shared" si="778"/>
        <v>358.15952772776239</v>
      </c>
      <c r="T369" s="16">
        <f t="shared" si="779"/>
        <v>176.81165180274684</v>
      </c>
      <c r="U369" s="10">
        <f t="shared" si="780"/>
        <v>-0.99845209552688552</v>
      </c>
      <c r="V369" s="19">
        <f t="shared" si="781"/>
        <v>5.1030225891102669E-2</v>
      </c>
      <c r="W369" s="19">
        <f t="shared" si="782"/>
        <v>2.2120781710284584E-2</v>
      </c>
      <c r="X369" s="10">
        <f t="shared" si="761"/>
        <v>0.99975530557058101</v>
      </c>
      <c r="Y369" s="16">
        <f t="shared" si="783"/>
        <v>1.2675308191263039</v>
      </c>
      <c r="Z369" s="20">
        <f t="shared" si="784"/>
        <v>177.07419641164213</v>
      </c>
      <c r="AA369" s="1">
        <f t="shared" si="766"/>
        <v>-1809.2363516794724</v>
      </c>
      <c r="AB369" s="3">
        <f t="shared" si="785"/>
        <v>23.438189999999999</v>
      </c>
      <c r="AC369" s="16">
        <f t="shared" si="786"/>
        <v>22.267132769992834</v>
      </c>
      <c r="AD369" s="16">
        <f t="shared" si="787"/>
        <v>5.733218122047897</v>
      </c>
      <c r="AE369" s="1">
        <f t="shared" si="788"/>
        <v>0.38952386337301265</v>
      </c>
    </row>
    <row r="370" spans="6:31" x14ac:dyDescent="0.2">
      <c r="F370" s="11">
        <f t="shared" ref="F370" si="869">F369+1</f>
        <v>45920.5</v>
      </c>
      <c r="G370" s="1" t="str">
        <f t="shared" si="763"/>
        <v>2025</v>
      </c>
      <c r="H370" s="1" t="str">
        <f t="shared" si="768"/>
        <v>09</v>
      </c>
      <c r="I370" s="1" t="str">
        <f t="shared" si="769"/>
        <v>20</v>
      </c>
      <c r="J370" s="1">
        <f t="shared" si="770"/>
        <v>12</v>
      </c>
      <c r="K370" s="1">
        <f t="shared" si="771"/>
        <v>0</v>
      </c>
      <c r="L370" s="1">
        <f t="shared" si="772"/>
        <v>0</v>
      </c>
      <c r="M370" s="4">
        <f t="shared" ref="M370" si="870">M369+1</f>
        <v>363</v>
      </c>
      <c r="N370" s="16">
        <f t="shared" si="774"/>
        <v>2460939</v>
      </c>
      <c r="O370" s="16">
        <f t="shared" si="765"/>
        <v>2460939</v>
      </c>
      <c r="P370" s="15">
        <f t="shared" si="775"/>
        <v>0.25719370294318961</v>
      </c>
      <c r="Q370" s="3">
        <f t="shared" si="776"/>
        <v>256.25813877440851</v>
      </c>
      <c r="R370" s="15">
        <f t="shared" si="777"/>
        <v>179.63777143941661</v>
      </c>
      <c r="S370" s="15">
        <f t="shared" si="778"/>
        <v>358.15084101691946</v>
      </c>
      <c r="T370" s="16">
        <f t="shared" si="779"/>
        <v>177.78861245633607</v>
      </c>
      <c r="U370" s="10">
        <f t="shared" si="780"/>
        <v>-0.9992552670923508</v>
      </c>
      <c r="V370" s="19">
        <f t="shared" si="781"/>
        <v>3.5403234346691445E-2</v>
      </c>
      <c r="W370" s="19">
        <f t="shared" si="782"/>
        <v>1.5346732094749259E-2</v>
      </c>
      <c r="X370" s="10">
        <f t="shared" si="761"/>
        <v>0.99988223197235182</v>
      </c>
      <c r="Y370" s="16">
        <f t="shared" si="783"/>
        <v>0.87933749789904447</v>
      </c>
      <c r="Z370" s="20">
        <f t="shared" si="784"/>
        <v>177.97088104564824</v>
      </c>
      <c r="AA370" s="1">
        <f t="shared" si="766"/>
        <v>-1814.2342421537251</v>
      </c>
      <c r="AB370" s="3">
        <f t="shared" si="785"/>
        <v>23.438189999999999</v>
      </c>
      <c r="AC370" s="16">
        <f t="shared" si="786"/>
        <v>25.851255187605211</v>
      </c>
      <c r="AD370" s="16">
        <f t="shared" si="787"/>
        <v>10.094935096084333</v>
      </c>
      <c r="AE370" s="1">
        <f t="shared" si="788"/>
        <v>0.38829749895995153</v>
      </c>
    </row>
    <row r="371" spans="6:31" x14ac:dyDescent="0.2">
      <c r="F371" s="11">
        <f t="shared" ref="F371" si="871">F370+1</f>
        <v>45921.5</v>
      </c>
      <c r="G371" s="1" t="str">
        <f t="shared" si="763"/>
        <v>2025</v>
      </c>
      <c r="H371" s="1" t="str">
        <f t="shared" si="768"/>
        <v>09</v>
      </c>
      <c r="I371" s="1" t="str">
        <f t="shared" si="769"/>
        <v>21</v>
      </c>
      <c r="J371" s="1">
        <f t="shared" si="770"/>
        <v>12</v>
      </c>
      <c r="K371" s="1">
        <f t="shared" si="771"/>
        <v>0</v>
      </c>
      <c r="L371" s="1">
        <f t="shared" si="772"/>
        <v>0</v>
      </c>
      <c r="M371" s="4">
        <f t="shared" ref="M371" si="872">M370+1</f>
        <v>364</v>
      </c>
      <c r="N371" s="16">
        <f t="shared" si="774"/>
        <v>2460940</v>
      </c>
      <c r="O371" s="16">
        <f t="shared" si="765"/>
        <v>2460940</v>
      </c>
      <c r="P371" s="15">
        <f t="shared" si="775"/>
        <v>0.25722108145106093</v>
      </c>
      <c r="Q371" s="3">
        <f t="shared" si="776"/>
        <v>257.24373905420725</v>
      </c>
      <c r="R371" s="15">
        <f t="shared" si="777"/>
        <v>180.62341880385247</v>
      </c>
      <c r="S371" s="15">
        <f t="shared" si="778"/>
        <v>358.14269277903048</v>
      </c>
      <c r="T371" s="16">
        <f t="shared" si="779"/>
        <v>178.76611158288301</v>
      </c>
      <c r="U371" s="10">
        <f t="shared" si="780"/>
        <v>-0.99976812190182851</v>
      </c>
      <c r="V371" s="19">
        <f t="shared" si="781"/>
        <v>1.9757328904636513E-2</v>
      </c>
      <c r="W371" s="19">
        <f t="shared" si="782"/>
        <v>8.5644838399455813E-3</v>
      </c>
      <c r="X371" s="10">
        <f t="shared" si="761"/>
        <v>0.99996332413571809</v>
      </c>
      <c r="Y371" s="16">
        <f t="shared" si="783"/>
        <v>0.49071477688106629</v>
      </c>
      <c r="Z371" s="20">
        <f t="shared" si="784"/>
        <v>178.86787325207072</v>
      </c>
      <c r="AA371" s="1">
        <f t="shared" si="766"/>
        <v>-1819.2321326279778</v>
      </c>
      <c r="AB371" s="3">
        <f t="shared" si="785"/>
        <v>23.438189999999999</v>
      </c>
      <c r="AC371" s="16">
        <f t="shared" si="786"/>
        <v>29.334500132138565</v>
      </c>
      <c r="AD371" s="16">
        <f t="shared" si="787"/>
        <v>14.413472789759743</v>
      </c>
      <c r="AE371" s="1">
        <f t="shared" si="788"/>
        <v>0.38637107424933653</v>
      </c>
    </row>
    <row r="372" spans="6:31" x14ac:dyDescent="0.2">
      <c r="F372" s="11">
        <f>F371+1</f>
        <v>45922.5</v>
      </c>
      <c r="G372" s="1" t="str">
        <f t="shared" si="763"/>
        <v>2025</v>
      </c>
      <c r="H372" s="1" t="str">
        <f t="shared" si="768"/>
        <v>09</v>
      </c>
      <c r="I372" s="1" t="str">
        <f t="shared" si="769"/>
        <v>22</v>
      </c>
      <c r="J372" s="1">
        <f t="shared" si="770"/>
        <v>12</v>
      </c>
      <c r="K372" s="1">
        <f t="shared" si="771"/>
        <v>0</v>
      </c>
      <c r="L372" s="1">
        <f t="shared" si="772"/>
        <v>0</v>
      </c>
      <c r="M372" s="4">
        <f t="shared" ref="M372" si="873">M371+1</f>
        <v>365</v>
      </c>
      <c r="N372" s="16">
        <f t="shared" si="774"/>
        <v>2460941</v>
      </c>
      <c r="O372" s="16">
        <f t="shared" si="765"/>
        <v>2460941</v>
      </c>
      <c r="P372" s="15">
        <f t="shared" si="775"/>
        <v>0.25724845995893225</v>
      </c>
      <c r="Q372" s="3">
        <f t="shared" si="776"/>
        <v>258.22933933400964</v>
      </c>
      <c r="R372" s="15">
        <f t="shared" si="777"/>
        <v>181.60906616828834</v>
      </c>
      <c r="S372" s="15">
        <f t="shared" si="778"/>
        <v>358.13508594810662</v>
      </c>
      <c r="T372" s="16">
        <f t="shared" si="779"/>
        <v>179.74415211639496</v>
      </c>
      <c r="U372" s="10">
        <f t="shared" si="780"/>
        <v>-0.99999003017178012</v>
      </c>
      <c r="V372" s="19">
        <f t="shared" si="781"/>
        <v>4.0970031570423714E-3</v>
      </c>
      <c r="W372" s="19">
        <f t="shared" si="782"/>
        <v>1.775984846056209E-3</v>
      </c>
      <c r="X372" s="10">
        <f t="shared" si="761"/>
        <v>0.99999842293766972</v>
      </c>
      <c r="Y372" s="16">
        <f t="shared" si="783"/>
        <v>0.10175648965032653</v>
      </c>
      <c r="Z372" s="20">
        <f t="shared" si="784"/>
        <v>179.7652579835345</v>
      </c>
      <c r="AA372" s="1">
        <f t="shared" si="766"/>
        <v>-1824.2300231022305</v>
      </c>
      <c r="AB372" s="3">
        <f t="shared" si="785"/>
        <v>23.438189999999999</v>
      </c>
      <c r="AC372" s="16">
        <f t="shared" si="786"/>
        <v>32.669383724984797</v>
      </c>
      <c r="AD372" s="16">
        <f t="shared" si="787"/>
        <v>18.661595170252049</v>
      </c>
      <c r="AE372" s="1">
        <f t="shared" si="788"/>
        <v>0.38372308658477844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DF1B0-5BFC-48DD-87CC-D5D79EDC55AD}">
  <dimension ref="A1"/>
  <sheetViews>
    <sheetView showGridLines="0" zoomScale="110" zoomScaleNormal="110" workbookViewId="0">
      <selection activeCell="M36" sqref="M36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Beta Angle Calculator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2024-07-10T03:17:15Z</dcterms:modified>
</cp:coreProperties>
</file>