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Assignment 2\"/>
    </mc:Choice>
  </mc:AlternateContent>
  <xr:revisionPtr revIDLastSave="0" documentId="13_ncr:1_{3BB090F6-F4EE-4AEA-A730-10EB0740749B}" xr6:coauthVersionLast="36" xr6:coauthVersionMax="36" xr10:uidLastSave="{00000000-0000-0000-0000-000000000000}"/>
  <bookViews>
    <workbookView xWindow="0" yWindow="0" windowWidth="20736" windowHeight="11760" activeTab="1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1'!$A$1:$H$25</definedName>
    <definedName name="_xlnm._FilterDatabase" localSheetId="1" hidden="1">'Exercise 2'!$A$15:$F$241</definedName>
  </definedNames>
  <calcPr calcId="191029" concurrentCalc="0"/>
</workbook>
</file>

<file path=xl/calcChain.xml><?xml version="1.0" encoding="utf-8"?>
<calcChain xmlns="http://schemas.openxmlformats.org/spreadsheetml/2006/main">
  <c r="F11" i="3" l="1"/>
  <c r="F10" i="3"/>
  <c r="F9" i="3"/>
  <c r="E11" i="3"/>
  <c r="E10" i="3"/>
  <c r="E9" i="3"/>
  <c r="D9" i="3"/>
  <c r="D11" i="3"/>
  <c r="D10" i="3"/>
  <c r="C11" i="3"/>
  <c r="C10" i="3"/>
  <c r="C9" i="3"/>
  <c r="B11" i="3"/>
  <c r="B10" i="3"/>
  <c r="B9" i="3"/>
  <c r="F5" i="3"/>
  <c r="F4" i="3"/>
  <c r="F3" i="3"/>
  <c r="F2" i="3"/>
  <c r="E5" i="3"/>
  <c r="E4" i="3"/>
  <c r="E3" i="3"/>
  <c r="E2" i="3"/>
  <c r="D2" i="3"/>
  <c r="D5" i="3"/>
  <c r="D4" i="3"/>
  <c r="D3" i="3"/>
  <c r="C2" i="3"/>
  <c r="C5" i="3"/>
  <c r="C4" i="3"/>
  <c r="C3" i="3"/>
  <c r="B5" i="3"/>
  <c r="B4" i="3"/>
  <c r="B3" i="3"/>
  <c r="B2" i="3"/>
  <c r="F52" i="1"/>
  <c r="F49" i="1"/>
  <c r="F45" i="1"/>
  <c r="F48" i="1"/>
  <c r="F36" i="1"/>
  <c r="F38" i="1"/>
  <c r="F47" i="1"/>
  <c r="F44" i="1"/>
  <c r="F43" i="1"/>
  <c r="F42" i="1"/>
  <c r="F39" i="1"/>
  <c r="F37" i="1"/>
  <c r="F33" i="1"/>
  <c r="F32" i="1"/>
  <c r="F31" i="1"/>
  <c r="F30" i="1"/>
  <c r="F29" i="1"/>
</calcChain>
</file>

<file path=xl/sharedStrings.xml><?xml version="1.0" encoding="utf-8"?>
<sst xmlns="http://schemas.openxmlformats.org/spreadsheetml/2006/main" count="825" uniqueCount="73">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</sst>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5" borderId="0" xfId="0" applyFill="1"/>
    <xf numFmtId="0" fontId="3" fillId="0" borderId="2" xfId="0" applyFont="1" applyBorder="1" applyAlignment="1">
      <alignment horizontal="center"/>
    </xf>
    <xf numFmtId="43" fontId="0" fillId="0" borderId="1" xfId="0" applyNumberFormat="1" applyBorder="1"/>
  </cellXfs>
  <cellStyles count="4">
    <cellStyle name="Currency" xfId="1" builtinId="4"/>
    <cellStyle name="Normal" xfId="0" builtinId="0"/>
    <cellStyle name="normální_List1" xfId="3" xr:uid="{00000000-0005-0000-0000-000002000000}"/>
    <cellStyle name="normální_List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opLeftCell="A41" workbookViewId="0">
      <selection activeCell="F53" sqref="F53"/>
    </sheetView>
  </sheetViews>
  <sheetFormatPr defaultRowHeight="14.4" x14ac:dyDescent="0.3"/>
  <cols>
    <col min="2" max="2" width="11.6640625" style="18" customWidth="1"/>
    <col min="3" max="3" width="17.44140625" customWidth="1"/>
    <col min="4" max="4" width="17.5546875" customWidth="1"/>
    <col min="5" max="5" width="58.109375" bestFit="1" customWidth="1"/>
    <col min="6" max="6" width="37.44140625" bestFit="1" customWidth="1"/>
    <col min="7" max="7" width="13.33203125" customWidth="1"/>
    <col min="8" max="8" width="37.5546875" bestFit="1" customWidth="1"/>
  </cols>
  <sheetData>
    <row r="1" spans="1:7" x14ac:dyDescent="0.3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3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3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3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3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3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3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3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3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3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3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3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3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3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3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3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3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3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3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3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3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3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3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3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3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3">
      <c r="E27" s="15" t="s">
        <v>71</v>
      </c>
      <c r="H27" s="20" t="s">
        <v>72</v>
      </c>
    </row>
    <row r="28" spans="1:8" x14ac:dyDescent="0.3">
      <c r="F28" s="2"/>
    </row>
    <row r="29" spans="1:8" ht="15.6" x14ac:dyDescent="0.3">
      <c r="E29" s="14" t="s">
        <v>31</v>
      </c>
      <c r="F29">
        <f>COUNTIF(G2:G25,G2)</f>
        <v>4</v>
      </c>
    </row>
    <row r="30" spans="1:8" ht="15.6" x14ac:dyDescent="0.3">
      <c r="A30" s="14"/>
      <c r="E30" s="14" t="s">
        <v>32</v>
      </c>
      <c r="F30">
        <f>COUNTIF(D2:D25,D3)</f>
        <v>8</v>
      </c>
    </row>
    <row r="31" spans="1:8" ht="15.6" x14ac:dyDescent="0.3">
      <c r="E31" s="14" t="s">
        <v>33</v>
      </c>
      <c r="F31">
        <f>COUNTIF(F2:F25,F3)</f>
        <v>8</v>
      </c>
    </row>
    <row r="32" spans="1:8" ht="15.6" x14ac:dyDescent="0.3">
      <c r="E32" s="14" t="s">
        <v>34</v>
      </c>
      <c r="F32">
        <f>COUNTIF(C2:C25,C3)</f>
        <v>6</v>
      </c>
    </row>
    <row r="33" spans="5:6" ht="15.6" x14ac:dyDescent="0.3">
      <c r="E33" s="14" t="s">
        <v>26</v>
      </c>
      <c r="F33">
        <f>COUNTIF(E2:E25,"&lt;20")</f>
        <v>9</v>
      </c>
    </row>
    <row r="34" spans="5:6" ht="15.6" x14ac:dyDescent="0.3">
      <c r="E34" s="14"/>
    </row>
    <row r="35" spans="5:6" ht="15.6" x14ac:dyDescent="0.3">
      <c r="E35" s="14"/>
      <c r="F35" s="2"/>
    </row>
    <row r="36" spans="5:6" ht="15.6" x14ac:dyDescent="0.3">
      <c r="E36" s="14" t="s">
        <v>23</v>
      </c>
      <c r="F36">
        <f>SUMIF(D2:D25,D6,E2:E25)</f>
        <v>105</v>
      </c>
    </row>
    <row r="37" spans="5:6" ht="15.6" x14ac:dyDescent="0.3">
      <c r="E37" s="14" t="s">
        <v>24</v>
      </c>
      <c r="F37">
        <f>SUMIF(D2:D25,D3,E2:E25)</f>
        <v>164</v>
      </c>
    </row>
    <row r="38" spans="5:6" ht="15.6" x14ac:dyDescent="0.3">
      <c r="E38" s="14" t="s">
        <v>30</v>
      </c>
      <c r="F38">
        <f>SUMIF(F2:F25,F2,E2:E25)</f>
        <v>156</v>
      </c>
    </row>
    <row r="39" spans="5:6" ht="15.6" x14ac:dyDescent="0.3">
      <c r="E39" s="14" t="s">
        <v>40</v>
      </c>
      <c r="F39">
        <f>(SUM(E2:E25)-SUMIF(F2:F25,F14,E2:E25))</f>
        <v>511</v>
      </c>
    </row>
    <row r="40" spans="5:6" ht="15.6" x14ac:dyDescent="0.3">
      <c r="E40" s="14"/>
    </row>
    <row r="41" spans="5:6" ht="15.6" x14ac:dyDescent="0.3">
      <c r="E41" s="14"/>
      <c r="F41" s="2"/>
    </row>
    <row r="42" spans="5:6" ht="15.6" x14ac:dyDescent="0.3">
      <c r="E42" s="14" t="s">
        <v>35</v>
      </c>
      <c r="F42">
        <f>COUNTIFS(G2:G25,G24,D2:D25,D24)</f>
        <v>2</v>
      </c>
    </row>
    <row r="43" spans="5:6" ht="15.6" x14ac:dyDescent="0.3">
      <c r="E43" s="14" t="s">
        <v>36</v>
      </c>
      <c r="F43">
        <f>COUNTIFS(C2:C25,C3,F2:F25,F17)</f>
        <v>2</v>
      </c>
    </row>
    <row r="44" spans="5:6" ht="15.6" x14ac:dyDescent="0.3">
      <c r="E44" s="14" t="s">
        <v>37</v>
      </c>
      <c r="F44">
        <f>COUNTIFS(B2:B25,"&gt;03-02-2013",G2:G25,G2)</f>
        <v>2</v>
      </c>
    </row>
    <row r="45" spans="5:6" ht="15.6" x14ac:dyDescent="0.3">
      <c r="E45" s="14" t="s">
        <v>38</v>
      </c>
      <c r="F45">
        <f>COUNTIF(B2:B25,"&gt;=03-02-2013")-COUNTIF(B2:B25,"&gt;06-02-2013")</f>
        <v>14</v>
      </c>
    </row>
    <row r="46" spans="5:6" ht="15.6" x14ac:dyDescent="0.3">
      <c r="E46" s="14"/>
      <c r="F46" s="2"/>
    </row>
    <row r="47" spans="5:6" ht="15.6" x14ac:dyDescent="0.3">
      <c r="E47" s="14" t="s">
        <v>27</v>
      </c>
      <c r="F47">
        <f>SUMIFS(E2:E25,D2:D25,D12,G2:G25,G18)</f>
        <v>25</v>
      </c>
    </row>
    <row r="48" spans="5:6" ht="15.6" x14ac:dyDescent="0.3">
      <c r="E48" s="14" t="s">
        <v>29</v>
      </c>
      <c r="F48">
        <f>SUMIFS(E2:E25,G2:G25,G17,F2:F25,F7)</f>
        <v>75</v>
      </c>
    </row>
    <row r="49" spans="5:6" ht="15.6" x14ac:dyDescent="0.3">
      <c r="E49" s="14" t="s">
        <v>39</v>
      </c>
      <c r="F49">
        <f>SUMIF(B2:B25,"&gt;=03-02-2013",E2:E25)-SUMIF(B2:B25,"&gt;06-02-2013",E2:E25)</f>
        <v>309</v>
      </c>
    </row>
    <row r="50" spans="5:6" ht="15.6" x14ac:dyDescent="0.3">
      <c r="E50" s="14"/>
    </row>
    <row r="51" spans="5:6" ht="15.6" x14ac:dyDescent="0.3">
      <c r="E51" s="14"/>
    </row>
    <row r="52" spans="5:6" ht="15.6" x14ac:dyDescent="0.3">
      <c r="E52" s="14" t="s">
        <v>28</v>
      </c>
      <c r="F52">
        <f>SUMIF(G2:G25,G3,E2:E25)+SUMIF(G2:G25,G25,E2:E25)+SUMIF(G2:G25,G21,E2:E25)</f>
        <v>386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workbookViewId="0">
      <selection activeCell="F12" sqref="F12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3">
      <c r="A2" s="1" t="s">
        <v>45</v>
      </c>
      <c r="B2" s="1">
        <f>COUNTIF($B$16:$B$241,B213)</f>
        <v>71</v>
      </c>
      <c r="C2" s="1">
        <f>SUMIF($B$16:$B$241,B16,$E$16:$E$241)</f>
        <v>717</v>
      </c>
      <c r="D2" s="1">
        <f>COUNTIFS($B$16:$B$241,B16,$D$16:$D$241,$D$16)</f>
        <v>42</v>
      </c>
      <c r="E2" s="1">
        <f>COUNTIFS($B$16:$B$241,B16,$D$16:$D$241,$D$17)</f>
        <v>29</v>
      </c>
      <c r="F2" s="1">
        <f>SUMIFS($E$16:$E$241,$B$16:$B$241,B16,$D$16:$D$241,$D$16)</f>
        <v>414</v>
      </c>
    </row>
    <row r="3" spans="1:6" x14ac:dyDescent="0.3">
      <c r="A3" s="6" t="s">
        <v>43</v>
      </c>
      <c r="B3" s="1">
        <f>COUNTIF($B$16:$B$241,B19)</f>
        <v>46</v>
      </c>
      <c r="C3" s="1">
        <f>SUMIF($B$16:$B$241,B19,$E$16:$E$241)</f>
        <v>1934</v>
      </c>
      <c r="D3" s="1">
        <f>COUNTIFS($B$16:$B$241,B19,$D$16:$D$241,$D$16)</f>
        <v>31</v>
      </c>
      <c r="E3" s="1">
        <f>COUNTIFS($B$16:$B$241,B19,$D$16:$D$241,$D$17)</f>
        <v>15</v>
      </c>
      <c r="F3" s="1">
        <f>SUMIFS($E$16:$E$241,$B$16:$B$241,B19,$D$16:$D$241,$D$16)</f>
        <v>1350</v>
      </c>
    </row>
    <row r="4" spans="1:6" x14ac:dyDescent="0.3">
      <c r="A4" s="7" t="s">
        <v>44</v>
      </c>
      <c r="B4" s="1">
        <f>COUNTIF($B$16:$B$241,B20)</f>
        <v>50</v>
      </c>
      <c r="C4" s="1">
        <f>SUMIF($B$16:$B$241,B20,$E$16:$E$241)</f>
        <v>1650</v>
      </c>
      <c r="D4" s="1">
        <f>COUNTIFS($B$16:$B$241,B20,$D$16:$D$241,$D$16)</f>
        <v>35</v>
      </c>
      <c r="E4" s="1">
        <f>COUNTIFS($B$16:$B$241,B20,$D$16:$D$241,$D$17)</f>
        <v>15</v>
      </c>
      <c r="F4" s="1">
        <f>SUMIFS($E$16:$E$241,$B$16:$B$241,B20,$D$16:$D$241,$D$16)</f>
        <v>1155</v>
      </c>
    </row>
    <row r="5" spans="1:6" x14ac:dyDescent="0.3">
      <c r="A5" s="1" t="s">
        <v>48</v>
      </c>
      <c r="B5" s="1">
        <f>COUNTIF($B$16:$B$241,B22)</f>
        <v>32</v>
      </c>
      <c r="C5" s="1">
        <f>SUMIF($B$16:$B$241,B22,$E$16:$E$241)</f>
        <v>1119</v>
      </c>
      <c r="D5" s="1">
        <f>COUNTIFS($B$16:$B$241,B22,$D$16:$D$241,$D$16)</f>
        <v>21</v>
      </c>
      <c r="E5" s="1">
        <f>COUNTIFS($B$16:$B$241,B22,$D$16:$D$241,$D$17)</f>
        <v>11</v>
      </c>
      <c r="F5" s="1">
        <f>SUMIFS($E$16:$E$241,$B$16:$B$241,B22,$D$16:$D$241,$D$16)</f>
        <v>735</v>
      </c>
    </row>
    <row r="8" spans="1:6" ht="47.25" customHeight="1" x14ac:dyDescent="0.3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3">
      <c r="A9" s="6" t="s">
        <v>49</v>
      </c>
      <c r="B9" s="1">
        <f>COUNTIF($C$16:$C$241,C16)</f>
        <v>25</v>
      </c>
      <c r="C9" s="1">
        <f>SUMIF($C$16:$C$241,C16,$E$16:$E$241)</f>
        <v>688</v>
      </c>
      <c r="D9" s="1">
        <f>COUNTIFS($C$16:$C$241,C16,$B$16:$B$241,$B$16)</f>
        <v>7</v>
      </c>
      <c r="E9" s="1">
        <f>COUNTIFS($C$16:$C$241,C16,$B$16:$B$241,$B$26)</f>
        <v>1</v>
      </c>
      <c r="F9" s="22">
        <f>SUMIFS($E$16:$E$241,$B$16:$B$241,$B$16,$C$16:$C$241,C16,$A$16:$A$241,"&gt;=10-05-2013")-SUMIFS($E$16:$E$241,$B$16:$B$241,$B$16,$C$16:$C$241,C16,$A$16:$A$241,"&gt;20-05-2013")</f>
        <v>31</v>
      </c>
    </row>
    <row r="10" spans="1:6" x14ac:dyDescent="0.3">
      <c r="A10" s="6" t="s">
        <v>50</v>
      </c>
      <c r="B10" s="1">
        <f>COUNTIF($C$16:$C$241,C17)</f>
        <v>31</v>
      </c>
      <c r="C10" s="1">
        <f t="shared" ref="C10:C11" si="0">SUMIF($C$16:$C$241,C17,$E$16:$E$241)</f>
        <v>965</v>
      </c>
      <c r="D10" s="1">
        <f t="shared" ref="D10:D11" si="1">COUNTIFS($C$16:$C$241,C17,$B$16:$B$241,$B$16)</f>
        <v>8</v>
      </c>
      <c r="E10" s="1">
        <f t="shared" ref="E10:E11" si="2">COUNTIFS($C$16:$C$241,C17,$B$16:$B$241,$B$26)</f>
        <v>1</v>
      </c>
      <c r="F10" s="22">
        <f t="shared" ref="F10:F11" si="3">SUMIFS($E$16:$E$241,$B$16:$B$241,$B$16,$C$16:$C$241,C17,$A$16:$A$241,"&gt;=10-05-2013")-SUMIFS($E$16:$E$241,$B$16:$B$241,$B$16,$C$16:$C$241,C17,$A$16:$A$241,"&gt;20-05-2013")</f>
        <v>24</v>
      </c>
    </row>
    <row r="11" spans="1:6" x14ac:dyDescent="0.3">
      <c r="A11" s="6" t="s">
        <v>52</v>
      </c>
      <c r="B11" s="1">
        <f>COUNTIF($C$16:$C$241,C19)</f>
        <v>23</v>
      </c>
      <c r="C11" s="1">
        <f>SUMIF($C$16:$C$241,C19,$E$16:$E$241)</f>
        <v>701</v>
      </c>
      <c r="D11" s="1">
        <f>COUNTIFS($C$16:$C$241,C19,$B$16:$B$241,$B$16)</f>
        <v>5</v>
      </c>
      <c r="E11" s="1">
        <f>COUNTIFS($C$16:$C$241,C19,$B$16:$B$241,$B$26)</f>
        <v>1</v>
      </c>
      <c r="F11" s="22">
        <f>SUMIFS($E$16:$E$241,$B$16:$B$241,$B$16,$C$16:$C$241,C19,$A$16:$A$241,"&gt;=10-05-2013")-SUMIFS($E$16:$E$241,$B$16:$B$241,$B$16,$C$16:$C$241,C19,$A$16:$A$241,"&gt;20-05-2013")</f>
        <v>38</v>
      </c>
    </row>
    <row r="12" spans="1:6" x14ac:dyDescent="0.3">
      <c r="B12" s="13"/>
    </row>
    <row r="13" spans="1:6" x14ac:dyDescent="0.3">
      <c r="B13" s="13"/>
    </row>
    <row r="14" spans="1:6" x14ac:dyDescent="0.3">
      <c r="A14" s="21" t="s">
        <v>61</v>
      </c>
      <c r="B14" s="21"/>
      <c r="C14" s="21"/>
      <c r="D14" s="21"/>
      <c r="E14" s="21"/>
    </row>
    <row r="15" spans="1:6" x14ac:dyDescent="0.3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3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3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3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3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3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3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3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3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3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3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3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3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3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3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3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3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3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3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3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3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3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3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3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3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3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3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3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3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3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3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3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3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3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3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3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3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3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3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3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3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3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3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3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3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3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3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3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3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3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3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3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3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3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3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3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3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3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3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3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3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3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3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3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3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3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3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3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3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3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3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3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3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3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3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3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3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3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3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3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3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3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3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3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3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3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3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3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3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3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3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3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3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3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3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3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3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3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3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3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3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3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3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3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3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3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3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3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3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3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3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3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3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3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3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3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3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3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3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3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3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3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3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3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3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3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3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3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3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3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3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3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3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3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3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3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3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3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3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3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3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3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3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3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3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3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3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3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3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3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3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3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3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3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3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3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3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3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3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3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3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3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3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3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3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3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3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3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3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3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3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3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3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3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3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3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3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3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3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3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3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3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3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3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3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3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3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3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3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3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3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3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3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3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3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3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3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3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3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3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3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3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3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3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3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3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3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3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3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3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3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3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3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3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3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3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3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3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3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3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3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3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3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3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3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3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3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USER</cp:lastModifiedBy>
  <dcterms:created xsi:type="dcterms:W3CDTF">2013-06-05T17:23:06Z</dcterms:created>
  <dcterms:modified xsi:type="dcterms:W3CDTF">2024-08-02T08:30:42Z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