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12703197-529C-D841-8A2C-4860C9289994}" xr6:coauthVersionLast="47" xr6:coauthVersionMax="47" xr10:uidLastSave="{00000000-0000-0000-0000-000000000000}"/>
  <bookViews>
    <workbookView xWindow="0" yWindow="500" windowWidth="28800" windowHeight="17500" activeTab="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View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F6" i="2"/>
  <c r="F7" i="2"/>
  <c r="F8" i="2"/>
  <c r="F9" i="2"/>
  <c r="E6" i="2"/>
  <c r="E7" i="2" s="1"/>
  <c r="F5" i="2"/>
  <c r="B8" i="2"/>
  <c r="B9" i="2" s="1"/>
  <c r="B7" i="2"/>
  <c r="D7" i="2"/>
  <c r="D8" i="2"/>
  <c r="D9" i="2"/>
  <c r="D10" i="2"/>
  <c r="D11" i="2"/>
  <c r="H8" i="2"/>
  <c r="H9" i="2"/>
  <c r="H10" i="2" s="1"/>
  <c r="H11" i="2"/>
  <c r="H12" i="2"/>
  <c r="H13" i="2"/>
  <c r="H14" i="2"/>
  <c r="H15" i="2"/>
  <c r="H16" i="2"/>
  <c r="H17" i="2"/>
  <c r="H18" i="2"/>
  <c r="H19" i="2"/>
  <c r="H20" i="2"/>
  <c r="H7" i="2"/>
  <c r="H6" i="2"/>
  <c r="D6" i="2"/>
  <c r="D12" i="2"/>
  <c r="D13" i="2"/>
  <c r="D14" i="2"/>
  <c r="D15" i="2"/>
  <c r="D16" i="2"/>
  <c r="D17" i="2"/>
  <c r="D18" i="2"/>
  <c r="D19" i="2"/>
  <c r="D20" i="2"/>
  <c r="H5" i="2"/>
  <c r="I4" i="2"/>
  <c r="F4" i="2"/>
  <c r="E5" i="2"/>
  <c r="B5" i="2"/>
  <c r="B6" i="2" s="1"/>
  <c r="D5" i="2"/>
  <c r="D4" i="2"/>
  <c r="I3" i="3"/>
  <c r="I1" i="3" s="1"/>
  <c r="H1" i="3"/>
  <c r="H2" i="3"/>
  <c r="E8" i="2" l="1"/>
  <c r="B10" i="2"/>
  <c r="I6" i="2"/>
  <c r="I5" i="2"/>
  <c r="I7" i="2"/>
  <c r="J3" i="3"/>
  <c r="I2" i="3"/>
  <c r="B11" i="2" l="1"/>
  <c r="I8" i="2"/>
  <c r="J2" i="3"/>
  <c r="J1" i="3"/>
  <c r="K3" i="3"/>
  <c r="E10" i="2" l="1"/>
  <c r="F10" i="2" s="1"/>
  <c r="B12" i="2"/>
  <c r="I9" i="2"/>
  <c r="L3" i="3"/>
  <c r="K1" i="3"/>
  <c r="K2" i="3"/>
  <c r="E11" i="2" l="1"/>
  <c r="F11" i="2" s="1"/>
  <c r="B13" i="2"/>
  <c r="I10" i="2"/>
  <c r="M3" i="3"/>
  <c r="L1" i="3"/>
  <c r="L2" i="3"/>
  <c r="E12" i="2" l="1"/>
  <c r="F12" i="2" s="1"/>
  <c r="B14" i="2"/>
  <c r="I11" i="2"/>
  <c r="M2" i="3"/>
  <c r="N3" i="3"/>
  <c r="M1" i="3"/>
  <c r="E13" i="2" l="1"/>
  <c r="F13" i="2" s="1"/>
  <c r="B15" i="2"/>
  <c r="I12" i="2"/>
  <c r="O3" i="3"/>
  <c r="N1" i="3"/>
  <c r="N2" i="3"/>
  <c r="E14" i="2" l="1"/>
  <c r="F14" i="2" s="1"/>
  <c r="B16" i="2"/>
  <c r="I13" i="2"/>
  <c r="O2" i="3"/>
  <c r="O1" i="3"/>
  <c r="P3" i="3"/>
  <c r="E15" i="2" l="1"/>
  <c r="F15" i="2" s="1"/>
  <c r="B17" i="2"/>
  <c r="I14" i="2"/>
  <c r="P1" i="3"/>
  <c r="P2" i="3"/>
  <c r="Q3" i="3"/>
  <c r="E16" i="2" l="1"/>
  <c r="F16" i="2" s="1"/>
  <c r="B18" i="2"/>
  <c r="I15" i="2"/>
  <c r="Q2" i="3"/>
  <c r="R3" i="3"/>
  <c r="Q1" i="3"/>
  <c r="E17" i="2" l="1"/>
  <c r="F17" i="2" s="1"/>
  <c r="B19" i="2"/>
  <c r="I16" i="2"/>
  <c r="R2" i="3"/>
  <c r="S3" i="3"/>
  <c r="R1" i="3"/>
  <c r="E18" i="2" l="1"/>
  <c r="F18" i="2" s="1"/>
  <c r="B20" i="2"/>
  <c r="I17" i="2"/>
  <c r="S1" i="3"/>
  <c r="S2" i="3"/>
  <c r="T3" i="3"/>
  <c r="E19" i="2" l="1"/>
  <c r="F19" i="2" s="1"/>
  <c r="I18" i="2"/>
  <c r="T2" i="3"/>
  <c r="T1" i="3"/>
  <c r="U3" i="3"/>
  <c r="E20" i="2" l="1"/>
  <c r="F20" i="2" s="1"/>
  <c r="I19" i="2"/>
  <c r="V3" i="3"/>
  <c r="U1" i="3"/>
  <c r="U2" i="3"/>
  <c r="I20" i="2" l="1"/>
  <c r="W3" i="3"/>
  <c r="V2" i="3"/>
  <c r="V1" i="3"/>
  <c r="W1" i="3" l="1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<sst xmlns="http://schemas.openxmlformats.org/spreadsheetml/2006/main" count="186" uniqueCount="121">
  <si>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</si>
  <si>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</si>
  <si>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</si>
  <si>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</si>
  <si>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</si>
  <si>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</si>
  <si>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</si>
  <si>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</si>
  <si>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</si>
  <si>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</si>
  <si>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</si>
  <si>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</si>
  <si>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</si>
  <si>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</si>
  <si>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</si>
  <si>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</si>
  <si>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</si>
  <si>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</si>
  <si>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</si>
  <si>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</si>
  <si>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</si>
  <si>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</si>
  <si>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</si>
  <si>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</si>
  <si>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</si>
  <si>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</si>
  <si>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</si>
  <si>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</si>
  <si>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</si>
  <si>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</si>
  <si>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</si>
  <si>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</si>
  <si>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</si>
  <si>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</si>
  <si>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</si>
  <si>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</si>
  <si>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</si>
  <si>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</si>
  <si>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</si>
  <si>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</si>
  <si>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</si>
  <si>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</si>
  <si>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</si>
  <si>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</si>
  <si>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機能説明</t>
    <rPh sb="0" eb="2">
      <t xml:space="preserve">キノウ </t>
    </rPh>
    <rPh sb="2" eb="4">
      <t xml:space="preserve">セツメイ </t>
    </rPh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</si>
  <si>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</si>
  <si>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</si>
  <si>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</si>
  <si>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</si>
  <si>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</si>
  <si>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</si>
  <si>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</si>
  <si>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</si>
  <si>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</si>
  <si>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</si>
  <si>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</si>
  <si>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</si>
  <si>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</si>
  <si>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</si>
  <si>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</si>
  <si>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</si>
  <si>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</si>
  <si>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</si>
  <si>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</si>
  <si>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</si>
  <si>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</si>
  <si>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</si>
  <si>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</si>
  <si>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</si>
  <si>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</si>
  <si>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</si>
  <si>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</si>
  <si>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</si>
  <si>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</si>
  <si>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</si>
  <si>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</si>
  <si>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</si>
  <si>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(T.B.D.)6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</si>
  <si>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</si>
  <si>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</si>
  <si>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</si>
  <si>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</si>
  <si>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</si>
  <si>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</si>
  <si>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</si>
  <si>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</si>
  <si>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</si>
  <si>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</si>
  <si>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</si>
  <si>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</si>
  <si>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</si>
  <si>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</si>
  <si>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</si>
  <si>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</si>
  <si>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(T.B.D.)2</t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</si>
  <si>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</si>
  <si>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</si>
  <si>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</si>
  <si>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</si>
  <si>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アイコンの一覧表示(SVG)</t>
    <rPh sb="5" eb="7">
      <t xml:space="preserve">イチラｎ </t>
    </rPh>
    <rPh sb="7" eb="9">
      <t xml:space="preserve">ヒョウジ </t>
    </rPh>
    <phoneticPr fontId="1"/>
  </si>
  <si>
    <t>アイコン単体表示(SVG)</t>
    <rPh sb="4" eb="6">
      <t xml:space="preserve">タンタイ </t>
    </rPh>
    <rPh sb="6" eb="8">
      <t xml:space="preserve">ヒョウジ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</si>
  <si>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</si>
  <si>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</si>
  <si>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</si>
  <si>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</si>
  <si>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</si>
  <si>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</si>
  <si>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</si>
  <si>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</si>
  <si>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</si>
  <si>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</si>
  <si>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</si>
  <si>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</si>
  <si>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・React-native-svg</t>
    <phoneticPr fontId="1"/>
  </si>
  <si>
    <t>・アイコン（SVG画像）のレンダリング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</si>
  <si>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</si>
  <si>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</si>
  <si>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</si>
  <si>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・アイコン配置のためのグリッド線表示</t>
    <rPh sb="5" eb="7">
      <t xml:space="preserve">ハイチノタメノ </t>
    </rPh>
    <rPh sb="15" eb="16">
      <t xml:space="preserve">セン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</si>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</sst>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3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16"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150215</xdr:rowOff>
    </xdr:from>
    <xdr:to>
      <xdr:col>6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95592</xdr:colOff>
      <xdr:row>32</xdr:row>
      <xdr:rowOff>95591</xdr:rowOff>
    </xdr:from>
    <xdr:to>
      <xdr:col>4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150214</xdr:rowOff>
    </xdr:from>
    <xdr:to>
      <xdr:col>6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792548</xdr:colOff>
      <xdr:row>3</xdr:row>
      <xdr:rowOff>179548</xdr:rowOff>
    </xdr:from>
    <xdr:to>
      <xdr:col>5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2</xdr:col>
      <xdr:colOff>300429</xdr:colOff>
      <xdr:row>5</xdr:row>
      <xdr:rowOff>177523</xdr:rowOff>
    </xdr:from>
    <xdr:to>
      <xdr:col>6</xdr:col>
      <xdr:colOff>641827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2</xdr:col>
      <xdr:colOff>314087</xdr:colOff>
      <xdr:row>5</xdr:row>
      <xdr:rowOff>177527</xdr:rowOff>
    </xdr:from>
    <xdr:to>
      <xdr:col>6</xdr:col>
      <xdr:colOff>641828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5</xdr:col>
      <xdr:colOff>873978</xdr:colOff>
      <xdr:row>7</xdr:row>
      <xdr:rowOff>191182</xdr:rowOff>
    </xdr:from>
    <xdr:to>
      <xdr:col>6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409676</xdr:colOff>
      <xdr:row>7</xdr:row>
      <xdr:rowOff>177525</xdr:rowOff>
    </xdr:from>
    <xdr:to>
      <xdr:col>3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75108</xdr:colOff>
      <xdr:row>5</xdr:row>
      <xdr:rowOff>225322</xdr:rowOff>
    </xdr:from>
    <xdr:to>
      <xdr:col>4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75109</xdr:colOff>
      <xdr:row>9</xdr:row>
      <xdr:rowOff>211668</xdr:rowOff>
    </xdr:from>
    <xdr:to>
      <xdr:col>4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300934</xdr:colOff>
      <xdr:row>26</xdr:row>
      <xdr:rowOff>81933</xdr:rowOff>
    </xdr:from>
    <xdr:to>
      <xdr:col>6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2</xdr:col>
      <xdr:colOff>290819</xdr:colOff>
      <xdr:row>3</xdr:row>
      <xdr:rowOff>179548</xdr:rowOff>
    </xdr:from>
    <xdr:to>
      <xdr:col>3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5</xdr:col>
      <xdr:colOff>235185</xdr:colOff>
      <xdr:row>3</xdr:row>
      <xdr:rowOff>179548</xdr:rowOff>
    </xdr:from>
    <xdr:to>
      <xdr:col>6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5</xdr:col>
      <xdr:colOff>890576</xdr:colOff>
      <xdr:row>28</xdr:row>
      <xdr:rowOff>97052</xdr:rowOff>
    </xdr:from>
    <xdr:to>
      <xdr:col>6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5</xdr:col>
      <xdr:colOff>240457</xdr:colOff>
      <xdr:row>28</xdr:row>
      <xdr:rowOff>97052</xdr:rowOff>
    </xdr:from>
    <xdr:to>
      <xdr:col>5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4</xdr:col>
      <xdr:colOff>527719</xdr:colOff>
      <xdr:row>28</xdr:row>
      <xdr:rowOff>97052</xdr:rowOff>
    </xdr:from>
    <xdr:to>
      <xdr:col>5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3</xdr:col>
      <xdr:colOff>799861</xdr:colOff>
      <xdr:row>28</xdr:row>
      <xdr:rowOff>97052</xdr:rowOff>
    </xdr:from>
    <xdr:to>
      <xdr:col>4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446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2</xdr:col>
      <xdr:colOff>452124</xdr:colOff>
      <xdr:row>28</xdr:row>
      <xdr:rowOff>112171</xdr:rowOff>
    </xdr:from>
    <xdr:to>
      <xdr:col>3</xdr:col>
      <xdr:colOff>635000</xdr:colOff>
      <xdr:row>31</xdr:row>
      <xdr:rowOff>15119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543F79F7-4A19-9E40-889F-175543949DC6}"/>
            </a:ext>
          </a:extLst>
        </xdr:cNvPr>
        <xdr:cNvSpPr/>
      </xdr:nvSpPr>
      <xdr:spPr>
        <a:xfrm>
          <a:off x="23486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2</xdr:col>
      <xdr:colOff>363190</xdr:colOff>
      <xdr:row>26</xdr:row>
      <xdr:rowOff>125077</xdr:rowOff>
    </xdr:from>
    <xdr:to>
      <xdr:col>6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4</xdr:col>
      <xdr:colOff>317132</xdr:colOff>
      <xdr:row>15</xdr:row>
      <xdr:rowOff>124239</xdr:rowOff>
    </xdr:from>
    <xdr:to>
      <xdr:col>4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</xdr:colOff>
      <xdr:row>1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150215</xdr:rowOff>
    </xdr:from>
    <xdr:to>
      <xdr:col>12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95592</xdr:colOff>
      <xdr:row>32</xdr:row>
      <xdr:rowOff>95591</xdr:rowOff>
    </xdr:from>
    <xdr:to>
      <xdr:col>10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150214</xdr:rowOff>
    </xdr:from>
    <xdr:to>
      <xdr:col>12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792548</xdr:colOff>
      <xdr:row>3</xdr:row>
      <xdr:rowOff>179548</xdr:rowOff>
    </xdr:from>
    <xdr:to>
      <xdr:col>11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8</xdr:col>
      <xdr:colOff>300429</xdr:colOff>
      <xdr:row>5</xdr:row>
      <xdr:rowOff>177523</xdr:rowOff>
    </xdr:from>
    <xdr:to>
      <xdr:col>12</xdr:col>
      <xdr:colOff>641827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8</xdr:col>
      <xdr:colOff>314087</xdr:colOff>
      <xdr:row>5</xdr:row>
      <xdr:rowOff>177527</xdr:rowOff>
    </xdr:from>
    <xdr:to>
      <xdr:col>12</xdr:col>
      <xdr:colOff>641828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11</xdr:col>
      <xdr:colOff>873978</xdr:colOff>
      <xdr:row>7</xdr:row>
      <xdr:rowOff>191182</xdr:rowOff>
    </xdr:from>
    <xdr:to>
      <xdr:col>12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409676</xdr:colOff>
      <xdr:row>7</xdr:row>
      <xdr:rowOff>177525</xdr:rowOff>
    </xdr:from>
    <xdr:to>
      <xdr:col>9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75108</xdr:colOff>
      <xdr:row>5</xdr:row>
      <xdr:rowOff>225322</xdr:rowOff>
    </xdr:from>
    <xdr:to>
      <xdr:col>10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75109</xdr:colOff>
      <xdr:row>9</xdr:row>
      <xdr:rowOff>211668</xdr:rowOff>
    </xdr:from>
    <xdr:to>
      <xdr:col>10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300934</xdr:colOff>
      <xdr:row>26</xdr:row>
      <xdr:rowOff>81933</xdr:rowOff>
    </xdr:from>
    <xdr:to>
      <xdr:col>12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8</xdr:col>
      <xdr:colOff>290819</xdr:colOff>
      <xdr:row>3</xdr:row>
      <xdr:rowOff>179548</xdr:rowOff>
    </xdr:from>
    <xdr:to>
      <xdr:col>9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235185</xdr:colOff>
      <xdr:row>3</xdr:row>
      <xdr:rowOff>179548</xdr:rowOff>
    </xdr:from>
    <xdr:to>
      <xdr:col>12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890576</xdr:colOff>
      <xdr:row>28</xdr:row>
      <xdr:rowOff>97052</xdr:rowOff>
    </xdr:from>
    <xdr:to>
      <xdr:col>12</xdr:col>
      <xdr:colOff>498928</xdr:colOff>
      <xdr:row>31</xdr:row>
      <xdr:rowOff>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252145E1-3C8C-224D-8D50-0AC664B2C2B3}"/>
            </a:ext>
          </a:extLst>
        </xdr:cNvPr>
        <xdr:cNvSpPr/>
      </xdr:nvSpPr>
      <xdr:spPr>
        <a:xfrm>
          <a:off x="110675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240457</xdr:colOff>
      <xdr:row>28</xdr:row>
      <xdr:rowOff>97052</xdr:rowOff>
    </xdr:from>
    <xdr:to>
      <xdr:col>11</xdr:col>
      <xdr:colOff>801309</xdr:colOff>
      <xdr:row>31</xdr:row>
      <xdr:rowOff>0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3539FDDE-7014-894A-8DC6-2DE7CA905B0F}"/>
            </a:ext>
          </a:extLst>
        </xdr:cNvPr>
        <xdr:cNvSpPr/>
      </xdr:nvSpPr>
      <xdr:spPr>
        <a:xfrm>
          <a:off x="104173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10</xdr:col>
      <xdr:colOff>527719</xdr:colOff>
      <xdr:row>28</xdr:row>
      <xdr:rowOff>97052</xdr:rowOff>
    </xdr:from>
    <xdr:to>
      <xdr:col>11</xdr:col>
      <xdr:colOff>136071</xdr:colOff>
      <xdr:row>31</xdr:row>
      <xdr:rowOff>0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7C180CDF-3B3F-7548-BF30-7A6B875791BE}"/>
            </a:ext>
          </a:extLst>
        </xdr:cNvPr>
        <xdr:cNvSpPr/>
      </xdr:nvSpPr>
      <xdr:spPr>
        <a:xfrm>
          <a:off x="97563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9</xdr:col>
      <xdr:colOff>799861</xdr:colOff>
      <xdr:row>28</xdr:row>
      <xdr:rowOff>97052</xdr:rowOff>
    </xdr:from>
    <xdr:to>
      <xdr:col>10</xdr:col>
      <xdr:colOff>408213</xdr:colOff>
      <xdr:row>31</xdr:row>
      <xdr:rowOff>0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A28D4227-FC42-6245-84F4-B8AB14241AA6}"/>
            </a:ext>
          </a:extLst>
        </xdr:cNvPr>
        <xdr:cNvSpPr/>
      </xdr:nvSpPr>
      <xdr:spPr>
        <a:xfrm>
          <a:off x="90802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8</xdr:col>
      <xdr:colOff>452124</xdr:colOff>
      <xdr:row>28</xdr:row>
      <xdr:rowOff>112171</xdr:rowOff>
    </xdr:from>
    <xdr:to>
      <xdr:col>9</xdr:col>
      <xdr:colOff>635000</xdr:colOff>
      <xdr:row>31</xdr:row>
      <xdr:rowOff>15119</xdr:rowOff>
    </xdr:to>
    <xdr:sp macro="" textlink="">
      <xdr:nvSpPr>
        <xdr:cNvPr id="52" name="角丸四角形 51">
          <a:extLst>
            <a:ext uri="{FF2B5EF4-FFF2-40B4-BE49-F238E27FC236}">
              <a16:creationId xmlns:a16="http://schemas.microsoft.com/office/drawing/2014/main" id="{6F3D654D-60C4-AE4A-891A-899B8100B3A6}"/>
            </a:ext>
          </a:extLst>
        </xdr:cNvPr>
        <xdr:cNvSpPr/>
      </xdr:nvSpPr>
      <xdr:spPr>
        <a:xfrm>
          <a:off x="77842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8</xdr:col>
      <xdr:colOff>363190</xdr:colOff>
      <xdr:row>7</xdr:row>
      <xdr:rowOff>1</xdr:rowOff>
    </xdr:from>
    <xdr:to>
      <xdr:col>12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8</xdr:col>
      <xdr:colOff>440268</xdr:colOff>
      <xdr:row>8</xdr:row>
      <xdr:rowOff>220134</xdr:rowOff>
    </xdr:from>
    <xdr:to>
      <xdr:col>9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9</xdr:col>
      <xdr:colOff>626534</xdr:colOff>
      <xdr:row>8</xdr:row>
      <xdr:rowOff>220134</xdr:rowOff>
    </xdr:from>
    <xdr:to>
      <xdr:col>10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8</xdr:row>
      <xdr:rowOff>220134</xdr:rowOff>
    </xdr:from>
    <xdr:to>
      <xdr:col>10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8</xdr:row>
      <xdr:rowOff>220134</xdr:rowOff>
    </xdr:from>
    <xdr:to>
      <xdr:col>11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8</xdr:row>
      <xdr:rowOff>220134</xdr:rowOff>
    </xdr:from>
    <xdr:to>
      <xdr:col>11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8</xdr:row>
      <xdr:rowOff>220134</xdr:rowOff>
    </xdr:from>
    <xdr:to>
      <xdr:col>12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11</xdr:row>
      <xdr:rowOff>84667</xdr:rowOff>
    </xdr:from>
    <xdr:to>
      <xdr:col>8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11</xdr:row>
      <xdr:rowOff>84667</xdr:rowOff>
    </xdr:from>
    <xdr:to>
      <xdr:col>9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11</xdr:row>
      <xdr:rowOff>84667</xdr:rowOff>
    </xdr:from>
    <xdr:to>
      <xdr:col>10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11</xdr:row>
      <xdr:rowOff>84667</xdr:rowOff>
    </xdr:from>
    <xdr:to>
      <xdr:col>10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11</xdr:row>
      <xdr:rowOff>84667</xdr:rowOff>
    </xdr:from>
    <xdr:to>
      <xdr:col>11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11</xdr:row>
      <xdr:rowOff>84667</xdr:rowOff>
    </xdr:from>
    <xdr:to>
      <xdr:col>11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11</xdr:row>
      <xdr:rowOff>84667</xdr:rowOff>
    </xdr:from>
    <xdr:to>
      <xdr:col>12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13</xdr:row>
      <xdr:rowOff>186266</xdr:rowOff>
    </xdr:from>
    <xdr:to>
      <xdr:col>10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13</xdr:row>
      <xdr:rowOff>186266</xdr:rowOff>
    </xdr:from>
    <xdr:to>
      <xdr:col>10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13</xdr:row>
      <xdr:rowOff>186266</xdr:rowOff>
    </xdr:from>
    <xdr:to>
      <xdr:col>11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13</xdr:row>
      <xdr:rowOff>186266</xdr:rowOff>
    </xdr:from>
    <xdr:to>
      <xdr:col>11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13</xdr:row>
      <xdr:rowOff>186266</xdr:rowOff>
    </xdr:from>
    <xdr:to>
      <xdr:col>12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16</xdr:row>
      <xdr:rowOff>50799</xdr:rowOff>
    </xdr:from>
    <xdr:to>
      <xdr:col>8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16</xdr:row>
      <xdr:rowOff>50799</xdr:rowOff>
    </xdr:from>
    <xdr:to>
      <xdr:col>9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16</xdr:row>
      <xdr:rowOff>50799</xdr:rowOff>
    </xdr:from>
    <xdr:to>
      <xdr:col>10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16</xdr:row>
      <xdr:rowOff>50799</xdr:rowOff>
    </xdr:from>
    <xdr:to>
      <xdr:col>10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16</xdr:row>
      <xdr:rowOff>50799</xdr:rowOff>
    </xdr:from>
    <xdr:to>
      <xdr:col>11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16</xdr:row>
      <xdr:rowOff>50799</xdr:rowOff>
    </xdr:from>
    <xdr:to>
      <xdr:col>11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16</xdr:row>
      <xdr:rowOff>50799</xdr:rowOff>
    </xdr:from>
    <xdr:to>
      <xdr:col>12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18</xdr:row>
      <xdr:rowOff>135466</xdr:rowOff>
    </xdr:from>
    <xdr:to>
      <xdr:col>10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18</xdr:row>
      <xdr:rowOff>135466</xdr:rowOff>
    </xdr:from>
    <xdr:to>
      <xdr:col>10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18</xdr:row>
      <xdr:rowOff>135466</xdr:rowOff>
    </xdr:from>
    <xdr:to>
      <xdr:col>11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18</xdr:row>
      <xdr:rowOff>135466</xdr:rowOff>
    </xdr:from>
    <xdr:to>
      <xdr:col>11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18</xdr:row>
      <xdr:rowOff>135466</xdr:rowOff>
    </xdr:from>
    <xdr:to>
      <xdr:col>12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21</xdr:row>
      <xdr:rowOff>33866</xdr:rowOff>
    </xdr:from>
    <xdr:to>
      <xdr:col>8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21</xdr:row>
      <xdr:rowOff>33866</xdr:rowOff>
    </xdr:from>
    <xdr:to>
      <xdr:col>9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21</xdr:row>
      <xdr:rowOff>33866</xdr:rowOff>
    </xdr:from>
    <xdr:to>
      <xdr:col>10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21</xdr:row>
      <xdr:rowOff>33866</xdr:rowOff>
    </xdr:from>
    <xdr:to>
      <xdr:col>10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21</xdr:row>
      <xdr:rowOff>33866</xdr:rowOff>
    </xdr:from>
    <xdr:to>
      <xdr:col>11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21</xdr:row>
      <xdr:rowOff>33866</xdr:rowOff>
    </xdr:from>
    <xdr:to>
      <xdr:col>11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21</xdr:row>
      <xdr:rowOff>33866</xdr:rowOff>
    </xdr:from>
    <xdr:to>
      <xdr:col>12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13</xdr:row>
      <xdr:rowOff>186266</xdr:rowOff>
    </xdr:from>
    <xdr:to>
      <xdr:col>9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8</xdr:col>
      <xdr:colOff>440268</xdr:colOff>
      <xdr:row>18</xdr:row>
      <xdr:rowOff>135466</xdr:rowOff>
    </xdr:from>
    <xdr:to>
      <xdr:col>9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9</xdr:col>
      <xdr:colOff>626534</xdr:colOff>
      <xdr:row>23</xdr:row>
      <xdr:rowOff>84666</xdr:rowOff>
    </xdr:from>
    <xdr:to>
      <xdr:col>10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23</xdr:row>
      <xdr:rowOff>84666</xdr:rowOff>
    </xdr:from>
    <xdr:to>
      <xdr:col>10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23</xdr:row>
      <xdr:rowOff>84666</xdr:rowOff>
    </xdr:from>
    <xdr:to>
      <xdr:col>11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23</xdr:row>
      <xdr:rowOff>84666</xdr:rowOff>
    </xdr:from>
    <xdr:to>
      <xdr:col>11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23</xdr:row>
      <xdr:rowOff>84666</xdr:rowOff>
    </xdr:from>
    <xdr:to>
      <xdr:col>12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25</xdr:row>
      <xdr:rowOff>211666</xdr:rowOff>
    </xdr:from>
    <xdr:to>
      <xdr:col>8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25</xdr:row>
      <xdr:rowOff>211666</xdr:rowOff>
    </xdr:from>
    <xdr:to>
      <xdr:col>9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25</xdr:row>
      <xdr:rowOff>211666</xdr:rowOff>
    </xdr:from>
    <xdr:to>
      <xdr:col>10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25</xdr:row>
      <xdr:rowOff>211666</xdr:rowOff>
    </xdr:from>
    <xdr:to>
      <xdr:col>10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25</xdr:row>
      <xdr:rowOff>211666</xdr:rowOff>
    </xdr:from>
    <xdr:to>
      <xdr:col>11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25</xdr:row>
      <xdr:rowOff>211666</xdr:rowOff>
    </xdr:from>
    <xdr:to>
      <xdr:col>11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25</xdr:row>
      <xdr:rowOff>211666</xdr:rowOff>
    </xdr:from>
    <xdr:to>
      <xdr:col>12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23</xdr:row>
      <xdr:rowOff>84666</xdr:rowOff>
    </xdr:from>
    <xdr:to>
      <xdr:col>9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627761</xdr:colOff>
      <xdr:row>3</xdr:row>
      <xdr:rowOff>188313</xdr:rowOff>
    </xdr:from>
    <xdr:to>
      <xdr:col>17</xdr:col>
      <xdr:colOff>99552</xdr:colOff>
      <xdr:row>4</xdr:row>
      <xdr:rowOff>210437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41C3B2B9-FFAF-F644-BC87-19B54561DCD1}"/>
            </a:ext>
          </a:extLst>
        </xdr:cNvPr>
        <xdr:cNvSpPr/>
      </xdr:nvSpPr>
      <xdr:spPr>
        <a:xfrm>
          <a:off x="12006961" y="899513"/>
          <a:ext cx="4213124" cy="259191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208348</xdr:colOff>
      <xdr:row>4</xdr:row>
      <xdr:rowOff>226114</xdr:rowOff>
    </xdr:from>
    <xdr:to>
      <xdr:col>15</xdr:col>
      <xdr:colOff>528069</xdr:colOff>
      <xdr:row>6</xdr:row>
      <xdr:rowOff>215737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D72D426-9F38-894F-907B-55AA161217CD}"/>
            </a:ext>
          </a:extLst>
        </xdr:cNvPr>
        <xdr:cNvSpPr/>
      </xdr:nvSpPr>
      <xdr:spPr>
        <a:xfrm>
          <a:off x="13484081" y="1174381"/>
          <a:ext cx="1267988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281310</xdr:colOff>
      <xdr:row>9</xdr:row>
      <xdr:rowOff>43015</xdr:rowOff>
    </xdr:from>
    <xdr:to>
      <xdr:col>16</xdr:col>
      <xdr:colOff>883948</xdr:colOff>
      <xdr:row>12</xdr:row>
      <xdr:rowOff>168922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96599AC6-507B-2C4C-BEC1-708A34A6BAEC}"/>
            </a:ext>
          </a:extLst>
        </xdr:cNvPr>
        <xdr:cNvSpPr/>
      </xdr:nvSpPr>
      <xdr:spPr>
        <a:xfrm>
          <a:off x="15453577" y="2176615"/>
          <a:ext cx="602638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777975</xdr:colOff>
      <xdr:row>9</xdr:row>
      <xdr:rowOff>29358</xdr:rowOff>
    </xdr:from>
    <xdr:to>
      <xdr:col>13</xdr:col>
      <xdr:colOff>432344</xdr:colOff>
      <xdr:row>12</xdr:row>
      <xdr:rowOff>155265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A82BF31B-5C4D-CE41-AF29-8E645DC7506F}"/>
            </a:ext>
          </a:extLst>
        </xdr:cNvPr>
        <xdr:cNvSpPr/>
      </xdr:nvSpPr>
      <xdr:spPr>
        <a:xfrm rot="10800000">
          <a:off x="12157175" y="2162958"/>
          <a:ext cx="602636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434941</xdr:colOff>
      <xdr:row>7</xdr:row>
      <xdr:rowOff>60221</xdr:rowOff>
    </xdr:from>
    <xdr:to>
      <xdr:col>15</xdr:col>
      <xdr:colOff>278717</xdr:colOff>
      <xdr:row>10</xdr:row>
      <xdr:rowOff>78794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2A5543E-16EB-0742-9ACD-C0141F332338}"/>
            </a:ext>
          </a:extLst>
        </xdr:cNvPr>
        <xdr:cNvSpPr/>
      </xdr:nvSpPr>
      <xdr:spPr>
        <a:xfrm rot="16200000">
          <a:off x="13741809" y="1688553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434942</xdr:colOff>
      <xdr:row>11</xdr:row>
      <xdr:rowOff>80434</xdr:rowOff>
    </xdr:from>
    <xdr:to>
      <xdr:col>15</xdr:col>
      <xdr:colOff>278718</xdr:colOff>
      <xdr:row>14</xdr:row>
      <xdr:rowOff>99007</xdr:rowOff>
    </xdr:to>
    <xdr:sp macro="" textlink="">
      <xdr:nvSpPr>
        <xdr:cNvPr id="12" name="右矢印 11">
          <a:extLst>
            <a:ext uri="{FF2B5EF4-FFF2-40B4-BE49-F238E27FC236}">
              <a16:creationId xmlns:a16="http://schemas.microsoft.com/office/drawing/2014/main" id="{41E60E07-5BAD-A74A-9C6F-65BB90CB4A37}"/>
            </a:ext>
          </a:extLst>
        </xdr:cNvPr>
        <xdr:cNvSpPr/>
      </xdr:nvSpPr>
      <xdr:spPr>
        <a:xfrm rot="5400000">
          <a:off x="13741810" y="2657032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669233</xdr:colOff>
      <xdr:row>28</xdr:row>
      <xdr:rowOff>94632</xdr:rowOff>
    </xdr:from>
    <xdr:to>
      <xdr:col>17</xdr:col>
      <xdr:colOff>30260</xdr:colOff>
      <xdr:row>33</xdr:row>
      <xdr:rowOff>164785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E415CC4D-221D-3F47-B31C-F07D74A0DFCF}"/>
            </a:ext>
          </a:extLst>
        </xdr:cNvPr>
        <xdr:cNvSpPr/>
      </xdr:nvSpPr>
      <xdr:spPr>
        <a:xfrm>
          <a:off x="12048433" y="6732499"/>
          <a:ext cx="4102360" cy="1255486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12</xdr:col>
      <xdr:colOff>659118</xdr:colOff>
      <xdr:row>4</xdr:row>
      <xdr:rowOff>226114</xdr:rowOff>
    </xdr:from>
    <xdr:to>
      <xdr:col>14</xdr:col>
      <xdr:colOff>137035</xdr:colOff>
      <xdr:row>6</xdr:row>
      <xdr:rowOff>215737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ED6519AB-71D8-2845-9DED-F983A4B9CB8A}"/>
            </a:ext>
          </a:extLst>
        </xdr:cNvPr>
        <xdr:cNvSpPr/>
      </xdr:nvSpPr>
      <xdr:spPr>
        <a:xfrm>
          <a:off x="12038318" y="1174381"/>
          <a:ext cx="1374450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590784</xdr:colOff>
      <xdr:row>4</xdr:row>
      <xdr:rowOff>226114</xdr:rowOff>
    </xdr:from>
    <xdr:to>
      <xdr:col>17</xdr:col>
      <xdr:colOff>30260</xdr:colOff>
      <xdr:row>6</xdr:row>
      <xdr:rowOff>215737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A1DB2263-E362-D54F-B12F-7AD90427EE3A}"/>
            </a:ext>
          </a:extLst>
        </xdr:cNvPr>
        <xdr:cNvSpPr/>
      </xdr:nvSpPr>
      <xdr:spPr>
        <a:xfrm>
          <a:off x="14814784" y="1174381"/>
          <a:ext cx="1336009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297908</xdr:colOff>
      <xdr:row>30</xdr:row>
      <xdr:rowOff>126685</xdr:rowOff>
    </xdr:from>
    <xdr:to>
      <xdr:col>16</xdr:col>
      <xdr:colOff>850294</xdr:colOff>
      <xdr:row>33</xdr:row>
      <xdr:rowOff>55033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D2E9A12-F547-9A4B-8648-1708914E4269}"/>
            </a:ext>
          </a:extLst>
        </xdr:cNvPr>
        <xdr:cNvSpPr/>
      </xdr:nvSpPr>
      <xdr:spPr>
        <a:xfrm>
          <a:off x="15470175" y="7238685"/>
          <a:ext cx="552386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596056</xdr:colOff>
      <xdr:row>30</xdr:row>
      <xdr:rowOff>126685</xdr:rowOff>
    </xdr:from>
    <xdr:to>
      <xdr:col>16</xdr:col>
      <xdr:colOff>208641</xdr:colOff>
      <xdr:row>33</xdr:row>
      <xdr:rowOff>55033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8BDC3FD6-BCC5-C84B-B4DF-74B4BDBA22F4}"/>
            </a:ext>
          </a:extLst>
        </xdr:cNvPr>
        <xdr:cNvSpPr/>
      </xdr:nvSpPr>
      <xdr:spPr>
        <a:xfrm>
          <a:off x="14820056" y="7238685"/>
          <a:ext cx="560852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14</xdr:col>
      <xdr:colOff>887552</xdr:colOff>
      <xdr:row>30</xdr:row>
      <xdr:rowOff>126685</xdr:rowOff>
    </xdr:from>
    <xdr:to>
      <xdr:col>15</xdr:col>
      <xdr:colOff>491670</xdr:colOff>
      <xdr:row>33</xdr:row>
      <xdr:rowOff>55033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9F2A15E7-E540-4D43-B96D-BBDC04739DDC}"/>
            </a:ext>
          </a:extLst>
        </xdr:cNvPr>
        <xdr:cNvSpPr/>
      </xdr:nvSpPr>
      <xdr:spPr>
        <a:xfrm>
          <a:off x="14163285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215661</xdr:colOff>
      <xdr:row>30</xdr:row>
      <xdr:rowOff>126685</xdr:rowOff>
    </xdr:from>
    <xdr:to>
      <xdr:col>14</xdr:col>
      <xdr:colOff>768046</xdr:colOff>
      <xdr:row>33</xdr:row>
      <xdr:rowOff>55033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D459DDE1-552A-894D-AEA9-C68632AECFFF}"/>
            </a:ext>
          </a:extLst>
        </xdr:cNvPr>
        <xdr:cNvSpPr/>
      </xdr:nvSpPr>
      <xdr:spPr>
        <a:xfrm>
          <a:off x="13491394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12</xdr:col>
      <xdr:colOff>820423</xdr:colOff>
      <xdr:row>30</xdr:row>
      <xdr:rowOff>141804</xdr:rowOff>
    </xdr:from>
    <xdr:to>
      <xdr:col>14</xdr:col>
      <xdr:colOff>50800</xdr:colOff>
      <xdr:row>33</xdr:row>
      <xdr:rowOff>70152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6AC58521-12BE-8D43-8D00-FBD71EB7D047}"/>
            </a:ext>
          </a:extLst>
        </xdr:cNvPr>
        <xdr:cNvSpPr/>
      </xdr:nvSpPr>
      <xdr:spPr>
        <a:xfrm>
          <a:off x="12199623" y="7253804"/>
          <a:ext cx="1126910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12</xdr:col>
      <xdr:colOff>731489</xdr:colOff>
      <xdr:row>28</xdr:row>
      <xdr:rowOff>137776</xdr:rowOff>
    </xdr:from>
    <xdr:to>
      <xdr:col>16</xdr:col>
      <xdr:colOff>909395</xdr:colOff>
      <xdr:row>29</xdr:row>
      <xdr:rowOff>213591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BA858960-0876-BD40-A90F-7DE41B8DB478}"/>
            </a:ext>
          </a:extLst>
        </xdr:cNvPr>
        <xdr:cNvSpPr/>
      </xdr:nvSpPr>
      <xdr:spPr>
        <a:xfrm>
          <a:off x="12110689" y="6775643"/>
          <a:ext cx="3970973" cy="312881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2</xdr:col>
      <xdr:colOff>838670</xdr:colOff>
      <xdr:row>5</xdr:row>
      <xdr:rowOff>215900</xdr:rowOff>
    </xdr:from>
    <xdr:to>
      <xdr:col>7</xdr:col>
      <xdr:colOff>138994</xdr:colOff>
      <xdr:row>38</xdr:row>
      <xdr:rowOff>131069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1E6AE5A-F078-7746-A87C-EDDC567C02BD}"/>
            </a:ext>
          </a:extLst>
        </xdr:cNvPr>
        <xdr:cNvGrpSpPr/>
      </xdr:nvGrpSpPr>
      <xdr:grpSpPr>
        <a:xfrm>
          <a:off x="2754810" y="1329935"/>
          <a:ext cx="4090675" cy="7267801"/>
          <a:chOff x="2857500" y="486833"/>
          <a:chExt cx="4724400" cy="8356600"/>
        </a:xfrm>
      </xdr:grpSpPr>
      <xdr:sp macro="" textlink="">
        <xdr:nvSpPr>
          <xdr:cNvPr id="2" name="角丸四角形 1">
            <a:extLst>
              <a:ext uri="{FF2B5EF4-FFF2-40B4-BE49-F238E27FC236}">
                <a16:creationId xmlns:a16="http://schemas.microsoft.com/office/drawing/2014/main" id="{8BC9AE9B-1DBC-384A-AE0E-EE0CE371960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65A6B21-D021-EE49-9D30-CF99EC4F8F14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角丸四角形 3">
            <a:extLst>
              <a:ext uri="{FF2B5EF4-FFF2-40B4-BE49-F238E27FC236}">
                <a16:creationId xmlns:a16="http://schemas.microsoft.com/office/drawing/2014/main" id="{9521E5B5-16A0-7045-8760-E1EA11C69E7F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151047</xdr:colOff>
      <xdr:row>11</xdr:row>
      <xdr:rowOff>47516</xdr:rowOff>
    </xdr:from>
    <xdr:to>
      <xdr:col>6</xdr:col>
      <xdr:colOff>837513</xdr:colOff>
      <xdr:row>30</xdr:row>
      <xdr:rowOff>80488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AF02D5A-445C-4740-BDD6-808A2BCD2C6B}"/>
            </a:ext>
          </a:extLst>
        </xdr:cNvPr>
        <xdr:cNvSpPr/>
      </xdr:nvSpPr>
      <xdr:spPr>
        <a:xfrm>
          <a:off x="2995847" y="2655249"/>
          <a:ext cx="3531266" cy="4537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000">
              <a:latin typeface="Meiryo UI" panose="020B0604030504040204" pitchFamily="34" charset="-128"/>
              <a:ea typeface="Meiryo UI" panose="020B0604030504040204" pitchFamily="34" charset="-128"/>
            </a:rPr>
            <a:t>Map Area</a:t>
          </a:r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7</xdr:row>
      <xdr:rowOff>141094</xdr:rowOff>
    </xdr:from>
    <xdr:to>
      <xdr:col>6</xdr:col>
      <xdr:colOff>837513</xdr:colOff>
      <xdr:row>8</xdr:row>
      <xdr:rowOff>75778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D6C41C-F1DA-EF40-9E90-340129C5E21C}"/>
            </a:ext>
          </a:extLst>
        </xdr:cNvPr>
        <xdr:cNvSpPr/>
      </xdr:nvSpPr>
      <xdr:spPr>
        <a:xfrm>
          <a:off x="2995847" y="1800561"/>
          <a:ext cx="3531266" cy="171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Notifications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8</xdr:row>
      <xdr:rowOff>131673</xdr:rowOff>
    </xdr:from>
    <xdr:to>
      <xdr:col>6</xdr:col>
      <xdr:colOff>837513</xdr:colOff>
      <xdr:row>10</xdr:row>
      <xdr:rowOff>234558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30C7B12-C883-1C4D-ABCD-4BB5571AE4CC}"/>
            </a:ext>
          </a:extLst>
        </xdr:cNvPr>
        <xdr:cNvSpPr/>
      </xdr:nvSpPr>
      <xdr:spPr>
        <a:xfrm>
          <a:off x="2995847" y="2028206"/>
          <a:ext cx="3531266" cy="577019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latin typeface="Meiryo UI" panose="020B0604030504040204" pitchFamily="34" charset="-128"/>
              <a:ea typeface="Meiryo UI" panose="020B0604030504040204" pitchFamily="34" charset="-128"/>
            </a:rPr>
            <a:t>Menu(Cancel,</a:t>
          </a:r>
          <a:r>
            <a:rPr kumimoji="1" lang="en-US" altLang="ja-JP" sz="2000" baseline="0">
              <a:latin typeface="Meiryo UI" panose="020B0604030504040204" pitchFamily="34" charset="-128"/>
              <a:ea typeface="Meiryo UI" panose="020B0604030504040204" pitchFamily="34" charset="-128"/>
            </a:rPr>
            <a:t> Save, Exit)</a:t>
          </a:r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30</xdr:row>
      <xdr:rowOff>107245</xdr:rowOff>
    </xdr:from>
    <xdr:to>
      <xdr:col>6</xdr:col>
      <xdr:colOff>837513</xdr:colOff>
      <xdr:row>35</xdr:row>
      <xdr:rowOff>24816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1842D40-A205-BB46-99AC-C27E3DCD21E0}"/>
            </a:ext>
          </a:extLst>
        </xdr:cNvPr>
        <xdr:cNvSpPr/>
      </xdr:nvSpPr>
      <xdr:spPr>
        <a:xfrm>
          <a:off x="2995847" y="7219245"/>
          <a:ext cx="3531266" cy="1102904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latin typeface="Meiryo UI" panose="020B0604030504040204" pitchFamily="34" charset="-128"/>
              <a:ea typeface="Meiryo UI" panose="020B0604030504040204" pitchFamily="34" charset="-128"/>
            </a:rPr>
            <a:t>Control</a:t>
          </a:r>
          <a:r>
            <a:rPr kumimoji="1" lang="en-US" altLang="ja-JP" sz="2800" baseline="0">
              <a:latin typeface="Meiryo UI" panose="020B0604030504040204" pitchFamily="34" charset="-128"/>
              <a:ea typeface="Meiryo UI" panose="020B0604030504040204" pitchFamily="34" charset="-128"/>
            </a:rPr>
            <a:t> Buttons</a:t>
          </a:r>
          <a:endParaRPr kumimoji="1" lang="ja-JP" altLang="en-US" sz="28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836209</xdr:colOff>
      <xdr:row>8</xdr:row>
      <xdr:rowOff>149822</xdr:rowOff>
    </xdr:from>
    <xdr:to>
      <xdr:col>10</xdr:col>
      <xdr:colOff>57698</xdr:colOff>
      <xdr:row>8</xdr:row>
      <xdr:rowOff>149822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C777FCE-1EAA-F94C-8BE4-AB8DB1E80CC4}"/>
            </a:ext>
          </a:extLst>
        </xdr:cNvPr>
        <xdr:cNvCxnSpPr/>
      </xdr:nvCxnSpPr>
      <xdr:spPr>
        <a:xfrm>
          <a:off x="6525809" y="2046355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35</xdr:row>
      <xdr:rowOff>71427</xdr:rowOff>
    </xdr:from>
    <xdr:to>
      <xdr:col>10</xdr:col>
      <xdr:colOff>57698</xdr:colOff>
      <xdr:row>35</xdr:row>
      <xdr:rowOff>71427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CAE5111-B09D-A740-B4AF-2A91F3096ECB}"/>
            </a:ext>
          </a:extLst>
        </xdr:cNvPr>
        <xdr:cNvCxnSpPr/>
      </xdr:nvCxnSpPr>
      <xdr:spPr>
        <a:xfrm>
          <a:off x="6525809" y="8368760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669179</xdr:colOff>
      <xdr:row>8</xdr:row>
      <xdr:rowOff>203200</xdr:rowOff>
    </xdr:from>
    <xdr:to>
      <xdr:col>9</xdr:col>
      <xdr:colOff>669179</xdr:colOff>
      <xdr:row>35</xdr:row>
      <xdr:rowOff>60208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CDBF109-A3DA-F042-957D-1242276CC904}"/>
            </a:ext>
          </a:extLst>
        </xdr:cNvPr>
        <xdr:cNvCxnSpPr/>
      </xdr:nvCxnSpPr>
      <xdr:spPr>
        <a:xfrm flipV="1">
          <a:off x="9203579" y="2099733"/>
          <a:ext cx="0" cy="6257808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11</xdr:row>
      <xdr:rowOff>8711</xdr:rowOff>
    </xdr:from>
    <xdr:to>
      <xdr:col>8</xdr:col>
      <xdr:colOff>911891</xdr:colOff>
      <xdr:row>11</xdr:row>
      <xdr:rowOff>8711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B56BD22A-9121-E043-B5B4-8BDF15EB93CF}"/>
            </a:ext>
          </a:extLst>
        </xdr:cNvPr>
        <xdr:cNvCxnSpPr/>
      </xdr:nvCxnSpPr>
      <xdr:spPr>
        <a:xfrm>
          <a:off x="6525809" y="2616444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30</xdr:row>
      <xdr:rowOff>118463</xdr:rowOff>
    </xdr:from>
    <xdr:to>
      <xdr:col>8</xdr:col>
      <xdr:colOff>911891</xdr:colOff>
      <xdr:row>30</xdr:row>
      <xdr:rowOff>118463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FC1C13B-746F-3649-B5B0-4855E85DD255}"/>
            </a:ext>
          </a:extLst>
        </xdr:cNvPr>
        <xdr:cNvCxnSpPr/>
      </xdr:nvCxnSpPr>
      <xdr:spPr>
        <a:xfrm>
          <a:off x="6525809" y="7230463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11</xdr:row>
      <xdr:rowOff>44529</xdr:rowOff>
    </xdr:from>
    <xdr:to>
      <xdr:col>8</xdr:col>
      <xdr:colOff>73377</xdr:colOff>
      <xdr:row>30</xdr:row>
      <xdr:rowOff>138602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28A15EFB-B694-944F-B1E7-E4BEB5D894BF}"/>
            </a:ext>
          </a:extLst>
        </xdr:cNvPr>
        <xdr:cNvCxnSpPr/>
      </xdr:nvCxnSpPr>
      <xdr:spPr>
        <a:xfrm flipV="1">
          <a:off x="7659510" y="2652262"/>
          <a:ext cx="0" cy="4598340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35</xdr:row>
      <xdr:rowOff>74411</xdr:rowOff>
    </xdr:from>
    <xdr:to>
      <xdr:col>8</xdr:col>
      <xdr:colOff>73377</xdr:colOff>
      <xdr:row>38</xdr:row>
      <xdr:rowOff>33867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43FFD9A2-4DF2-264C-BEFF-932B985D306A}"/>
            </a:ext>
          </a:extLst>
        </xdr:cNvPr>
        <xdr:cNvCxnSpPr/>
      </xdr:nvCxnSpPr>
      <xdr:spPr>
        <a:xfrm flipV="1">
          <a:off x="7659510" y="8371744"/>
          <a:ext cx="0" cy="670656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5</xdr:row>
      <xdr:rowOff>118534</xdr:rowOff>
    </xdr:from>
    <xdr:to>
      <xdr:col>8</xdr:col>
      <xdr:colOff>73377</xdr:colOff>
      <xdr:row>8</xdr:row>
      <xdr:rowOff>99219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8D899AB4-C348-FB4C-A101-7E23563ED33E}"/>
            </a:ext>
          </a:extLst>
        </xdr:cNvPr>
        <xdr:cNvCxnSpPr/>
      </xdr:nvCxnSpPr>
      <xdr:spPr>
        <a:xfrm flipV="1">
          <a:off x="7659510" y="1303867"/>
          <a:ext cx="0" cy="691885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4</xdr:row>
      <xdr:rowOff>142098</xdr:rowOff>
    </xdr:from>
    <xdr:to>
      <xdr:col>8</xdr:col>
      <xdr:colOff>568391</xdr:colOff>
      <xdr:row>5</xdr:row>
      <xdr:rowOff>124336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D11227CD-5F72-E141-BE60-6C2DD0BE23A0}"/>
            </a:ext>
          </a:extLst>
        </xdr:cNvPr>
        <xdr:cNvCxnSpPr/>
      </xdr:nvCxnSpPr>
      <xdr:spPr>
        <a:xfrm flipV="1">
          <a:off x="7673287" y="1065734"/>
          <a:ext cx="497342" cy="21314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38</xdr:row>
      <xdr:rowOff>22026</xdr:rowOff>
    </xdr:from>
    <xdr:to>
      <xdr:col>8</xdr:col>
      <xdr:colOff>560294</xdr:colOff>
      <xdr:row>38</xdr:row>
      <xdr:rowOff>196103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BDEACC9D-5F97-3D42-BCAD-CBB19819520E}"/>
            </a:ext>
          </a:extLst>
        </xdr:cNvPr>
        <xdr:cNvCxnSpPr/>
      </xdr:nvCxnSpPr>
      <xdr:spPr>
        <a:xfrm>
          <a:off x="7691049" y="8538497"/>
          <a:ext cx="489245" cy="17407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20</xdr:row>
      <xdr:rowOff>1</xdr:rowOff>
    </xdr:from>
    <xdr:to>
      <xdr:col>10</xdr:col>
      <xdr:colOff>254000</xdr:colOff>
      <xdr:row>21</xdr:row>
      <xdr:rowOff>118534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2FB48A-F4A3-434F-9925-347D0CBFCCCC}"/>
            </a:ext>
          </a:extLst>
        </xdr:cNvPr>
        <xdr:cNvSpPr/>
      </xdr:nvSpPr>
      <xdr:spPr>
        <a:xfrm>
          <a:off x="8737600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1.0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491066</xdr:colOff>
      <xdr:row>20</xdr:row>
      <xdr:rowOff>1</xdr:rowOff>
    </xdr:from>
    <xdr:to>
      <xdr:col>8</xdr:col>
      <xdr:colOff>541867</xdr:colOff>
      <xdr:row>21</xdr:row>
      <xdr:rowOff>118534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CF9CAB0-8FF6-6644-B646-5BAF29932A00}"/>
            </a:ext>
          </a:extLst>
        </xdr:cNvPr>
        <xdr:cNvSpPr/>
      </xdr:nvSpPr>
      <xdr:spPr>
        <a:xfrm>
          <a:off x="7128933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0.7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38</xdr:row>
      <xdr:rowOff>1</xdr:rowOff>
    </xdr:from>
    <xdr:to>
      <xdr:col>9</xdr:col>
      <xdr:colOff>591999</xdr:colOff>
      <xdr:row>39</xdr:row>
      <xdr:rowOff>118535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FF93BA2-525A-2A44-8E86-CB933ED5FA92}"/>
            </a:ext>
          </a:extLst>
        </xdr:cNvPr>
        <xdr:cNvSpPr/>
      </xdr:nvSpPr>
      <xdr:spPr>
        <a:xfrm>
          <a:off x="8161198" y="8890001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0.1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</xdr:row>
      <xdr:rowOff>116975</xdr:rowOff>
    </xdr:from>
    <xdr:to>
      <xdr:col>9</xdr:col>
      <xdr:colOff>591999</xdr:colOff>
      <xdr:row>5</xdr:row>
      <xdr:rowOff>1561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51050825-F465-5B41-856A-5367DB5810F9}"/>
            </a:ext>
          </a:extLst>
        </xdr:cNvPr>
        <xdr:cNvSpPr/>
      </xdr:nvSpPr>
      <xdr:spPr>
        <a:xfrm>
          <a:off x="8161198" y="818817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0.2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2" t="s">
        <v>9</v>
      </c>
      <c r="C9" s="4" t="s">
        <v>79</v>
      </c>
      <c r="D9" s="5" t="s">
        <v>6</v>
      </c>
    </row>
    <row r="10" spans="2:4" ht="19" customHeight="1">
      <c r="B10" s="33"/>
      <c r="C10" s="4" t="s">
        <v>80</v>
      </c>
      <c r="D10" s="5" t="s">
        <v>5</v>
      </c>
    </row>
    <row r="11" spans="2:4" ht="19" customHeight="1">
      <c r="B11" s="33"/>
      <c r="C11" s="4" t="s">
        <v>81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4" t="s">
        <v>27</v>
      </c>
      <c r="C15" s="7" t="s">
        <v>12</v>
      </c>
      <c r="D15" s="7" t="s">
        <v>16</v>
      </c>
    </row>
    <row r="16" spans="2:4">
      <c r="B16" s="35"/>
      <c r="C16" s="3" t="s">
        <v>12</v>
      </c>
      <c r="D16" s="3" t="s">
        <v>26</v>
      </c>
    </row>
    <row r="17" spans="2:4">
      <c r="B17" s="6"/>
      <c r="C17" s="36"/>
      <c r="D17" s="36"/>
    </row>
    <row r="18" spans="2:4">
      <c r="B18" s="34" t="s">
        <v>14</v>
      </c>
      <c r="C18" s="7" t="s">
        <v>78</v>
      </c>
      <c r="D18" s="7" t="s">
        <v>11</v>
      </c>
    </row>
    <row r="19" spans="2:4">
      <c r="B19" s="37"/>
      <c r="C19" s="7" t="s">
        <v>82</v>
      </c>
      <c r="D19" s="7" t="s">
        <v>15</v>
      </c>
    </row>
    <row r="20" spans="2:4">
      <c r="B20" s="37"/>
      <c r="C20" s="7" t="s">
        <v>83</v>
      </c>
      <c r="D20" s="7" t="s">
        <v>17</v>
      </c>
    </row>
    <row r="21" spans="2:4">
      <c r="B21" s="35"/>
      <c r="C21" s="7" t="s">
        <v>84</v>
      </c>
      <c r="D21" s="7" t="s">
        <v>71</v>
      </c>
    </row>
    <row r="22" spans="2:4">
      <c r="B22" s="6"/>
      <c r="C22" s="36"/>
      <c r="D22" s="36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8"/>
      <c r="D24" s="38"/>
    </row>
    <row r="25" spans="2:4">
      <c r="C25" s="38"/>
      <c r="D25" s="38"/>
    </row>
    <row r="26" spans="2:4">
      <c r="C26" s="38"/>
      <c r="D26" s="38"/>
    </row>
    <row r="27" spans="2:4">
      <c r="C27" s="38"/>
      <c r="D27" s="38"/>
    </row>
    <row r="28" spans="2:4">
      <c r="C28" s="38"/>
      <c r="D28" s="38"/>
    </row>
    <row r="29" spans="2:4">
      <c r="C29" s="38"/>
      <c r="D29" s="38"/>
    </row>
    <row r="30" spans="2:4">
      <c r="C30" s="38"/>
      <c r="D30" s="38"/>
    </row>
    <row r="31" spans="2:4">
      <c r="C31" s="38"/>
      <c r="D31" s="38"/>
    </row>
    <row r="32" spans="2:4">
      <c r="C32" s="38"/>
      <c r="D32" s="38"/>
    </row>
    <row r="33" spans="3:4">
      <c r="C33" s="38"/>
      <c r="D33" s="38"/>
    </row>
    <row r="34" spans="3:4">
      <c r="C34" s="38"/>
      <c r="D34" s="38"/>
    </row>
    <row r="35" spans="3:4">
      <c r="C35" s="38"/>
      <c r="D35" s="38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15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B2:N20"/>
  <sheetViews>
    <sheetView showGridLines="0" tabSelected="1" zoomScale="90" workbookViewId="0">
      <pane xSplit="10" ySplit="3" topLeftCell="K4" activePane="bottomRight" state="frozen"/>
      <selection pane="topRight" activeCell="F1" sqref="F1"/>
      <selection pane="bottomLeft" activeCell="A4" sqref="A4"/>
      <selection pane="bottomRight" activeCell="K21" sqref="K21"/>
    </sheetView>
  </sheetViews>
  <sheetFormatPr baseColWidth="10" defaultRowHeight="18" outlineLevelRow="1" outlineLevelCol="2"/>
  <cols>
    <col min="1" max="1" width="5.28515625" customWidth="1"/>
    <col min="2" max="2" width="3" hidden="1" customWidth="1" outlineLevel="1"/>
    <col min="3" max="3" width="5.5703125" style="27" hidden="1" customWidth="1" outlineLevel="1"/>
    <col min="4" max="4" width="21.42578125" customWidth="1" collapsed="1"/>
    <col min="5" max="5" width="4.140625" hidden="1" customWidth="1" outlineLevel="1"/>
    <col min="6" max="6" width="7" hidden="1" customWidth="1" outlineLevel="2"/>
    <col min="7" max="7" width="27.85546875" customWidth="1" collapsed="1"/>
    <col min="8" max="8" width="3.7109375" hidden="1" customWidth="1" outlineLevel="1"/>
    <col min="9" max="9" width="15.7109375" hidden="1" customWidth="1" outlineLevel="2"/>
    <col min="10" max="10" width="24.28515625" customWidth="1" collapsed="1"/>
    <col min="11" max="11" width="39" style="30" customWidth="1"/>
    <col min="12" max="12" width="36.42578125" style="30" customWidth="1"/>
    <col min="13" max="13" width="40.42578125" style="30" bestFit="1" customWidth="1"/>
    <col min="14" max="14" width="24.7109375" customWidth="1"/>
  </cols>
  <sheetData>
    <row r="2" spans="2:14" ht="38" customHeight="1">
      <c r="C2" s="51" t="s">
        <v>86</v>
      </c>
      <c r="D2" s="42"/>
      <c r="E2" s="31"/>
      <c r="F2" s="52" t="s">
        <v>87</v>
      </c>
      <c r="G2" s="42"/>
      <c r="H2" s="31"/>
      <c r="I2" s="41" t="s">
        <v>88</v>
      </c>
      <c r="J2" s="42"/>
      <c r="K2" s="39" t="s">
        <v>44</v>
      </c>
      <c r="L2" s="49" t="s">
        <v>102</v>
      </c>
      <c r="M2" s="39" t="s">
        <v>103</v>
      </c>
      <c r="N2" s="40" t="s">
        <v>49</v>
      </c>
    </row>
    <row r="3" spans="2:14" hidden="1" outlineLevel="1">
      <c r="C3" s="28" t="s">
        <v>43</v>
      </c>
      <c r="D3" s="26" t="s">
        <v>42</v>
      </c>
      <c r="E3" s="26"/>
      <c r="F3" s="29" t="s">
        <v>43</v>
      </c>
      <c r="G3" s="26" t="s">
        <v>42</v>
      </c>
      <c r="H3" s="26"/>
      <c r="I3" s="29" t="s">
        <v>43</v>
      </c>
      <c r="J3" s="26" t="s">
        <v>42</v>
      </c>
      <c r="K3" s="39"/>
      <c r="L3" s="50"/>
      <c r="M3" s="39"/>
      <c r="N3" s="40"/>
    </row>
    <row r="4" spans="2:14" ht="35" customHeight="1" collapsed="1">
      <c r="B4">
        <v>1</v>
      </c>
      <c r="C4" s="27" t="s">
        <v>78</v>
      </c>
      <c r="D4" t="str">
        <f>VLOOKUP(C4, 概要!$C$18:$D$40, 2, FALSE)</f>
        <v>釣り場マップ作成</v>
      </c>
      <c r="E4">
        <v>1</v>
      </c>
      <c r="F4" t="str">
        <f>"[FC_"&amp;TEXT(B4,"00")&amp;"_"&amp;TEXT(E4,"00")&amp;"]"</f>
        <v>[FC_01_01]</v>
      </c>
      <c r="G4" t="s">
        <v>45</v>
      </c>
      <c r="H4">
        <v>1</v>
      </c>
      <c r="I4" t="str">
        <f>"[FC_"&amp;TEXT(B4,"00")&amp;"_"&amp;TEXT(E4,"00")&amp;"_"&amp;TEXT(H4,"00"&amp;"]")</f>
        <v>[FC_01_01_01]</v>
      </c>
      <c r="J4" t="s">
        <v>67</v>
      </c>
      <c r="K4" s="30" t="s">
        <v>112</v>
      </c>
      <c r="L4" s="30" t="s">
        <v>111</v>
      </c>
      <c r="N4" t="s">
        <v>57</v>
      </c>
    </row>
    <row r="5" spans="2:14" ht="35" customHeight="1">
      <c r="B5">
        <f>IF(C5=C4, B4, B4+1)</f>
        <v>1</v>
      </c>
      <c r="C5" s="27" t="s">
        <v>78</v>
      </c>
      <c r="D5" t="str">
        <f>VLOOKUP(C5, 概要!$C$18:$D$40, 2, FALSE)</f>
        <v>釣り場マップ作成</v>
      </c>
      <c r="E5">
        <f>IF(G5=G4, E4, E4+1)</f>
        <v>2</v>
      </c>
      <c r="F5" t="str">
        <f t="shared" ref="F5:F20" si="0">"[FC_"&amp;TEXT(B5,"00")&amp;"_"&amp;TEXT(E5,"00")&amp;"]"</f>
        <v>[FC_01_02]</v>
      </c>
      <c r="G5" s="30" t="s">
        <v>104</v>
      </c>
      <c r="H5">
        <f>IF(G5=G4, H4+1, 1)</f>
        <v>1</v>
      </c>
      <c r="I5" t="str">
        <f t="shared" ref="I5:I6" si="1">"[FC_"&amp;TEXT(B5,"00")&amp;"_"&amp;TEXT(E5,"00")&amp;"_"&amp;TEXT(H5,"00"&amp;"]")</f>
        <v>[FC_01_02_01]</v>
      </c>
      <c r="J5" t="s">
        <v>100</v>
      </c>
      <c r="K5" s="30" t="s">
        <v>114</v>
      </c>
      <c r="L5" s="30" t="s">
        <v>113</v>
      </c>
    </row>
    <row r="6" spans="2:14" ht="35" customHeight="1">
      <c r="B6">
        <f t="shared" ref="B6:B20" si="2">IF(C6=C5, B5, B5+1)</f>
        <v>1</v>
      </c>
      <c r="C6" s="27" t="s">
        <v>78</v>
      </c>
      <c r="D6" t="str">
        <f>VLOOKUP(C6, 概要!$C$18:$D$40, 2, FALSE)</f>
        <v>釣り場マップ作成</v>
      </c>
      <c r="E6">
        <f t="shared" ref="E6:E20" si="3">IF(G6=G5, E5, E5+1)</f>
        <v>2</v>
      </c>
      <c r="F6" t="str">
        <f t="shared" si="0"/>
        <v>[FC_01_02]</v>
      </c>
      <c r="G6" s="30" t="s">
        <v>104</v>
      </c>
      <c r="H6">
        <f>IF(G6=G5, H5+1, 1)</f>
        <v>2</v>
      </c>
      <c r="I6" t="str">
        <f t="shared" si="1"/>
        <v>[FC_01_02_02]</v>
      </c>
      <c r="J6" s="25" t="s">
        <v>99</v>
      </c>
      <c r="K6" s="30" t="s">
        <v>115</v>
      </c>
      <c r="L6" s="30" t="s">
        <v>116</v>
      </c>
    </row>
    <row r="7" spans="2:14" ht="35" customHeight="1">
      <c r="B7">
        <f t="shared" si="2"/>
        <v>1</v>
      </c>
      <c r="C7" s="27" t="s">
        <v>78</v>
      </c>
      <c r="D7" t="str">
        <f>VLOOKUP(C7, 概要!$C$18:$D$40, 2, FALSE)</f>
        <v>釣り場マップ作成</v>
      </c>
      <c r="E7">
        <f t="shared" si="3"/>
        <v>2</v>
      </c>
      <c r="F7" t="str">
        <f t="shared" si="0"/>
        <v>[FC_01_02]</v>
      </c>
      <c r="G7" s="30" t="s">
        <v>104</v>
      </c>
      <c r="H7">
        <f>IF(G7=G6, H6+1, 1)</f>
        <v>3</v>
      </c>
      <c r="I7" t="str">
        <f>"[FC_"&amp;TEXT(B7,"00")&amp;"_"&amp;TEXT(E7,"00")&amp;"_"&amp;TEXT(H7,"00"&amp;"]")</f>
        <v>[FC_01_02_03]</v>
      </c>
      <c r="J7" s="25" t="s">
        <v>101</v>
      </c>
      <c r="K7" s="30" t="s">
        <v>117</v>
      </c>
      <c r="L7" s="30" t="s">
        <v>90</v>
      </c>
    </row>
    <row r="8" spans="2:14" ht="29" customHeight="1">
      <c r="B8">
        <f t="shared" si="2"/>
        <v>1</v>
      </c>
      <c r="C8" s="27" t="s">
        <v>78</v>
      </c>
      <c r="D8" t="str">
        <f>VLOOKUP(C8, 概要!$C$18:$D$40, 2, FALSE)</f>
        <v>釣り場マップ作成</v>
      </c>
      <c r="E8">
        <f t="shared" si="3"/>
        <v>3</v>
      </c>
      <c r="F8" t="str">
        <f t="shared" si="0"/>
        <v>[FC_01_03]</v>
      </c>
      <c r="G8" s="30" t="s">
        <v>106</v>
      </c>
      <c r="H8">
        <f t="shared" ref="H8:H20" si="4">IF(G8=G7, H7+1, 1)</f>
        <v>1</v>
      </c>
      <c r="I8" t="str">
        <f t="shared" ref="I8:I20" si="5">"[FC_"&amp;TEXT(B8,"00")&amp;"_"&amp;TEXT(E8,"00")&amp;"_"&amp;TEXT(H8,"00"&amp;"]")</f>
        <v>[FC_01_03_01]</v>
      </c>
      <c r="J8" s="25" t="s">
        <v>107</v>
      </c>
      <c r="K8" s="30" t="s">
        <v>118</v>
      </c>
      <c r="L8" s="30" t="s">
        <v>90</v>
      </c>
    </row>
    <row r="9" spans="2:14" ht="19">
      <c r="B9">
        <f t="shared" si="2"/>
        <v>1</v>
      </c>
      <c r="C9" s="27" t="s">
        <v>78</v>
      </c>
      <c r="D9" t="str">
        <f>VLOOKUP(C9, 概要!$C$18:$D$40, 2, FALSE)</f>
        <v>釣り場マップ作成</v>
      </c>
      <c r="E9">
        <f>IF(G9=G8, E8, E8+1)</f>
        <v>3</v>
      </c>
      <c r="F9" t="str">
        <f t="shared" si="0"/>
        <v>[FC_01_03]</v>
      </c>
      <c r="G9" s="30" t="s">
        <v>109</v>
      </c>
      <c r="H9">
        <f t="shared" si="4"/>
        <v>2</v>
      </c>
      <c r="I9" t="str">
        <f t="shared" si="5"/>
        <v>[FC_01_03_02]</v>
      </c>
      <c r="J9" s="25" t="s">
        <v>108</v>
      </c>
      <c r="K9" s="30" t="s">
        <v>119</v>
      </c>
      <c r="L9" s="30" t="s">
        <v>90</v>
      </c>
    </row>
    <row r="10" spans="2:14" ht="35" customHeight="1">
      <c r="B10">
        <f t="shared" si="2"/>
        <v>1</v>
      </c>
      <c r="C10" s="27" t="s">
        <v>78</v>
      </c>
      <c r="D10" t="str">
        <f>VLOOKUP(C10, 概要!$C$18:$D$40, 2, FALSE)</f>
        <v>釣り場マップ作成</v>
      </c>
      <c r="E10">
        <f t="shared" si="3"/>
        <v>4</v>
      </c>
      <c r="F10" t="str">
        <f t="shared" si="0"/>
        <v>[FC_01_04]</v>
      </c>
      <c r="G10" s="30" t="s">
        <v>110</v>
      </c>
      <c r="H10">
        <f t="shared" si="4"/>
        <v>1</v>
      </c>
      <c r="I10" t="str">
        <f t="shared" si="5"/>
        <v>[FC_01_04_01]</v>
      </c>
      <c r="J10" s="25" t="s">
        <v>105</v>
      </c>
      <c r="K10" s="30" t="s">
        <v>92</v>
      </c>
      <c r="L10" s="30" t="s">
        <v>90</v>
      </c>
    </row>
    <row r="11" spans="2:14" ht="35" customHeight="1">
      <c r="B11">
        <f t="shared" si="2"/>
        <v>1</v>
      </c>
      <c r="C11" s="27" t="s">
        <v>78</v>
      </c>
      <c r="D11" t="str">
        <f>VLOOKUP(C11, 概要!$C$18:$D$40, 2, FALSE)</f>
        <v>釣り場マップ作成</v>
      </c>
      <c r="E11">
        <f t="shared" si="3"/>
        <v>4</v>
      </c>
      <c r="F11" t="str">
        <f t="shared" si="0"/>
        <v>[FC_01_04]</v>
      </c>
      <c r="G11" s="30" t="s">
        <v>110</v>
      </c>
      <c r="H11">
        <f t="shared" si="4"/>
        <v>2</v>
      </c>
      <c r="I11" t="str">
        <f t="shared" si="5"/>
        <v>[FC_01_04_02]</v>
      </c>
      <c r="J11" s="25" t="s">
        <v>91</v>
      </c>
      <c r="K11" s="30" t="s">
        <v>93</v>
      </c>
      <c r="L11" s="30" t="s">
        <v>90</v>
      </c>
    </row>
    <row r="12" spans="2:14" ht="64" customHeight="1">
      <c r="B12">
        <f t="shared" si="2"/>
        <v>1</v>
      </c>
      <c r="C12" s="27" t="s">
        <v>78</v>
      </c>
      <c r="D12" t="str">
        <f>VLOOKUP(C12, 概要!$C$18:$D$40, 2, FALSE)</f>
        <v>釣り場マップ作成</v>
      </c>
      <c r="E12">
        <f t="shared" si="3"/>
        <v>5</v>
      </c>
      <c r="F12" t="str">
        <f t="shared" si="0"/>
        <v>[FC_01_05]</v>
      </c>
      <c r="G12" s="30" t="s">
        <v>55</v>
      </c>
      <c r="H12">
        <f t="shared" si="4"/>
        <v>1</v>
      </c>
      <c r="I12" t="str">
        <f t="shared" si="5"/>
        <v>[FC_01_05_01]</v>
      </c>
      <c r="J12" t="s">
        <v>46</v>
      </c>
      <c r="K12" s="30" t="s">
        <v>54</v>
      </c>
      <c r="L12" s="30" t="s">
        <v>120</v>
      </c>
      <c r="M12" s="30" t="s">
        <v>56</v>
      </c>
    </row>
    <row r="13" spans="2:14" ht="35" customHeight="1">
      <c r="B13">
        <f t="shared" si="2"/>
        <v>1</v>
      </c>
      <c r="C13" s="27" t="s">
        <v>78</v>
      </c>
      <c r="D13" t="str">
        <f>VLOOKUP(C13, 概要!$C$18:$D$40, 2, FALSE)</f>
        <v>釣り場マップ作成</v>
      </c>
      <c r="E13">
        <f t="shared" si="3"/>
        <v>6</v>
      </c>
      <c r="F13" t="str">
        <f t="shared" si="0"/>
        <v>[FC_01_06]</v>
      </c>
      <c r="G13" s="30" t="s">
        <v>47</v>
      </c>
      <c r="H13">
        <f t="shared" si="4"/>
        <v>1</v>
      </c>
      <c r="I13" t="str">
        <f t="shared" si="5"/>
        <v>[FC_01_06_01]</v>
      </c>
      <c r="J13" t="s">
        <v>68</v>
      </c>
      <c r="K13" s="30" t="s">
        <v>89</v>
      </c>
    </row>
    <row r="14" spans="2:14" ht="35" customHeight="1">
      <c r="B14">
        <f t="shared" si="2"/>
        <v>1</v>
      </c>
      <c r="C14" s="27" t="s">
        <v>78</v>
      </c>
      <c r="D14" t="str">
        <f>VLOOKUP(C14, 概要!$C$18:$D$40, 2, FALSE)</f>
        <v>釣り場マップ作成</v>
      </c>
      <c r="E14">
        <f t="shared" si="3"/>
        <v>7</v>
      </c>
      <c r="F14" t="str">
        <f t="shared" si="0"/>
        <v>[FC_01_07]</v>
      </c>
      <c r="G14" s="30" t="s">
        <v>48</v>
      </c>
      <c r="H14">
        <f t="shared" si="4"/>
        <v>1</v>
      </c>
      <c r="I14" t="str">
        <f t="shared" si="5"/>
        <v>[FC_01_07_01]</v>
      </c>
      <c r="J14" t="s">
        <v>70</v>
      </c>
      <c r="K14" s="30" t="s">
        <v>90</v>
      </c>
    </row>
    <row r="15" spans="2:14" ht="35" customHeight="1">
      <c r="B15">
        <f t="shared" si="2"/>
        <v>2</v>
      </c>
      <c r="C15" s="27" t="s">
        <v>85</v>
      </c>
      <c r="D15" t="str">
        <f>VLOOKUP(C15, 概要!$C$18:$D$40, 2, FALSE)</f>
        <v>釣果記録</v>
      </c>
      <c r="E15">
        <f t="shared" si="3"/>
        <v>8</v>
      </c>
      <c r="F15" t="str">
        <f t="shared" si="0"/>
        <v>[FC_02_08]</v>
      </c>
      <c r="G15" s="30" t="s">
        <v>53</v>
      </c>
      <c r="H15">
        <f t="shared" si="4"/>
        <v>1</v>
      </c>
      <c r="I15" t="str">
        <f t="shared" si="5"/>
        <v>[FC_02_08_01]</v>
      </c>
      <c r="J15" t="s">
        <v>90</v>
      </c>
      <c r="K15" s="30" t="s">
        <v>90</v>
      </c>
    </row>
    <row r="16" spans="2:14" ht="35" hidden="1" customHeight="1" outlineLevel="1">
      <c r="B16">
        <f t="shared" si="2"/>
        <v>2</v>
      </c>
      <c r="C16" s="27" t="s">
        <v>85</v>
      </c>
      <c r="D16" t="str">
        <f>VLOOKUP(C16, 概要!$C$18:$D$40, 2, FALSE)</f>
        <v>釣果記録</v>
      </c>
      <c r="E16">
        <f t="shared" si="3"/>
        <v>9</v>
      </c>
      <c r="F16" t="str">
        <f t="shared" si="0"/>
        <v>[FC_02_09]</v>
      </c>
      <c r="G16" s="30" t="s">
        <v>52</v>
      </c>
      <c r="H16">
        <f t="shared" si="4"/>
        <v>1</v>
      </c>
      <c r="I16" t="str">
        <f t="shared" si="5"/>
        <v>[FC_02_09_01]</v>
      </c>
      <c r="J16" t="s">
        <v>73</v>
      </c>
    </row>
    <row r="17" spans="2:10" ht="35" hidden="1" customHeight="1" outlineLevel="1">
      <c r="B17">
        <f t="shared" si="2"/>
        <v>2</v>
      </c>
      <c r="C17" s="27" t="s">
        <v>85</v>
      </c>
      <c r="D17" t="str">
        <f>VLOOKUP(C17, 概要!$C$18:$D$40, 2, FALSE)</f>
        <v>釣果記録</v>
      </c>
      <c r="E17">
        <f t="shared" si="3"/>
        <v>10</v>
      </c>
      <c r="F17" t="str">
        <f t="shared" si="0"/>
        <v>[FC_02_10]</v>
      </c>
      <c r="G17" s="30" t="s">
        <v>50</v>
      </c>
      <c r="H17">
        <f t="shared" si="4"/>
        <v>1</v>
      </c>
      <c r="I17" t="str">
        <f t="shared" si="5"/>
        <v>[FC_02_10_01]</v>
      </c>
      <c r="J17" t="s">
        <v>74</v>
      </c>
    </row>
    <row r="18" spans="2:10" ht="35" hidden="1" customHeight="1" outlineLevel="1">
      <c r="B18">
        <f t="shared" si="2"/>
        <v>2</v>
      </c>
      <c r="C18" s="27" t="s">
        <v>85</v>
      </c>
      <c r="D18" t="str">
        <f>VLOOKUP(C18, 概要!$C$18:$D$40, 2, FALSE)</f>
        <v>釣果記録</v>
      </c>
      <c r="E18">
        <f t="shared" si="3"/>
        <v>11</v>
      </c>
      <c r="F18" t="str">
        <f t="shared" si="0"/>
        <v>[FC_02_11]</v>
      </c>
      <c r="G18" s="30" t="s">
        <v>51</v>
      </c>
      <c r="H18">
        <f t="shared" si="4"/>
        <v>1</v>
      </c>
      <c r="I18" t="str">
        <f t="shared" si="5"/>
        <v>[FC_02_11_01]</v>
      </c>
      <c r="J18" t="s">
        <v>75</v>
      </c>
    </row>
    <row r="19" spans="2:10" ht="35" customHeight="1" collapsed="1">
      <c r="B19">
        <f t="shared" si="2"/>
        <v>3</v>
      </c>
      <c r="C19" s="27" t="s">
        <v>83</v>
      </c>
      <c r="D19" t="str">
        <f>VLOOKUP(C19, 概要!$C$18:$D$40, 2, FALSE)</f>
        <v>データ分析</v>
      </c>
      <c r="E19">
        <f t="shared" si="3"/>
        <v>12</v>
      </c>
      <c r="F19" t="str">
        <f t="shared" si="0"/>
        <v>[FC_03_12]</v>
      </c>
      <c r="G19" s="30" t="s">
        <v>72</v>
      </c>
      <c r="H19">
        <f t="shared" si="4"/>
        <v>1</v>
      </c>
      <c r="I19" t="str">
        <f t="shared" si="5"/>
        <v>[FC_03_12_01]</v>
      </c>
      <c r="J19" t="s">
        <v>76</v>
      </c>
    </row>
    <row r="20" spans="2:10" ht="35" customHeight="1">
      <c r="B20">
        <f t="shared" si="2"/>
        <v>4</v>
      </c>
      <c r="C20" s="27" t="s">
        <v>84</v>
      </c>
      <c r="D20" t="str">
        <f>VLOOKUP(C20, 概要!$C$18:$D$40, 2, FALSE)</f>
        <v>ユーザインターフェース</v>
      </c>
      <c r="E20">
        <f t="shared" si="3"/>
        <v>13</v>
      </c>
      <c r="F20" t="str">
        <f t="shared" si="0"/>
        <v>[FC_04_13]</v>
      </c>
      <c r="G20" s="30" t="s">
        <v>94</v>
      </c>
      <c r="H20">
        <f t="shared" si="4"/>
        <v>1</v>
      </c>
      <c r="I20" t="str">
        <f t="shared" si="5"/>
        <v>[FC_04_13_01]</v>
      </c>
      <c r="J20" t="s">
        <v>77</v>
      </c>
    </row>
  </sheetData>
  <mergeCells count="7">
    <mergeCell ref="K2:K3"/>
    <mergeCell ref="M2:M3"/>
    <mergeCell ref="N2:N3"/>
    <mergeCell ref="C2:D2"/>
    <mergeCell ref="F2:G2"/>
    <mergeCell ref="I2:J2"/>
    <mergeCell ref="L2:L3"/>
  </mergeCells>
  <phoneticPr fontId="1"/>
  <conditionalFormatting sqref="D9:J1001 H8:I20 D4:J7 D7:D11 F5:F20 E6:F20 G7:G11">
    <cfRule type="expression" dxfId="5" priority="6">
      <formula>D4=D3</formula>
    </cfRule>
  </conditionalFormatting>
  <conditionalFormatting sqref="C4:N1048576">
    <cfRule type="expression" dxfId="4" priority="22">
      <formula>COUNTA($C4:$I4)&gt;=1</formula>
    </cfRule>
  </conditionalFormatting>
  <conditionalFormatting sqref="C15:J15 J16:J20 C16:C20">
    <cfRule type="expression" dxfId="3" priority="24">
      <formula>C15=#REF!</formula>
    </cfRule>
  </conditionalFormatting>
  <conditionalFormatting sqref="E14 E20 H14:I14 H20:I20">
    <cfRule type="expression" dxfId="2" priority="26">
      <formula>E14=E12</formula>
    </cfRule>
  </conditionalFormatting>
  <conditionalFormatting sqref="D12:J12 D8:J8 F16 G9:G11">
    <cfRule type="expression" dxfId="1" priority="27">
      <formula>D8=D5</formula>
    </cfRule>
  </conditionalFormatting>
  <conditionalFormatting sqref="D8:J8 F16 G9:G11">
    <cfRule type="expression" dxfId="0" priority="29">
      <formula>D8=D6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44"/>
      <c r="C1" s="45"/>
      <c r="D1" s="45"/>
      <c r="E1" s="45"/>
      <c r="F1" s="45"/>
      <c r="G1" s="46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47" t="s">
        <v>24</v>
      </c>
      <c r="C2" s="48"/>
      <c r="D2" s="43" t="s">
        <v>22</v>
      </c>
      <c r="E2" s="43"/>
      <c r="F2" s="43" t="s">
        <v>23</v>
      </c>
      <c r="G2" s="43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64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65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58</v>
      </c>
      <c r="C19" t="e">
        <f>VLOOKUP(B19,機能詳細!$I$3:$J$85, 2, FALSE)</f>
        <v>#N/A</v>
      </c>
      <c r="D19" s="13">
        <v>44648</v>
      </c>
    </row>
    <row r="20" spans="1:7">
      <c r="A20" s="17"/>
      <c r="B20" t="s">
        <v>59</v>
      </c>
      <c r="C20" t="e">
        <f>VLOOKUP(B20,機能詳細!$I$3:$J$85, 2, FALSE)</f>
        <v>#N/A</v>
      </c>
    </row>
    <row r="21" spans="1:7">
      <c r="A21" s="17"/>
      <c r="B21" t="s">
        <v>60</v>
      </c>
      <c r="C21" t="e">
        <f>VLOOKUP(B21,機能詳細!$I$3:$J$85, 2, FALSE)</f>
        <v>#N/A</v>
      </c>
    </row>
    <row r="22" spans="1:7">
      <c r="A22" s="17"/>
      <c r="B22" t="s">
        <v>62</v>
      </c>
      <c r="C22" t="e">
        <f>VLOOKUP(B22,機能詳細!$I$3:$J$85, 2, FALSE)</f>
        <v>#N/A</v>
      </c>
    </row>
    <row r="23" spans="1:7">
      <c r="A23" s="17"/>
      <c r="B23" t="s">
        <v>66</v>
      </c>
      <c r="C23" t="e">
        <f>VLOOKUP(B23,機能詳細!$I$3:$J$85, 2, FALSE)</f>
        <v>#N/A</v>
      </c>
    </row>
    <row r="24" spans="1:7">
      <c r="A24" s="17"/>
      <c r="B24" t="s">
        <v>69</v>
      </c>
      <c r="C24" t="e">
        <f>VLOOKUP(B24,機能詳細!$I$3:$J$85, 2, FALSE)</f>
        <v>#N/A</v>
      </c>
    </row>
    <row r="25" spans="1:7">
      <c r="A25" s="17"/>
      <c r="B25" t="s">
        <v>61</v>
      </c>
      <c r="C25" t="e">
        <f>VLOOKUP(B25,機能詳細!$I$3:$J$85, 2, FALSE)</f>
        <v>#N/A</v>
      </c>
    </row>
    <row r="26" spans="1:7">
      <c r="A26" s="17"/>
      <c r="B26" t="s">
        <v>63</v>
      </c>
      <c r="C26" t="e">
        <f>VLOOKUP(B26,機能詳細!$I$3:$J$85,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14" priority="9">
      <formula>YEAR(H1)=YEAR(G1)</formula>
    </cfRule>
  </conditionalFormatting>
  <conditionalFormatting sqref="H2:BG2">
    <cfRule type="expression" dxfId="13" priority="8">
      <formula>MONTH(H2)=MONTH(G1)</formula>
    </cfRule>
  </conditionalFormatting>
  <conditionalFormatting sqref="B4:BG27">
    <cfRule type="expression" dxfId="12" priority="7">
      <formula>AND($B4&lt;&gt;"", B$3&lt;&gt;"")</formula>
    </cfRule>
  </conditionalFormatting>
  <conditionalFormatting sqref="B4:C1048576">
    <cfRule type="expression" dxfId="11" priority="6">
      <formula>$B4&lt;&gt;""</formula>
    </cfRule>
  </conditionalFormatting>
  <conditionalFormatting sqref="H4:BG35">
    <cfRule type="expression" dxfId="10" priority="10">
      <formula>AND(H$3&gt;=$D4, H$3&lt;=$E4)</formula>
    </cfRule>
  </conditionalFormatting>
  <conditionalFormatting sqref="H1:BG3">
    <cfRule type="expression" dxfId="9" priority="4">
      <formula>H1 = TODAY()</formula>
    </cfRule>
  </conditionalFormatting>
  <conditionalFormatting sqref="A1:BG1 A2:B2 D2:BG2 A3:BG1048576">
    <cfRule type="expression" dxfId="8" priority="3">
      <formula>OR(A1="n/a", A1="-")</formula>
    </cfRule>
  </conditionalFormatting>
  <conditionalFormatting sqref="H4:XFD1048576">
    <cfRule type="expression" dxfId="7" priority="5">
      <formula>AND(H$3&gt;=$F4, H$3&lt;=$G4)</formula>
    </cfRule>
    <cfRule type="expression" dxfId="6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C1:I1"/>
  <sheetViews>
    <sheetView zoomScale="75" workbookViewId="0">
      <selection activeCell="H37" sqref="H37"/>
    </sheetView>
  </sheetViews>
  <sheetFormatPr baseColWidth="10" defaultRowHeight="18"/>
  <cols>
    <col min="8" max="8" width="7.85546875" customWidth="1"/>
  </cols>
  <sheetData>
    <row r="1" spans="3:9">
      <c r="C1" t="s">
        <v>96</v>
      </c>
      <c r="I1" t="s">
        <v>95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zoomScale="57" zoomScaleNormal="57" workbookViewId="0">
      <selection activeCell="K23" sqref="K23"/>
    </sheetView>
  </sheetViews>
  <sheetFormatPr baseColWidth="10" defaultRowHeight="18"/>
  <sheetData>
    <row r="2" spans="4:4">
      <c r="D2" t="s">
        <v>97</v>
      </c>
    </row>
    <row r="3" spans="4:4">
      <c r="D3" t="s">
        <v>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2022-03-30T16:58:01Z</dcterms:modified>
</cp:coreProperties>
</file>