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17D8D46E-446B-1A43-9AE6-091215EC83FE}" xr6:coauthVersionLast="47" xr6:coauthVersionMax="47" xr10:uidLastSave="{00000000-0000-0000-0000-000000000000}"/>
  <bookViews>
    <workbookView xWindow="-32000" yWindow="0" windowWidth="32000" windowHeight="180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Vie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8" i="2"/>
  <c r="J9" i="2" s="1"/>
  <c r="J11" i="2"/>
  <c r="J13" i="2"/>
  <c r="J14" i="2"/>
  <c r="J15" i="2"/>
  <c r="J16" i="2"/>
  <c r="J17" i="2"/>
  <c r="J18" i="2"/>
  <c r="J19" i="2"/>
  <c r="J20" i="2"/>
  <c r="J21" i="2"/>
  <c r="J22" i="2" s="1"/>
  <c r="J25" i="2" s="1"/>
  <c r="J5" i="2"/>
  <c r="J6" i="2" s="1"/>
  <c r="J7" i="2" s="1"/>
  <c r="F9" i="2"/>
  <c r="F7" i="2"/>
  <c r="F8" i="2"/>
  <c r="F10" i="2"/>
  <c r="F11" i="2"/>
  <c r="F12" i="2"/>
  <c r="F6" i="2"/>
  <c r="F13" i="2"/>
  <c r="F14" i="2"/>
  <c r="F15" i="2"/>
  <c r="F16" i="2"/>
  <c r="F17" i="2"/>
  <c r="F18" i="2"/>
  <c r="F19" i="2"/>
  <c r="F20" i="2"/>
  <c r="F21" i="2"/>
  <c r="K4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5" i="2"/>
  <c r="F4" i="2"/>
  <c r="I3" i="3"/>
  <c r="I1" i="3" s="1"/>
  <c r="H1" i="3"/>
  <c r="H2" i="3"/>
  <c r="K22" i="2" l="1"/>
  <c r="G25" i="2"/>
  <c r="H22" i="2"/>
  <c r="H5" i="2"/>
  <c r="K5" i="2"/>
  <c r="J12" i="2"/>
  <c r="J10" i="2"/>
  <c r="J3" i="3"/>
  <c r="I2" i="3"/>
  <c r="K25" i="2" l="1"/>
  <c r="H25" i="2"/>
  <c r="H6" i="2"/>
  <c r="K6" i="2"/>
  <c r="J2" i="3"/>
  <c r="J1" i="3"/>
  <c r="K3" i="3"/>
  <c r="H7" i="2" l="1"/>
  <c r="K7" i="2"/>
  <c r="L3" i="3"/>
  <c r="K1" i="3"/>
  <c r="K2" i="3"/>
  <c r="H8" i="2" l="1"/>
  <c r="K8" i="2"/>
  <c r="M3" i="3"/>
  <c r="L1" i="3"/>
  <c r="L2" i="3"/>
  <c r="H9" i="2" l="1"/>
  <c r="K9" i="2"/>
  <c r="M2" i="3"/>
  <c r="N3" i="3"/>
  <c r="M1" i="3"/>
  <c r="H10" i="2" l="1"/>
  <c r="K10" i="2"/>
  <c r="O3" i="3"/>
  <c r="N1" i="3"/>
  <c r="N2" i="3"/>
  <c r="H11" i="2" l="1"/>
  <c r="K11" i="2"/>
  <c r="O2" i="3"/>
  <c r="O1" i="3"/>
  <c r="P3" i="3"/>
  <c r="H12" i="2" l="1"/>
  <c r="K12" i="2"/>
  <c r="P1" i="3"/>
  <c r="P2" i="3"/>
  <c r="Q3" i="3"/>
  <c r="H13" i="2" l="1"/>
  <c r="K13" i="2"/>
  <c r="Q2" i="3"/>
  <c r="R3" i="3"/>
  <c r="Q1" i="3"/>
  <c r="H14" i="2" l="1"/>
  <c r="K14" i="2"/>
  <c r="R2" i="3"/>
  <c r="S3" i="3"/>
  <c r="R1" i="3"/>
  <c r="H15" i="2" l="1"/>
  <c r="K15" i="2"/>
  <c r="S1" i="3"/>
  <c r="S2" i="3"/>
  <c r="T3" i="3"/>
  <c r="H16" i="2" l="1"/>
  <c r="K16" i="2"/>
  <c r="T2" i="3"/>
  <c r="T1" i="3"/>
  <c r="U3" i="3"/>
  <c r="H17" i="2" l="1"/>
  <c r="K17" i="2"/>
  <c r="V3" i="3"/>
  <c r="U1" i="3"/>
  <c r="U2" i="3"/>
  <c r="H18" i="2" l="1"/>
  <c r="K18" i="2"/>
  <c r="W3" i="3"/>
  <c r="V2" i="3"/>
  <c r="V1" i="3"/>
  <c r="H19" i="2" l="1"/>
  <c r="K19" i="2"/>
  <c r="W1" i="3"/>
  <c r="W2" i="3"/>
  <c r="X3" i="3"/>
  <c r="H20" i="2" l="1"/>
  <c r="K20" i="2"/>
  <c r="X2" i="3"/>
  <c r="X1" i="3"/>
  <c r="Y3" i="3"/>
  <c r="K21" i="2" l="1"/>
  <c r="H21" i="2"/>
  <c r="Y1" i="3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<sst xmlns="http://schemas.openxmlformats.org/spreadsheetml/2006/main" count="208" uniqueCount="135">
  <si>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</si>
  <si>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</si>
  <si>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</si>
  <si>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</si>
  <si>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</si>
  <si>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</si>
  <si>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</si>
  <si>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</si>
  <si>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</si>
  <si>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</si>
  <si>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</si>
  <si>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</si>
  <si>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</si>
  <si>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</si>
  <si>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</si>
  <si>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</si>
  <si>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</si>
  <si>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</si>
  <si>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</si>
  <si>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</si>
  <si>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</si>
  <si>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</si>
  <si>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</si>
  <si>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</si>
  <si>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</si>
  <si>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</si>
  <si>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</si>
  <si>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</si>
  <si>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</si>
  <si>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</si>
  <si>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</si>
  <si>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</si>
  <si>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</si>
  <si>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</si>
  <si>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</si>
  <si>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</si>
  <si>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</si>
  <si>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</si>
  <si>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</si>
  <si>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</si>
  <si>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</si>
  <si>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</si>
  <si>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</si>
  <si>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</si>
  <si>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</si>
  <si>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</si>
  <si>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</si>
  <si>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</si>
  <si>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</si>
  <si>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</si>
  <si>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</si>
  <si>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</si>
  <si>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</si>
  <si>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</si>
  <si>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</si>
  <si>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</si>
  <si>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</si>
  <si>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</si>
  <si>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</si>
  <si>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</si>
  <si>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</si>
  <si>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</si>
  <si>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</si>
  <si>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</si>
  <si>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</si>
  <si>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</si>
  <si>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</si>
  <si>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</si>
  <si>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</si>
  <si>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</si>
  <si>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</si>
  <si>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</si>
  <si>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</si>
  <si>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</si>
  <si>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</si>
  <si>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</si>
  <si>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</si>
  <si>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</si>
  <si>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</si>
  <si>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</si>
  <si>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</si>
  <si>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</si>
  <si>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</si>
  <si>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</si>
  <si>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</si>
  <si>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</si>
  <si>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</si>
  <si>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</si>
  <si>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</si>
  <si>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</si>
  <si>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</si>
  <si>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</si>
  <si>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</si>
  <si>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</si>
  <si>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</si>
  <si>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</si>
  <si>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</si>
  <si>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アイコン単体表示(SVG)</t>
    <rPh sb="4" eb="6">
      <t xml:space="preserve">タンタイ </t>
    </rPh>
    <rPh sb="6" eb="8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</si>
  <si>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</si>
  <si>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</si>
  <si>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</si>
  <si>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</si>
  <si>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</si>
  <si>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</si>
  <si>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</si>
  <si>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</si>
  <si>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</si>
  <si>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</si>
  <si>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</si>
  <si>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</si>
  <si>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・アイコン（SVG画像）のレンダリング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</si>
  <si>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</si>
  <si>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</si>
  <si>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</si>
  <si>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</si>
  <si>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</si>
  <si>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</si>
  <si>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</si>
  <si>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</si>
  <si>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保留中</t>
    <rPh sb="0" eb="3">
      <t xml:space="preserve">ホリュウチュウ </t>
    </rPh>
    <phoneticPr fontId="1"/>
  </si>
  <si>
    <t>o</t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</si>
  <si>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</si>
  <si>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</si>
  <si>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</si>
  <si>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</si>
  <si>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</si>
  <si>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</si>
  <si>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</si>
  <si>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</si>
  <si>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</si>
  <si>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</si>
  <si>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一時保存</t>
    <rPh sb="0" eb="4">
      <t xml:space="preserve">イチジホゾｎ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</si>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</sst>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4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22"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150215</xdr:rowOff>
    </xdr:from>
    <xdr:to>
      <xdr:col>11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95592</xdr:colOff>
      <xdr:row>32</xdr:row>
      <xdr:rowOff>95591</xdr:rowOff>
    </xdr:from>
    <xdr:to>
      <xdr:col>9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150214</xdr:rowOff>
    </xdr:from>
    <xdr:to>
      <xdr:col>11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792548</xdr:colOff>
      <xdr:row>3</xdr:row>
      <xdr:rowOff>179548</xdr:rowOff>
    </xdr:from>
    <xdr:to>
      <xdr:col>10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7</xdr:col>
      <xdr:colOff>300429</xdr:colOff>
      <xdr:row>5</xdr:row>
      <xdr:rowOff>177523</xdr:rowOff>
    </xdr:from>
    <xdr:to>
      <xdr:col>11</xdr:col>
      <xdr:colOff>641828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7</xdr:col>
      <xdr:colOff>314087</xdr:colOff>
      <xdr:row>5</xdr:row>
      <xdr:rowOff>177527</xdr:rowOff>
    </xdr:from>
    <xdr:to>
      <xdr:col>11</xdr:col>
      <xdr:colOff>641829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10</xdr:col>
      <xdr:colOff>873978</xdr:colOff>
      <xdr:row>7</xdr:row>
      <xdr:rowOff>191182</xdr:rowOff>
    </xdr:from>
    <xdr:to>
      <xdr:col>11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409676</xdr:colOff>
      <xdr:row>7</xdr:row>
      <xdr:rowOff>177525</xdr:rowOff>
    </xdr:from>
    <xdr:to>
      <xdr:col>8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75108</xdr:colOff>
      <xdr:row>5</xdr:row>
      <xdr:rowOff>225322</xdr:rowOff>
    </xdr:from>
    <xdr:to>
      <xdr:col>9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75109</xdr:colOff>
      <xdr:row>9</xdr:row>
      <xdr:rowOff>211668</xdr:rowOff>
    </xdr:from>
    <xdr:to>
      <xdr:col>9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300934</xdr:colOff>
      <xdr:row>26</xdr:row>
      <xdr:rowOff>81933</xdr:rowOff>
    </xdr:from>
    <xdr:to>
      <xdr:col>11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7</xdr:col>
      <xdr:colOff>290819</xdr:colOff>
      <xdr:row>3</xdr:row>
      <xdr:rowOff>179548</xdr:rowOff>
    </xdr:from>
    <xdr:to>
      <xdr:col>8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235185</xdr:colOff>
      <xdr:row>3</xdr:row>
      <xdr:rowOff>179548</xdr:rowOff>
    </xdr:from>
    <xdr:to>
      <xdr:col>11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10</xdr:col>
      <xdr:colOff>890576</xdr:colOff>
      <xdr:row>28</xdr:row>
      <xdr:rowOff>97052</xdr:rowOff>
    </xdr:from>
    <xdr:to>
      <xdr:col>11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240457</xdr:colOff>
      <xdr:row>28</xdr:row>
      <xdr:rowOff>97052</xdr:rowOff>
    </xdr:from>
    <xdr:to>
      <xdr:col>10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9</xdr:col>
      <xdr:colOff>527719</xdr:colOff>
      <xdr:row>28</xdr:row>
      <xdr:rowOff>97052</xdr:rowOff>
    </xdr:from>
    <xdr:to>
      <xdr:col>10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8</xdr:col>
      <xdr:colOff>799861</xdr:colOff>
      <xdr:row>28</xdr:row>
      <xdr:rowOff>97052</xdr:rowOff>
    </xdr:from>
    <xdr:to>
      <xdr:col>9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57361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7</xdr:col>
      <xdr:colOff>363190</xdr:colOff>
      <xdr:row>26</xdr:row>
      <xdr:rowOff>125077</xdr:rowOff>
    </xdr:from>
    <xdr:to>
      <xdr:col>11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9</xdr:col>
      <xdr:colOff>317132</xdr:colOff>
      <xdr:row>15</xdr:row>
      <xdr:rowOff>124239</xdr:rowOff>
    </xdr:from>
    <xdr:to>
      <xdr:col>9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</xdr:colOff>
      <xdr:row>1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150215</xdr:rowOff>
    </xdr:from>
    <xdr:to>
      <xdr:col>17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95592</xdr:colOff>
      <xdr:row>32</xdr:row>
      <xdr:rowOff>95591</xdr:rowOff>
    </xdr:from>
    <xdr:to>
      <xdr:col>15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150214</xdr:rowOff>
    </xdr:from>
    <xdr:to>
      <xdr:col>17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792548</xdr:colOff>
      <xdr:row>3</xdr:row>
      <xdr:rowOff>179548</xdr:rowOff>
    </xdr:from>
    <xdr:to>
      <xdr:col>16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13</xdr:col>
      <xdr:colOff>300429</xdr:colOff>
      <xdr:row>5</xdr:row>
      <xdr:rowOff>177523</xdr:rowOff>
    </xdr:from>
    <xdr:to>
      <xdr:col>17</xdr:col>
      <xdr:colOff>641828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13</xdr:col>
      <xdr:colOff>314087</xdr:colOff>
      <xdr:row>5</xdr:row>
      <xdr:rowOff>177527</xdr:rowOff>
    </xdr:from>
    <xdr:to>
      <xdr:col>17</xdr:col>
      <xdr:colOff>641829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16</xdr:col>
      <xdr:colOff>873978</xdr:colOff>
      <xdr:row>7</xdr:row>
      <xdr:rowOff>191182</xdr:rowOff>
    </xdr:from>
    <xdr:to>
      <xdr:col>17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409676</xdr:colOff>
      <xdr:row>7</xdr:row>
      <xdr:rowOff>177525</xdr:rowOff>
    </xdr:from>
    <xdr:to>
      <xdr:col>14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75108</xdr:colOff>
      <xdr:row>5</xdr:row>
      <xdr:rowOff>225322</xdr:rowOff>
    </xdr:from>
    <xdr:to>
      <xdr:col>15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75109</xdr:colOff>
      <xdr:row>9</xdr:row>
      <xdr:rowOff>211668</xdr:rowOff>
    </xdr:from>
    <xdr:to>
      <xdr:col>15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300934</xdr:colOff>
      <xdr:row>26</xdr:row>
      <xdr:rowOff>81933</xdr:rowOff>
    </xdr:from>
    <xdr:to>
      <xdr:col>17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13</xdr:col>
      <xdr:colOff>290819</xdr:colOff>
      <xdr:row>3</xdr:row>
      <xdr:rowOff>179548</xdr:rowOff>
    </xdr:from>
    <xdr:to>
      <xdr:col>14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235185</xdr:colOff>
      <xdr:row>3</xdr:row>
      <xdr:rowOff>179548</xdr:rowOff>
    </xdr:from>
    <xdr:to>
      <xdr:col>17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363190</xdr:colOff>
      <xdr:row>7</xdr:row>
      <xdr:rowOff>1</xdr:rowOff>
    </xdr:from>
    <xdr:to>
      <xdr:col>17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13</xdr:col>
      <xdr:colOff>440268</xdr:colOff>
      <xdr:row>8</xdr:row>
      <xdr:rowOff>220134</xdr:rowOff>
    </xdr:from>
    <xdr:to>
      <xdr:col>14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14</xdr:col>
      <xdr:colOff>626534</xdr:colOff>
      <xdr:row>8</xdr:row>
      <xdr:rowOff>220134</xdr:rowOff>
    </xdr:from>
    <xdr:to>
      <xdr:col>15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8</xdr:row>
      <xdr:rowOff>220134</xdr:rowOff>
    </xdr:from>
    <xdr:to>
      <xdr:col>15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8</xdr:row>
      <xdr:rowOff>220134</xdr:rowOff>
    </xdr:from>
    <xdr:to>
      <xdr:col>16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8</xdr:row>
      <xdr:rowOff>220134</xdr:rowOff>
    </xdr:from>
    <xdr:to>
      <xdr:col>16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8</xdr:row>
      <xdr:rowOff>220134</xdr:rowOff>
    </xdr:from>
    <xdr:to>
      <xdr:col>17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11</xdr:row>
      <xdr:rowOff>84667</xdr:rowOff>
    </xdr:from>
    <xdr:to>
      <xdr:col>13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11</xdr:row>
      <xdr:rowOff>84667</xdr:rowOff>
    </xdr:from>
    <xdr:to>
      <xdr:col>14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11</xdr:row>
      <xdr:rowOff>84667</xdr:rowOff>
    </xdr:from>
    <xdr:to>
      <xdr:col>15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11</xdr:row>
      <xdr:rowOff>84667</xdr:rowOff>
    </xdr:from>
    <xdr:to>
      <xdr:col>15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11</xdr:row>
      <xdr:rowOff>84667</xdr:rowOff>
    </xdr:from>
    <xdr:to>
      <xdr:col>16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11</xdr:row>
      <xdr:rowOff>84667</xdr:rowOff>
    </xdr:from>
    <xdr:to>
      <xdr:col>16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11</xdr:row>
      <xdr:rowOff>84667</xdr:rowOff>
    </xdr:from>
    <xdr:to>
      <xdr:col>17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13</xdr:row>
      <xdr:rowOff>186266</xdr:rowOff>
    </xdr:from>
    <xdr:to>
      <xdr:col>15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13</xdr:row>
      <xdr:rowOff>186266</xdr:rowOff>
    </xdr:from>
    <xdr:to>
      <xdr:col>15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13</xdr:row>
      <xdr:rowOff>186266</xdr:rowOff>
    </xdr:from>
    <xdr:to>
      <xdr:col>16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13</xdr:row>
      <xdr:rowOff>186266</xdr:rowOff>
    </xdr:from>
    <xdr:to>
      <xdr:col>16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13</xdr:row>
      <xdr:rowOff>186266</xdr:rowOff>
    </xdr:from>
    <xdr:to>
      <xdr:col>17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16</xdr:row>
      <xdr:rowOff>50799</xdr:rowOff>
    </xdr:from>
    <xdr:to>
      <xdr:col>13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16</xdr:row>
      <xdr:rowOff>50799</xdr:rowOff>
    </xdr:from>
    <xdr:to>
      <xdr:col>14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16</xdr:row>
      <xdr:rowOff>50799</xdr:rowOff>
    </xdr:from>
    <xdr:to>
      <xdr:col>15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16</xdr:row>
      <xdr:rowOff>50799</xdr:rowOff>
    </xdr:from>
    <xdr:to>
      <xdr:col>15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16</xdr:row>
      <xdr:rowOff>50799</xdr:rowOff>
    </xdr:from>
    <xdr:to>
      <xdr:col>16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16</xdr:row>
      <xdr:rowOff>50799</xdr:rowOff>
    </xdr:from>
    <xdr:to>
      <xdr:col>16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16</xdr:row>
      <xdr:rowOff>50799</xdr:rowOff>
    </xdr:from>
    <xdr:to>
      <xdr:col>17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18</xdr:row>
      <xdr:rowOff>135466</xdr:rowOff>
    </xdr:from>
    <xdr:to>
      <xdr:col>15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18</xdr:row>
      <xdr:rowOff>135466</xdr:rowOff>
    </xdr:from>
    <xdr:to>
      <xdr:col>15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18</xdr:row>
      <xdr:rowOff>135466</xdr:rowOff>
    </xdr:from>
    <xdr:to>
      <xdr:col>16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18</xdr:row>
      <xdr:rowOff>135466</xdr:rowOff>
    </xdr:from>
    <xdr:to>
      <xdr:col>16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18</xdr:row>
      <xdr:rowOff>135466</xdr:rowOff>
    </xdr:from>
    <xdr:to>
      <xdr:col>17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21</xdr:row>
      <xdr:rowOff>33866</xdr:rowOff>
    </xdr:from>
    <xdr:to>
      <xdr:col>13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21</xdr:row>
      <xdr:rowOff>33866</xdr:rowOff>
    </xdr:from>
    <xdr:to>
      <xdr:col>14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21</xdr:row>
      <xdr:rowOff>33866</xdr:rowOff>
    </xdr:from>
    <xdr:to>
      <xdr:col>15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21</xdr:row>
      <xdr:rowOff>33866</xdr:rowOff>
    </xdr:from>
    <xdr:to>
      <xdr:col>15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21</xdr:row>
      <xdr:rowOff>33866</xdr:rowOff>
    </xdr:from>
    <xdr:to>
      <xdr:col>16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21</xdr:row>
      <xdr:rowOff>33866</xdr:rowOff>
    </xdr:from>
    <xdr:to>
      <xdr:col>16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21</xdr:row>
      <xdr:rowOff>33866</xdr:rowOff>
    </xdr:from>
    <xdr:to>
      <xdr:col>17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13</xdr:row>
      <xdr:rowOff>186266</xdr:rowOff>
    </xdr:from>
    <xdr:to>
      <xdr:col>14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13</xdr:col>
      <xdr:colOff>440268</xdr:colOff>
      <xdr:row>18</xdr:row>
      <xdr:rowOff>135466</xdr:rowOff>
    </xdr:from>
    <xdr:to>
      <xdr:col>14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14</xdr:col>
      <xdr:colOff>626534</xdr:colOff>
      <xdr:row>23</xdr:row>
      <xdr:rowOff>84666</xdr:rowOff>
    </xdr:from>
    <xdr:to>
      <xdr:col>15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23</xdr:row>
      <xdr:rowOff>84666</xdr:rowOff>
    </xdr:from>
    <xdr:to>
      <xdr:col>15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23</xdr:row>
      <xdr:rowOff>84666</xdr:rowOff>
    </xdr:from>
    <xdr:to>
      <xdr:col>16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23</xdr:row>
      <xdr:rowOff>84666</xdr:rowOff>
    </xdr:from>
    <xdr:to>
      <xdr:col>16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23</xdr:row>
      <xdr:rowOff>84666</xdr:rowOff>
    </xdr:from>
    <xdr:to>
      <xdr:col>17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25</xdr:row>
      <xdr:rowOff>211666</xdr:rowOff>
    </xdr:from>
    <xdr:to>
      <xdr:col>13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25</xdr:row>
      <xdr:rowOff>211666</xdr:rowOff>
    </xdr:from>
    <xdr:to>
      <xdr:col>14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25</xdr:row>
      <xdr:rowOff>211666</xdr:rowOff>
    </xdr:from>
    <xdr:to>
      <xdr:col>15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25</xdr:row>
      <xdr:rowOff>211666</xdr:rowOff>
    </xdr:from>
    <xdr:to>
      <xdr:col>15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25</xdr:row>
      <xdr:rowOff>211666</xdr:rowOff>
    </xdr:from>
    <xdr:to>
      <xdr:col>16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25</xdr:row>
      <xdr:rowOff>211666</xdr:rowOff>
    </xdr:from>
    <xdr:to>
      <xdr:col>16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25</xdr:row>
      <xdr:rowOff>211666</xdr:rowOff>
    </xdr:from>
    <xdr:to>
      <xdr:col>17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23</xdr:row>
      <xdr:rowOff>84666</xdr:rowOff>
    </xdr:from>
    <xdr:to>
      <xdr:col>14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7</xdr:col>
      <xdr:colOff>366907</xdr:colOff>
      <xdr:row>28</xdr:row>
      <xdr:rowOff>97052</xdr:rowOff>
    </xdr:from>
    <xdr:to>
      <xdr:col>7</xdr:col>
      <xdr:colOff>927759</xdr:colOff>
      <xdr:row>31</xdr:row>
      <xdr:rowOff>0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227190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8</xdr:col>
      <xdr:colOff>92702</xdr:colOff>
      <xdr:row>28</xdr:row>
      <xdr:rowOff>97052</xdr:rowOff>
    </xdr:from>
    <xdr:to>
      <xdr:col>8</xdr:col>
      <xdr:colOff>653554</xdr:colOff>
      <xdr:row>31</xdr:row>
      <xdr:rowOff>0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295020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16</xdr:col>
      <xdr:colOff>919440</xdr:colOff>
      <xdr:row>28</xdr:row>
      <xdr:rowOff>97052</xdr:rowOff>
    </xdr:from>
    <xdr:to>
      <xdr:col>17</xdr:col>
      <xdr:colOff>527792</xdr:colOff>
      <xdr:row>31</xdr:row>
      <xdr:rowOff>0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113716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269321</xdr:colOff>
      <xdr:row>28</xdr:row>
      <xdr:rowOff>97052</xdr:rowOff>
    </xdr:from>
    <xdr:to>
      <xdr:col>16</xdr:col>
      <xdr:colOff>830173</xdr:colOff>
      <xdr:row>31</xdr:row>
      <xdr:rowOff>0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048704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556583</xdr:colOff>
      <xdr:row>28</xdr:row>
      <xdr:rowOff>97052</xdr:rowOff>
    </xdr:from>
    <xdr:to>
      <xdr:col>16</xdr:col>
      <xdr:colOff>164935</xdr:colOff>
      <xdr:row>31</xdr:row>
      <xdr:rowOff>0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9821810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828725</xdr:colOff>
      <xdr:row>28</xdr:row>
      <xdr:rowOff>97052</xdr:rowOff>
    </xdr:from>
    <xdr:to>
      <xdr:col>15</xdr:col>
      <xdr:colOff>437077</xdr:colOff>
      <xdr:row>31</xdr:row>
      <xdr:rowOff>0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914145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395771</xdr:colOff>
      <xdr:row>28</xdr:row>
      <xdr:rowOff>97052</xdr:rowOff>
    </xdr:from>
    <xdr:to>
      <xdr:col>14</xdr:col>
      <xdr:colOff>4123</xdr:colOff>
      <xdr:row>31</xdr:row>
      <xdr:rowOff>0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775599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121566</xdr:colOff>
      <xdr:row>28</xdr:row>
      <xdr:rowOff>97052</xdr:rowOff>
    </xdr:from>
    <xdr:to>
      <xdr:col>14</xdr:col>
      <xdr:colOff>682418</xdr:colOff>
      <xdr:row>31</xdr:row>
      <xdr:rowOff>0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8434293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48267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150215</xdr:rowOff>
    </xdr:from>
    <xdr:to>
      <xdr:col>5</xdr:col>
      <xdr:colOff>696452</xdr:colOff>
      <xdr:row>31</xdr:row>
      <xdr:rowOff>150215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207728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95592</xdr:colOff>
      <xdr:row>32</xdr:row>
      <xdr:rowOff>95591</xdr:rowOff>
    </xdr:from>
    <xdr:to>
      <xdr:col>3</xdr:col>
      <xdr:colOff>942258</xdr:colOff>
      <xdr:row>34</xdr:row>
      <xdr:rowOff>95592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940392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150214</xdr:rowOff>
    </xdr:from>
    <xdr:to>
      <xdr:col>5</xdr:col>
      <xdr:colOff>696452</xdr:colOff>
      <xdr:row>3</xdr:row>
      <xdr:rowOff>163871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207728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792548</xdr:colOff>
      <xdr:row>3</xdr:row>
      <xdr:rowOff>179548</xdr:rowOff>
    </xdr:from>
    <xdr:to>
      <xdr:col>4</xdr:col>
      <xdr:colOff>172469</xdr:colOff>
      <xdr:row>5</xdr:row>
      <xdr:rowOff>152238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689081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</xdr:col>
      <xdr:colOff>300428</xdr:colOff>
      <xdr:row>5</xdr:row>
      <xdr:rowOff>177523</xdr:rowOff>
    </xdr:from>
    <xdr:to>
      <xdr:col>5</xdr:col>
      <xdr:colOff>641827</xdr:colOff>
      <xdr:row>26</xdr:row>
      <xdr:rowOff>47037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48695" y="1362856"/>
          <a:ext cx="4134465" cy="4847914"/>
        </a:xfrm>
        <a:prstGeom prst="rect">
          <a:avLst/>
        </a:prstGeom>
      </xdr:spPr>
    </xdr:pic>
    <xdr:clientData/>
  </xdr:twoCellAnchor>
  <xdr:twoCellAnchor>
    <xdr:from>
      <xdr:col>1</xdr:col>
      <xdr:colOff>300933</xdr:colOff>
      <xdr:row>26</xdr:row>
      <xdr:rowOff>81933</xdr:rowOff>
    </xdr:from>
    <xdr:to>
      <xdr:col>5</xdr:col>
      <xdr:colOff>627160</xdr:colOff>
      <xdr:row>31</xdr:row>
      <xdr:rowOff>109752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49200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290818</xdr:colOff>
      <xdr:row>3</xdr:row>
      <xdr:rowOff>179548</xdr:rowOff>
    </xdr:from>
    <xdr:to>
      <xdr:col>2</xdr:col>
      <xdr:colOff>721235</xdr:colOff>
      <xdr:row>5</xdr:row>
      <xdr:rowOff>152238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39085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位置確定</a:t>
          </a:r>
          <a:endParaRPr kumimoji="1" lang="en-US" altLang="ja-JP" sz="2000"/>
        </a:p>
      </xdr:txBody>
    </xdr:sp>
    <xdr:clientData/>
  </xdr:twoCellAnchor>
  <xdr:twoCellAnchor>
    <xdr:from>
      <xdr:col>4</xdr:col>
      <xdr:colOff>235184</xdr:colOff>
      <xdr:row>3</xdr:row>
      <xdr:rowOff>179548</xdr:rowOff>
    </xdr:from>
    <xdr:to>
      <xdr:col>5</xdr:col>
      <xdr:colOff>627160</xdr:colOff>
      <xdr:row>5</xdr:row>
      <xdr:rowOff>152238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4028251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4</xdr:col>
      <xdr:colOff>890575</xdr:colOff>
      <xdr:row>28</xdr:row>
      <xdr:rowOff>97052</xdr:rowOff>
    </xdr:from>
    <xdr:to>
      <xdr:col>5</xdr:col>
      <xdr:colOff>498928</xdr:colOff>
      <xdr:row>31</xdr:row>
      <xdr:rowOff>0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683642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4</xdr:col>
      <xdr:colOff>240456</xdr:colOff>
      <xdr:row>28</xdr:row>
      <xdr:rowOff>97052</xdr:rowOff>
    </xdr:from>
    <xdr:to>
      <xdr:col>4</xdr:col>
      <xdr:colOff>801308</xdr:colOff>
      <xdr:row>31</xdr:row>
      <xdr:rowOff>0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403352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527719</xdr:colOff>
      <xdr:row>28</xdr:row>
      <xdr:rowOff>97052</xdr:rowOff>
    </xdr:from>
    <xdr:to>
      <xdr:col>4</xdr:col>
      <xdr:colOff>136070</xdr:colOff>
      <xdr:row>31</xdr:row>
      <xdr:rowOff>0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3372519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799861</xdr:colOff>
      <xdr:row>28</xdr:row>
      <xdr:rowOff>97052</xdr:rowOff>
    </xdr:from>
    <xdr:to>
      <xdr:col>3</xdr:col>
      <xdr:colOff>408213</xdr:colOff>
      <xdr:row>31</xdr:row>
      <xdr:rowOff>0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696394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363189</xdr:colOff>
      <xdr:row>26</xdr:row>
      <xdr:rowOff>125077</xdr:rowOff>
    </xdr:from>
    <xdr:to>
      <xdr:col>5</xdr:col>
      <xdr:colOff>558029</xdr:colOff>
      <xdr:row>27</xdr:row>
      <xdr:rowOff>192425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311456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366906</xdr:colOff>
      <xdr:row>28</xdr:row>
      <xdr:rowOff>97052</xdr:rowOff>
    </xdr:from>
    <xdr:to>
      <xdr:col>1</xdr:col>
      <xdr:colOff>927758</xdr:colOff>
      <xdr:row>31</xdr:row>
      <xdr:rowOff>0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31517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2</xdr:col>
      <xdr:colOff>92702</xdr:colOff>
      <xdr:row>28</xdr:row>
      <xdr:rowOff>97052</xdr:rowOff>
    </xdr:from>
    <xdr:to>
      <xdr:col>2</xdr:col>
      <xdr:colOff>653554</xdr:colOff>
      <xdr:row>31</xdr:row>
      <xdr:rowOff>0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989235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627761</xdr:colOff>
      <xdr:row>3</xdr:row>
      <xdr:rowOff>188313</xdr:rowOff>
    </xdr:from>
    <xdr:to>
      <xdr:col>17</xdr:col>
      <xdr:colOff>99552</xdr:colOff>
      <xdr:row>4</xdr:row>
      <xdr:rowOff>210437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41C3B2B9-FFAF-F644-BC87-19B54561DCD1}"/>
            </a:ext>
          </a:extLst>
        </xdr:cNvPr>
        <xdr:cNvSpPr/>
      </xdr:nvSpPr>
      <xdr:spPr>
        <a:xfrm>
          <a:off x="12006961" y="899513"/>
          <a:ext cx="4213124" cy="259191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208348</xdr:colOff>
      <xdr:row>4</xdr:row>
      <xdr:rowOff>226114</xdr:rowOff>
    </xdr:from>
    <xdr:to>
      <xdr:col>15</xdr:col>
      <xdr:colOff>528069</xdr:colOff>
      <xdr:row>6</xdr:row>
      <xdr:rowOff>215737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D72D426-9F38-894F-907B-55AA161217CD}"/>
            </a:ext>
          </a:extLst>
        </xdr:cNvPr>
        <xdr:cNvSpPr/>
      </xdr:nvSpPr>
      <xdr:spPr>
        <a:xfrm>
          <a:off x="13484081" y="1174381"/>
          <a:ext cx="1267988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281310</xdr:colOff>
      <xdr:row>9</xdr:row>
      <xdr:rowOff>43015</xdr:rowOff>
    </xdr:from>
    <xdr:to>
      <xdr:col>16</xdr:col>
      <xdr:colOff>883948</xdr:colOff>
      <xdr:row>12</xdr:row>
      <xdr:rowOff>168922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599AC6-507B-2C4C-BEC1-708A34A6BAEC}"/>
            </a:ext>
          </a:extLst>
        </xdr:cNvPr>
        <xdr:cNvSpPr/>
      </xdr:nvSpPr>
      <xdr:spPr>
        <a:xfrm>
          <a:off x="15453577" y="2176615"/>
          <a:ext cx="602638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777975</xdr:colOff>
      <xdr:row>9</xdr:row>
      <xdr:rowOff>29358</xdr:rowOff>
    </xdr:from>
    <xdr:to>
      <xdr:col>13</xdr:col>
      <xdr:colOff>432344</xdr:colOff>
      <xdr:row>12</xdr:row>
      <xdr:rowOff>155265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A82BF31B-5C4D-CE41-AF29-8E645DC7506F}"/>
            </a:ext>
          </a:extLst>
        </xdr:cNvPr>
        <xdr:cNvSpPr/>
      </xdr:nvSpPr>
      <xdr:spPr>
        <a:xfrm rot="10800000">
          <a:off x="12157175" y="2162958"/>
          <a:ext cx="602636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434941</xdr:colOff>
      <xdr:row>7</xdr:row>
      <xdr:rowOff>60221</xdr:rowOff>
    </xdr:from>
    <xdr:to>
      <xdr:col>15</xdr:col>
      <xdr:colOff>278717</xdr:colOff>
      <xdr:row>10</xdr:row>
      <xdr:rowOff>78794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2A5543E-16EB-0742-9ACD-C0141F332338}"/>
            </a:ext>
          </a:extLst>
        </xdr:cNvPr>
        <xdr:cNvSpPr/>
      </xdr:nvSpPr>
      <xdr:spPr>
        <a:xfrm rot="16200000">
          <a:off x="13741809" y="1688553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434942</xdr:colOff>
      <xdr:row>11</xdr:row>
      <xdr:rowOff>80434</xdr:rowOff>
    </xdr:from>
    <xdr:to>
      <xdr:col>15</xdr:col>
      <xdr:colOff>278718</xdr:colOff>
      <xdr:row>14</xdr:row>
      <xdr:rowOff>99007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41E60E07-5BAD-A74A-9C6F-65BB90CB4A37}"/>
            </a:ext>
          </a:extLst>
        </xdr:cNvPr>
        <xdr:cNvSpPr/>
      </xdr:nvSpPr>
      <xdr:spPr>
        <a:xfrm rot="5400000">
          <a:off x="13741810" y="2657032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669233</xdr:colOff>
      <xdr:row>28</xdr:row>
      <xdr:rowOff>94632</xdr:rowOff>
    </xdr:from>
    <xdr:to>
      <xdr:col>17</xdr:col>
      <xdr:colOff>30260</xdr:colOff>
      <xdr:row>33</xdr:row>
      <xdr:rowOff>164785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E415CC4D-221D-3F47-B31C-F07D74A0DFCF}"/>
            </a:ext>
          </a:extLst>
        </xdr:cNvPr>
        <xdr:cNvSpPr/>
      </xdr:nvSpPr>
      <xdr:spPr>
        <a:xfrm>
          <a:off x="12048433" y="6732499"/>
          <a:ext cx="4102360" cy="1255486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12</xdr:col>
      <xdr:colOff>659118</xdr:colOff>
      <xdr:row>4</xdr:row>
      <xdr:rowOff>226114</xdr:rowOff>
    </xdr:from>
    <xdr:to>
      <xdr:col>14</xdr:col>
      <xdr:colOff>137035</xdr:colOff>
      <xdr:row>6</xdr:row>
      <xdr:rowOff>215737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ED6519AB-71D8-2845-9DED-F983A4B9CB8A}"/>
            </a:ext>
          </a:extLst>
        </xdr:cNvPr>
        <xdr:cNvSpPr/>
      </xdr:nvSpPr>
      <xdr:spPr>
        <a:xfrm>
          <a:off x="12038318" y="1174381"/>
          <a:ext cx="1374450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590784</xdr:colOff>
      <xdr:row>4</xdr:row>
      <xdr:rowOff>226114</xdr:rowOff>
    </xdr:from>
    <xdr:to>
      <xdr:col>17</xdr:col>
      <xdr:colOff>30260</xdr:colOff>
      <xdr:row>6</xdr:row>
      <xdr:rowOff>215737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A1DB2263-E362-D54F-B12F-7AD90427EE3A}"/>
            </a:ext>
          </a:extLst>
        </xdr:cNvPr>
        <xdr:cNvSpPr/>
      </xdr:nvSpPr>
      <xdr:spPr>
        <a:xfrm>
          <a:off x="14814784" y="1174381"/>
          <a:ext cx="1336009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297908</xdr:colOff>
      <xdr:row>30</xdr:row>
      <xdr:rowOff>126685</xdr:rowOff>
    </xdr:from>
    <xdr:to>
      <xdr:col>16</xdr:col>
      <xdr:colOff>850294</xdr:colOff>
      <xdr:row>33</xdr:row>
      <xdr:rowOff>55033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D2E9A12-F547-9A4B-8648-1708914E4269}"/>
            </a:ext>
          </a:extLst>
        </xdr:cNvPr>
        <xdr:cNvSpPr/>
      </xdr:nvSpPr>
      <xdr:spPr>
        <a:xfrm>
          <a:off x="15470175" y="7238685"/>
          <a:ext cx="552386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596056</xdr:colOff>
      <xdr:row>30</xdr:row>
      <xdr:rowOff>126685</xdr:rowOff>
    </xdr:from>
    <xdr:to>
      <xdr:col>16</xdr:col>
      <xdr:colOff>208641</xdr:colOff>
      <xdr:row>33</xdr:row>
      <xdr:rowOff>55033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8BDC3FD6-BCC5-C84B-B4DF-74B4BDBA22F4}"/>
            </a:ext>
          </a:extLst>
        </xdr:cNvPr>
        <xdr:cNvSpPr/>
      </xdr:nvSpPr>
      <xdr:spPr>
        <a:xfrm>
          <a:off x="14820056" y="7238685"/>
          <a:ext cx="560852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14</xdr:col>
      <xdr:colOff>887552</xdr:colOff>
      <xdr:row>30</xdr:row>
      <xdr:rowOff>126685</xdr:rowOff>
    </xdr:from>
    <xdr:to>
      <xdr:col>15</xdr:col>
      <xdr:colOff>491670</xdr:colOff>
      <xdr:row>33</xdr:row>
      <xdr:rowOff>55033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9F2A15E7-E540-4D43-B96D-BBDC04739DDC}"/>
            </a:ext>
          </a:extLst>
        </xdr:cNvPr>
        <xdr:cNvSpPr/>
      </xdr:nvSpPr>
      <xdr:spPr>
        <a:xfrm>
          <a:off x="14163285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215661</xdr:colOff>
      <xdr:row>30</xdr:row>
      <xdr:rowOff>126685</xdr:rowOff>
    </xdr:from>
    <xdr:to>
      <xdr:col>14</xdr:col>
      <xdr:colOff>768046</xdr:colOff>
      <xdr:row>33</xdr:row>
      <xdr:rowOff>55033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D459DDE1-552A-894D-AEA9-C68632AECFFF}"/>
            </a:ext>
          </a:extLst>
        </xdr:cNvPr>
        <xdr:cNvSpPr/>
      </xdr:nvSpPr>
      <xdr:spPr>
        <a:xfrm>
          <a:off x="13491394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12</xdr:col>
      <xdr:colOff>820423</xdr:colOff>
      <xdr:row>30</xdr:row>
      <xdr:rowOff>141804</xdr:rowOff>
    </xdr:from>
    <xdr:to>
      <xdr:col>14</xdr:col>
      <xdr:colOff>50800</xdr:colOff>
      <xdr:row>33</xdr:row>
      <xdr:rowOff>70152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AC58521-12BE-8D43-8D00-FBD71EB7D047}"/>
            </a:ext>
          </a:extLst>
        </xdr:cNvPr>
        <xdr:cNvSpPr/>
      </xdr:nvSpPr>
      <xdr:spPr>
        <a:xfrm>
          <a:off x="12199623" y="7253804"/>
          <a:ext cx="1126910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12</xdr:col>
      <xdr:colOff>731489</xdr:colOff>
      <xdr:row>28</xdr:row>
      <xdr:rowOff>137776</xdr:rowOff>
    </xdr:from>
    <xdr:to>
      <xdr:col>16</xdr:col>
      <xdr:colOff>909395</xdr:colOff>
      <xdr:row>29</xdr:row>
      <xdr:rowOff>213591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BA858960-0876-BD40-A90F-7DE41B8DB478}"/>
            </a:ext>
          </a:extLst>
        </xdr:cNvPr>
        <xdr:cNvSpPr/>
      </xdr:nvSpPr>
      <xdr:spPr>
        <a:xfrm>
          <a:off x="12110689" y="6775643"/>
          <a:ext cx="3970973" cy="312881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2</xdr:col>
      <xdr:colOff>838670</xdr:colOff>
      <xdr:row>5</xdr:row>
      <xdr:rowOff>215900</xdr:rowOff>
    </xdr:from>
    <xdr:to>
      <xdr:col>7</xdr:col>
      <xdr:colOff>138994</xdr:colOff>
      <xdr:row>38</xdr:row>
      <xdr:rowOff>131069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2754810" y="1329935"/>
          <a:ext cx="4090675" cy="7267801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151047</xdr:colOff>
      <xdr:row>11</xdr:row>
      <xdr:rowOff>47516</xdr:rowOff>
    </xdr:from>
    <xdr:to>
      <xdr:col>6</xdr:col>
      <xdr:colOff>837513</xdr:colOff>
      <xdr:row>30</xdr:row>
      <xdr:rowOff>80488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2995847" y="2655249"/>
          <a:ext cx="3531266" cy="4537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000">
              <a:latin typeface="Meiryo UI" panose="020B0604030504040204" pitchFamily="34" charset="-128"/>
              <a:ea typeface="Meiryo UI" panose="020B0604030504040204" pitchFamily="34" charset="-128"/>
            </a:rPr>
            <a:t>Map Area</a:t>
          </a:r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7</xdr:row>
      <xdr:rowOff>141094</xdr:rowOff>
    </xdr:from>
    <xdr:to>
      <xdr:col>6</xdr:col>
      <xdr:colOff>837513</xdr:colOff>
      <xdr:row>8</xdr:row>
      <xdr:rowOff>75778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2995847" y="1800561"/>
          <a:ext cx="3531266" cy="171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Notifications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8</xdr:row>
      <xdr:rowOff>131673</xdr:rowOff>
    </xdr:from>
    <xdr:to>
      <xdr:col>6</xdr:col>
      <xdr:colOff>837513</xdr:colOff>
      <xdr:row>10</xdr:row>
      <xdr:rowOff>234558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2995847" y="2028206"/>
          <a:ext cx="3531266" cy="577019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Meiryo UI" panose="020B0604030504040204" pitchFamily="34" charset="-128"/>
              <a:ea typeface="Meiryo UI" panose="020B0604030504040204" pitchFamily="34" charset="-128"/>
            </a:rPr>
            <a:t>Menu(Cancel,</a:t>
          </a:r>
          <a:r>
            <a:rPr kumimoji="1" lang="en-US" altLang="ja-JP" sz="2000" baseline="0">
              <a:latin typeface="Meiryo UI" panose="020B0604030504040204" pitchFamily="34" charset="-128"/>
              <a:ea typeface="Meiryo UI" panose="020B0604030504040204" pitchFamily="34" charset="-128"/>
            </a:rPr>
            <a:t> Save, Exit)</a:t>
          </a:r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30</xdr:row>
      <xdr:rowOff>107245</xdr:rowOff>
    </xdr:from>
    <xdr:to>
      <xdr:col>6</xdr:col>
      <xdr:colOff>837513</xdr:colOff>
      <xdr:row>35</xdr:row>
      <xdr:rowOff>24816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2995847" y="7219245"/>
          <a:ext cx="3531266" cy="1102904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latin typeface="Meiryo UI" panose="020B0604030504040204" pitchFamily="34" charset="-128"/>
              <a:ea typeface="Meiryo UI" panose="020B0604030504040204" pitchFamily="34" charset="-128"/>
            </a:rPr>
            <a:t>Control</a:t>
          </a:r>
          <a:r>
            <a:rPr kumimoji="1" lang="en-US" altLang="ja-JP" sz="2800" baseline="0">
              <a:latin typeface="Meiryo UI" panose="020B0604030504040204" pitchFamily="34" charset="-128"/>
              <a:ea typeface="Meiryo UI" panose="020B0604030504040204" pitchFamily="34" charset="-128"/>
            </a:rPr>
            <a:t> Buttons</a:t>
          </a:r>
          <a:endParaRPr kumimoji="1" lang="ja-JP" altLang="en-US" sz="28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836209</xdr:colOff>
      <xdr:row>8</xdr:row>
      <xdr:rowOff>149822</xdr:rowOff>
    </xdr:from>
    <xdr:to>
      <xdr:col>10</xdr:col>
      <xdr:colOff>57698</xdr:colOff>
      <xdr:row>8</xdr:row>
      <xdr:rowOff>149822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777FCE-1EAA-F94C-8BE4-AB8DB1E80CC4}"/>
            </a:ext>
          </a:extLst>
        </xdr:cNvPr>
        <xdr:cNvCxnSpPr/>
      </xdr:nvCxnSpPr>
      <xdr:spPr>
        <a:xfrm>
          <a:off x="6525809" y="2046355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35</xdr:row>
      <xdr:rowOff>71427</xdr:rowOff>
    </xdr:from>
    <xdr:to>
      <xdr:col>10</xdr:col>
      <xdr:colOff>57698</xdr:colOff>
      <xdr:row>35</xdr:row>
      <xdr:rowOff>71427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AE5111-B09D-A740-B4AF-2A91F3096ECB}"/>
            </a:ext>
          </a:extLst>
        </xdr:cNvPr>
        <xdr:cNvCxnSpPr/>
      </xdr:nvCxnSpPr>
      <xdr:spPr>
        <a:xfrm>
          <a:off x="6525809" y="8368760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669179</xdr:colOff>
      <xdr:row>8</xdr:row>
      <xdr:rowOff>203200</xdr:rowOff>
    </xdr:from>
    <xdr:to>
      <xdr:col>9</xdr:col>
      <xdr:colOff>669179</xdr:colOff>
      <xdr:row>35</xdr:row>
      <xdr:rowOff>60208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CDBF109-A3DA-F042-957D-1242276CC904}"/>
            </a:ext>
          </a:extLst>
        </xdr:cNvPr>
        <xdr:cNvCxnSpPr/>
      </xdr:nvCxnSpPr>
      <xdr:spPr>
        <a:xfrm flipV="1">
          <a:off x="9203579" y="2099733"/>
          <a:ext cx="0" cy="6257808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11</xdr:row>
      <xdr:rowOff>8711</xdr:rowOff>
    </xdr:from>
    <xdr:to>
      <xdr:col>8</xdr:col>
      <xdr:colOff>911891</xdr:colOff>
      <xdr:row>11</xdr:row>
      <xdr:rowOff>8711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B56BD22A-9121-E043-B5B4-8BDF15EB93CF}"/>
            </a:ext>
          </a:extLst>
        </xdr:cNvPr>
        <xdr:cNvCxnSpPr/>
      </xdr:nvCxnSpPr>
      <xdr:spPr>
        <a:xfrm>
          <a:off x="6525809" y="2616444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30</xdr:row>
      <xdr:rowOff>118463</xdr:rowOff>
    </xdr:from>
    <xdr:to>
      <xdr:col>8</xdr:col>
      <xdr:colOff>911891</xdr:colOff>
      <xdr:row>30</xdr:row>
      <xdr:rowOff>118463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FC1C13B-746F-3649-B5B0-4855E85DD255}"/>
            </a:ext>
          </a:extLst>
        </xdr:cNvPr>
        <xdr:cNvCxnSpPr/>
      </xdr:nvCxnSpPr>
      <xdr:spPr>
        <a:xfrm>
          <a:off x="6525809" y="7230463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11</xdr:row>
      <xdr:rowOff>44529</xdr:rowOff>
    </xdr:from>
    <xdr:to>
      <xdr:col>8</xdr:col>
      <xdr:colOff>73377</xdr:colOff>
      <xdr:row>30</xdr:row>
      <xdr:rowOff>138602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8A15EFB-B694-944F-B1E7-E4BEB5D894BF}"/>
            </a:ext>
          </a:extLst>
        </xdr:cNvPr>
        <xdr:cNvCxnSpPr/>
      </xdr:nvCxnSpPr>
      <xdr:spPr>
        <a:xfrm flipV="1">
          <a:off x="7659510" y="2652262"/>
          <a:ext cx="0" cy="4598340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35</xdr:row>
      <xdr:rowOff>74411</xdr:rowOff>
    </xdr:from>
    <xdr:to>
      <xdr:col>8</xdr:col>
      <xdr:colOff>73377</xdr:colOff>
      <xdr:row>38</xdr:row>
      <xdr:rowOff>33867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43FFD9A2-4DF2-264C-BEFF-932B985D306A}"/>
            </a:ext>
          </a:extLst>
        </xdr:cNvPr>
        <xdr:cNvCxnSpPr/>
      </xdr:nvCxnSpPr>
      <xdr:spPr>
        <a:xfrm flipV="1">
          <a:off x="7659510" y="8371744"/>
          <a:ext cx="0" cy="670656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5</xdr:row>
      <xdr:rowOff>118534</xdr:rowOff>
    </xdr:from>
    <xdr:to>
      <xdr:col>8</xdr:col>
      <xdr:colOff>73377</xdr:colOff>
      <xdr:row>8</xdr:row>
      <xdr:rowOff>99219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D899AB4-C348-FB4C-A101-7E23563ED33E}"/>
            </a:ext>
          </a:extLst>
        </xdr:cNvPr>
        <xdr:cNvCxnSpPr/>
      </xdr:nvCxnSpPr>
      <xdr:spPr>
        <a:xfrm flipV="1">
          <a:off x="7659510" y="1303867"/>
          <a:ext cx="0" cy="691885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4</xdr:row>
      <xdr:rowOff>142098</xdr:rowOff>
    </xdr:from>
    <xdr:to>
      <xdr:col>8</xdr:col>
      <xdr:colOff>568391</xdr:colOff>
      <xdr:row>5</xdr:row>
      <xdr:rowOff>124336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D11227CD-5F72-E141-BE60-6C2DD0BE23A0}"/>
            </a:ext>
          </a:extLst>
        </xdr:cNvPr>
        <xdr:cNvCxnSpPr/>
      </xdr:nvCxnSpPr>
      <xdr:spPr>
        <a:xfrm flipV="1">
          <a:off x="7673287" y="1065734"/>
          <a:ext cx="497342" cy="21314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38</xdr:row>
      <xdr:rowOff>22026</xdr:rowOff>
    </xdr:from>
    <xdr:to>
      <xdr:col>8</xdr:col>
      <xdr:colOff>560294</xdr:colOff>
      <xdr:row>38</xdr:row>
      <xdr:rowOff>196103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BDEACC9D-5F97-3D42-BCAD-CBB19819520E}"/>
            </a:ext>
          </a:extLst>
        </xdr:cNvPr>
        <xdr:cNvCxnSpPr/>
      </xdr:nvCxnSpPr>
      <xdr:spPr>
        <a:xfrm>
          <a:off x="7691049" y="8538497"/>
          <a:ext cx="489245" cy="17407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20</xdr:row>
      <xdr:rowOff>1</xdr:rowOff>
    </xdr:from>
    <xdr:to>
      <xdr:col>10</xdr:col>
      <xdr:colOff>254000</xdr:colOff>
      <xdr:row>21</xdr:row>
      <xdr:rowOff>118534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2FB48A-F4A3-434F-9925-347D0CBFCCCC}"/>
            </a:ext>
          </a:extLst>
        </xdr:cNvPr>
        <xdr:cNvSpPr/>
      </xdr:nvSpPr>
      <xdr:spPr>
        <a:xfrm>
          <a:off x="8737600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1.0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491066</xdr:colOff>
      <xdr:row>20</xdr:row>
      <xdr:rowOff>1</xdr:rowOff>
    </xdr:from>
    <xdr:to>
      <xdr:col>8</xdr:col>
      <xdr:colOff>541867</xdr:colOff>
      <xdr:row>21</xdr:row>
      <xdr:rowOff>118534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F9CAB0-8FF6-6644-B646-5BAF29932A00}"/>
            </a:ext>
          </a:extLst>
        </xdr:cNvPr>
        <xdr:cNvSpPr/>
      </xdr:nvSpPr>
      <xdr:spPr>
        <a:xfrm>
          <a:off x="7128933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0.7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38</xdr:row>
      <xdr:rowOff>1</xdr:rowOff>
    </xdr:from>
    <xdr:to>
      <xdr:col>9</xdr:col>
      <xdr:colOff>591999</xdr:colOff>
      <xdr:row>39</xdr:row>
      <xdr:rowOff>118535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FF93BA2-525A-2A44-8E86-CB933ED5FA92}"/>
            </a:ext>
          </a:extLst>
        </xdr:cNvPr>
        <xdr:cNvSpPr/>
      </xdr:nvSpPr>
      <xdr:spPr>
        <a:xfrm>
          <a:off x="8161198" y="8890001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0.1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</xdr:row>
      <xdr:rowOff>116975</xdr:rowOff>
    </xdr:from>
    <xdr:to>
      <xdr:col>9</xdr:col>
      <xdr:colOff>591999</xdr:colOff>
      <xdr:row>5</xdr:row>
      <xdr:rowOff>1561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51050825-F465-5B41-856A-5367DB5810F9}"/>
            </a:ext>
          </a:extLst>
        </xdr:cNvPr>
        <xdr:cNvSpPr/>
      </xdr:nvSpPr>
      <xdr:spPr>
        <a:xfrm>
          <a:off x="8161198" y="818817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0.2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5" t="s">
        <v>9</v>
      </c>
      <c r="C9" s="4" t="s">
        <v>77</v>
      </c>
      <c r="D9" s="5" t="s">
        <v>6</v>
      </c>
    </row>
    <row r="10" spans="2:4" ht="19" customHeight="1">
      <c r="B10" s="36"/>
      <c r="C10" s="4" t="s">
        <v>78</v>
      </c>
      <c r="D10" s="5" t="s">
        <v>5</v>
      </c>
    </row>
    <row r="11" spans="2:4" ht="19" customHeight="1">
      <c r="B11" s="36"/>
      <c r="C11" s="4" t="s">
        <v>79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7" t="s">
        <v>27</v>
      </c>
      <c r="C15" s="7" t="s">
        <v>12</v>
      </c>
      <c r="D15" s="7" t="s">
        <v>16</v>
      </c>
    </row>
    <row r="16" spans="2:4">
      <c r="B16" s="38"/>
      <c r="C16" s="3" t="s">
        <v>12</v>
      </c>
      <c r="D16" s="3" t="s">
        <v>26</v>
      </c>
    </row>
    <row r="17" spans="2:4">
      <c r="B17" s="6"/>
      <c r="C17" s="39"/>
      <c r="D17" s="39"/>
    </row>
    <row r="18" spans="2:4">
      <c r="B18" s="37" t="s">
        <v>14</v>
      </c>
      <c r="C18" s="7" t="s">
        <v>76</v>
      </c>
      <c r="D18" s="7" t="s">
        <v>11</v>
      </c>
    </row>
    <row r="19" spans="2:4">
      <c r="B19" s="40"/>
      <c r="C19" s="7" t="s">
        <v>80</v>
      </c>
      <c r="D19" s="7" t="s">
        <v>15</v>
      </c>
    </row>
    <row r="20" spans="2:4">
      <c r="B20" s="40"/>
      <c r="C20" s="7" t="s">
        <v>81</v>
      </c>
      <c r="D20" s="7" t="s">
        <v>17</v>
      </c>
    </row>
    <row r="21" spans="2:4">
      <c r="B21" s="38"/>
      <c r="C21" s="7" t="s">
        <v>82</v>
      </c>
      <c r="D21" s="7" t="s">
        <v>70</v>
      </c>
    </row>
    <row r="22" spans="2:4">
      <c r="B22" s="6"/>
      <c r="C22" s="39"/>
      <c r="D22" s="39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4"/>
      <c r="D24" s="34"/>
    </row>
    <row r="25" spans="2:4">
      <c r="C25" s="34"/>
      <c r="D25" s="34"/>
    </row>
    <row r="26" spans="2:4">
      <c r="C26" s="34"/>
      <c r="D26" s="34"/>
    </row>
    <row r="27" spans="2:4">
      <c r="C27" s="34"/>
      <c r="D27" s="34"/>
    </row>
    <row r="28" spans="2:4">
      <c r="C28" s="34"/>
      <c r="D28" s="34"/>
    </row>
    <row r="29" spans="2:4">
      <c r="C29" s="34"/>
      <c r="D29" s="34"/>
    </row>
    <row r="30" spans="2:4">
      <c r="C30" s="34"/>
      <c r="D30" s="34"/>
    </row>
    <row r="31" spans="2:4">
      <c r="C31" s="34"/>
      <c r="D31" s="34"/>
    </row>
    <row r="32" spans="2:4">
      <c r="C32" s="34"/>
      <c r="D32" s="34"/>
    </row>
    <row r="33" spans="3:4">
      <c r="C33" s="34"/>
      <c r="D33" s="34"/>
    </row>
    <row r="34" spans="3:4">
      <c r="C34" s="34"/>
      <c r="D34" s="34"/>
    </row>
    <row r="35" spans="3:4">
      <c r="C35" s="34"/>
      <c r="D35" s="34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21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5"/>
  <sheetViews>
    <sheetView showGridLines="0" tabSelected="1" zoomScale="90" workbookViewId="0">
      <pane xSplit="12" ySplit="3" topLeftCell="M10" activePane="bottomRight" state="frozen"/>
      <selection pane="topRight" activeCell="F1" sqref="F1"/>
      <selection pane="bottomLeft" activeCell="A4" sqref="A4"/>
      <selection pane="bottomRight" activeCell="L24" sqref="L24"/>
    </sheetView>
  </sheetViews>
  <sheetFormatPr baseColWidth="10" defaultRowHeight="18" outlineLevelRow="1" outlineLevelCol="2"/>
  <cols>
    <col min="1" max="1" width="7.140625" style="32" bestFit="1" customWidth="1"/>
    <col min="2" max="2" width="7.140625" style="32" customWidth="1"/>
    <col min="3" max="3" width="7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2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2" t="s">
        <v>119</v>
      </c>
      <c r="B2" s="32" t="s">
        <v>117</v>
      </c>
      <c r="C2" s="32" t="s">
        <v>116</v>
      </c>
      <c r="E2" s="54" t="s">
        <v>84</v>
      </c>
      <c r="F2" s="55"/>
      <c r="G2" s="31"/>
      <c r="H2" s="44" t="s">
        <v>85</v>
      </c>
      <c r="I2" s="43"/>
      <c r="J2" s="31"/>
      <c r="K2" s="45" t="s">
        <v>86</v>
      </c>
      <c r="L2" s="43"/>
      <c r="M2" s="41" t="s">
        <v>118</v>
      </c>
      <c r="N2" s="46" t="s">
        <v>99</v>
      </c>
      <c r="O2" s="41" t="s">
        <v>100</v>
      </c>
      <c r="P2" s="42" t="s">
        <v>48</v>
      </c>
    </row>
    <row r="3" spans="1:16" hidden="1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41"/>
      <c r="N3" s="47"/>
      <c r="O3" s="41"/>
      <c r="P3" s="42"/>
    </row>
    <row r="4" spans="1:16" ht="35" customHeight="1" collapsed="1">
      <c r="C4" s="33">
        <v>44653</v>
      </c>
      <c r="D4">
        <v>1</v>
      </c>
      <c r="E4" s="27" t="s">
        <v>76</v>
      </c>
      <c r="F4" t="str">
        <f>VLOOKUP(E4, 概要!$C$18:$D$40, 2, FALSE)</f>
        <v>釣り場マップ作成</v>
      </c>
      <c r="G4">
        <v>1</v>
      </c>
      <c r="H4" t="str">
        <f>"[FC_"&amp;TEXT(D4,"00")&amp;"_"&amp;TEXT(G4,"00")&amp;"]"</f>
        <v>[FC_01_01]</v>
      </c>
      <c r="I4" t="s">
        <v>44</v>
      </c>
      <c r="J4">
        <v>1</v>
      </c>
      <c r="K4" t="str">
        <f>"[FC_"&amp;TEXT(D4,"00")&amp;"_"&amp;TEXT(G4,"00")&amp;"_"&amp;TEXT(J4,"00"&amp;"]")</f>
        <v>[FC_01_01_01]</v>
      </c>
      <c r="L4" t="s">
        <v>66</v>
      </c>
      <c r="M4" s="30" t="s">
        <v>109</v>
      </c>
      <c r="N4" s="30" t="s">
        <v>108</v>
      </c>
      <c r="P4" t="s">
        <v>56</v>
      </c>
    </row>
    <row r="5" spans="1:16" ht="35" customHeight="1">
      <c r="D5">
        <f>IF(E5=E4, D4, D4+1)</f>
        <v>1</v>
      </c>
      <c r="E5" s="27" t="s">
        <v>76</v>
      </c>
      <c r="F5" t="str">
        <f>VLOOKUP(E5, 概要!$C$18:$D$40, 2, FALSE)</f>
        <v>釣り場マップ作成</v>
      </c>
      <c r="G5">
        <f>IF(I5=I4, G4, G4+1)</f>
        <v>2</v>
      </c>
      <c r="H5" t="str">
        <f>"[FC_"&amp;TEXT(D5,"00")&amp;"_"&amp;TEXT(G5,"00")&amp;"]"</f>
        <v>[FC_01_02]</v>
      </c>
      <c r="I5" s="30" t="s">
        <v>101</v>
      </c>
      <c r="J5">
        <f>IF(I5=I4, J4+1, 1)</f>
        <v>1</v>
      </c>
      <c r="K5" t="str">
        <f>"[FC_"&amp;TEXT(D5,"00")&amp;"_"&amp;TEXT(G5,"00")&amp;"_"&amp;TEXT(J5,"00"&amp;"]")</f>
        <v>[FC_01_02_01]</v>
      </c>
      <c r="L5" t="s">
        <v>97</v>
      </c>
      <c r="M5" s="30" t="s">
        <v>110</v>
      </c>
    </row>
    <row r="6" spans="1:16" ht="35" customHeight="1">
      <c r="D6">
        <f t="shared" ref="D6:D8" si="0">IF(E6=E5, D5, D5+1)</f>
        <v>1</v>
      </c>
      <c r="E6" s="27" t="s">
        <v>76</v>
      </c>
      <c r="F6" t="str">
        <f>VLOOKUP(E6, 概要!$C$18:$D$40, 2, FALSE)</f>
        <v>釣り場マップ作成</v>
      </c>
      <c r="G6">
        <f t="shared" ref="G6:G21" si="1">IF(I6=I5, G5, G5+1)</f>
        <v>2</v>
      </c>
      <c r="H6" t="str">
        <f>"[FC_"&amp;TEXT(D6,"00")&amp;"_"&amp;TEXT(G6,"00")&amp;"]"</f>
        <v>[FC_01_02]</v>
      </c>
      <c r="I6" s="30" t="s">
        <v>101</v>
      </c>
      <c r="J6">
        <f>IF(I6=I5, J5+1, 1)</f>
        <v>2</v>
      </c>
      <c r="K6" t="str">
        <f>"[FC_"&amp;TEXT(D6,"00")&amp;"_"&amp;TEXT(G6,"00")&amp;"_"&amp;TEXT(J6,"00"&amp;"]")</f>
        <v>[FC_01_02_02]</v>
      </c>
      <c r="L6" s="25" t="s">
        <v>96</v>
      </c>
      <c r="M6" s="30" t="s">
        <v>111</v>
      </c>
      <c r="N6" s="30" t="s">
        <v>112</v>
      </c>
    </row>
    <row r="7" spans="1:16" ht="35" customHeight="1">
      <c r="D7">
        <f t="shared" si="0"/>
        <v>1</v>
      </c>
      <c r="E7" s="27" t="s">
        <v>76</v>
      </c>
      <c r="F7" t="str">
        <f>VLOOKUP(E7, 概要!$C$18:$D$40, 2, FALSE)</f>
        <v>釣り場マップ作成</v>
      </c>
      <c r="G7">
        <f t="shared" si="1"/>
        <v>2</v>
      </c>
      <c r="H7" t="str">
        <f>"[FC_"&amp;TEXT(D7,"00")&amp;"_"&amp;TEXT(G7,"00")&amp;"]"</f>
        <v>[FC_01_02]</v>
      </c>
      <c r="I7" s="30" t="s">
        <v>101</v>
      </c>
      <c r="J7">
        <f t="shared" ref="J7:J21" si="2">IF(I7=I6, J6+1, 1)</f>
        <v>3</v>
      </c>
      <c r="K7" t="str">
        <f>"[FC_"&amp;TEXT(D7,"00")&amp;"_"&amp;TEXT(G7,"00")&amp;"_"&amp;TEXT(J7,"00"&amp;"]")</f>
        <v>[FC_01_02_03]</v>
      </c>
      <c r="L7" s="25" t="s">
        <v>98</v>
      </c>
      <c r="M7" s="30" t="s">
        <v>113</v>
      </c>
      <c r="N7" s="30" t="s">
        <v>88</v>
      </c>
    </row>
    <row r="8" spans="1:16" ht="57">
      <c r="A8" s="32" t="s">
        <v>120</v>
      </c>
      <c r="C8" s="33"/>
      <c r="D8">
        <f t="shared" si="0"/>
        <v>1</v>
      </c>
      <c r="E8" s="27" t="s">
        <v>76</v>
      </c>
      <c r="F8" t="str">
        <f>VLOOKUP(E8, 概要!$C$18:$D$40, 2, FALSE)</f>
        <v>釣り場マップ作成</v>
      </c>
      <c r="G8">
        <f t="shared" si="1"/>
        <v>3</v>
      </c>
      <c r="H8" t="str">
        <f>"[FC_"&amp;TEXT(D8,"00")&amp;"_"&amp;TEXT(G8,"00")&amp;"]"</f>
        <v>[FC_01_03]</v>
      </c>
      <c r="I8" s="30" t="s">
        <v>103</v>
      </c>
      <c r="J8">
        <f t="shared" si="2"/>
        <v>1</v>
      </c>
      <c r="K8" t="str">
        <f>"[FC_"&amp;TEXT(D8,"00")&amp;"_"&amp;TEXT(G8,"00")&amp;"_"&amp;TEXT(J8,"00"&amp;"]")</f>
        <v>[FC_01_03_01]</v>
      </c>
      <c r="L8" s="25" t="s">
        <v>104</v>
      </c>
      <c r="M8" s="30" t="s">
        <v>124</v>
      </c>
      <c r="N8" s="30" t="s">
        <v>123</v>
      </c>
      <c r="O8" s="30" t="s">
        <v>126</v>
      </c>
    </row>
    <row r="9" spans="1:16" ht="44" customHeight="1">
      <c r="A9" s="32" t="s">
        <v>120</v>
      </c>
      <c r="D9">
        <f>IF(E9=E8, D8, D8+1)</f>
        <v>1</v>
      </c>
      <c r="E9" s="27" t="s">
        <v>76</v>
      </c>
      <c r="F9" t="str">
        <f>VLOOKUP(E9, 概要!$C$18:$D$40, 2, FALSE)</f>
        <v>釣り場マップ作成</v>
      </c>
      <c r="G9">
        <f>IF(I9=I8, G8, G8+1)</f>
        <v>3</v>
      </c>
      <c r="H9" t="str">
        <f>"[FC_"&amp;TEXT(D9,"00")&amp;"_"&amp;TEXT(G9,"00")&amp;"]"</f>
        <v>[FC_01_03]</v>
      </c>
      <c r="I9" s="30" t="s">
        <v>103</v>
      </c>
      <c r="J9">
        <f>IF(I9=I8, J8+1, 1)</f>
        <v>2</v>
      </c>
      <c r="K9" t="str">
        <f>"[FC_"&amp;TEXT(D9,"00")&amp;"_"&amp;TEXT(G9,"00")&amp;"_"&amp;TEXT(J9,"00"&amp;"]")</f>
        <v>[FC_01_03_02]</v>
      </c>
      <c r="L9" s="25" t="s">
        <v>104</v>
      </c>
      <c r="M9" s="30" t="s">
        <v>121</v>
      </c>
      <c r="N9" s="30" t="s">
        <v>122</v>
      </c>
    </row>
    <row r="10" spans="1:16" ht="19">
      <c r="C10" s="33"/>
      <c r="D10">
        <f t="shared" ref="D10:D21" si="3">IF(E10=E9, D9, D9+1)</f>
        <v>1</v>
      </c>
      <c r="E10" s="27" t="s">
        <v>76</v>
      </c>
      <c r="F10" t="str">
        <f>VLOOKUP(E10, 概要!$C$18:$D$40, 2, FALSE)</f>
        <v>釣り場マップ作成</v>
      </c>
      <c r="G10">
        <f t="shared" si="1"/>
        <v>3</v>
      </c>
      <c r="H10" t="str">
        <f>"[FC_"&amp;TEXT(D10,"00")&amp;"_"&amp;TEXT(G10,"00")&amp;"]"</f>
        <v>[FC_01_03]</v>
      </c>
      <c r="I10" s="30" t="s">
        <v>106</v>
      </c>
      <c r="J10">
        <f t="shared" si="2"/>
        <v>3</v>
      </c>
      <c r="K10" t="str">
        <f>"[FC_"&amp;TEXT(D10,"00")&amp;"_"&amp;TEXT(G10,"00")&amp;"_"&amp;TEXT(J10,"00"&amp;"]")</f>
        <v>[FC_01_03_03]</v>
      </c>
      <c r="L10" s="25" t="s">
        <v>105</v>
      </c>
      <c r="M10" s="30" t="s">
        <v>114</v>
      </c>
      <c r="N10" s="30" t="s">
        <v>88</v>
      </c>
    </row>
    <row r="11" spans="1:16" ht="35" customHeight="1">
      <c r="D11">
        <f t="shared" si="3"/>
        <v>1</v>
      </c>
      <c r="E11" s="27" t="s">
        <v>76</v>
      </c>
      <c r="F11" t="str">
        <f>VLOOKUP(E11, 概要!$C$18:$D$40, 2, FALSE)</f>
        <v>釣り場マップ作成</v>
      </c>
      <c r="G11">
        <f t="shared" si="1"/>
        <v>4</v>
      </c>
      <c r="H11" t="str">
        <f>"[FC_"&amp;TEXT(D11,"00")&amp;"_"&amp;TEXT(G11,"00")&amp;"]"</f>
        <v>[FC_01_04]</v>
      </c>
      <c r="I11" s="30" t="s">
        <v>107</v>
      </c>
      <c r="J11">
        <f t="shared" si="2"/>
        <v>1</v>
      </c>
      <c r="K11" t="str">
        <f>"[FC_"&amp;TEXT(D11,"00")&amp;"_"&amp;TEXT(G11,"00")&amp;"_"&amp;TEXT(J11,"00"&amp;"]")</f>
        <v>[FC_01_04_01]</v>
      </c>
      <c r="L11" s="25" t="s">
        <v>102</v>
      </c>
      <c r="M11" s="30" t="s">
        <v>90</v>
      </c>
      <c r="N11" s="30" t="s">
        <v>88</v>
      </c>
    </row>
    <row r="12" spans="1:16" ht="35" customHeight="1">
      <c r="D12">
        <f t="shared" si="3"/>
        <v>1</v>
      </c>
      <c r="E12" s="27" t="s">
        <v>76</v>
      </c>
      <c r="F12" t="str">
        <f>VLOOKUP(E12, 概要!$C$18:$D$40, 2, FALSE)</f>
        <v>釣り場マップ作成</v>
      </c>
      <c r="G12">
        <f t="shared" si="1"/>
        <v>4</v>
      </c>
      <c r="H12" t="str">
        <f>"[FC_"&amp;TEXT(D12,"00")&amp;"_"&amp;TEXT(G12,"00")&amp;"]"</f>
        <v>[FC_01_04]</v>
      </c>
      <c r="I12" s="30" t="s">
        <v>107</v>
      </c>
      <c r="J12">
        <f t="shared" si="2"/>
        <v>2</v>
      </c>
      <c r="K12" t="str">
        <f>"[FC_"&amp;TEXT(D12,"00")&amp;"_"&amp;TEXT(G12,"00")&amp;"_"&amp;TEXT(J12,"00"&amp;"]")</f>
        <v>[FC_01_04_02]</v>
      </c>
      <c r="L12" s="25" t="s">
        <v>89</v>
      </c>
      <c r="M12" s="30" t="s">
        <v>91</v>
      </c>
      <c r="N12" s="30" t="s">
        <v>88</v>
      </c>
    </row>
    <row r="13" spans="1:16" ht="64" customHeight="1">
      <c r="D13">
        <f t="shared" si="3"/>
        <v>1</v>
      </c>
      <c r="E13" s="27" t="s">
        <v>76</v>
      </c>
      <c r="F13" t="str">
        <f>VLOOKUP(E13, 概要!$C$18:$D$40, 2, FALSE)</f>
        <v>釣り場マップ作成</v>
      </c>
      <c r="G13">
        <f t="shared" si="1"/>
        <v>5</v>
      </c>
      <c r="H13" t="str">
        <f>"[FC_"&amp;TEXT(D13,"00")&amp;"_"&amp;TEXT(G13,"00")&amp;"]"</f>
        <v>[FC_01_05]</v>
      </c>
      <c r="I13" s="30" t="s">
        <v>54</v>
      </c>
      <c r="J13">
        <f t="shared" si="2"/>
        <v>1</v>
      </c>
      <c r="K13" t="str">
        <f>"[FC_"&amp;TEXT(D13,"00")&amp;"_"&amp;TEXT(G13,"00")&amp;"_"&amp;TEXT(J13,"00"&amp;"]")</f>
        <v>[FC_01_05_01]</v>
      </c>
      <c r="L13" t="s">
        <v>45</v>
      </c>
      <c r="M13" s="30" t="s">
        <v>53</v>
      </c>
      <c r="N13" s="30" t="s">
        <v>115</v>
      </c>
      <c r="O13" s="30" t="s">
        <v>55</v>
      </c>
    </row>
    <row r="14" spans="1:16" ht="35" customHeight="1">
      <c r="D14">
        <f t="shared" si="3"/>
        <v>1</v>
      </c>
      <c r="E14" s="27" t="s">
        <v>76</v>
      </c>
      <c r="F14" t="str">
        <f>VLOOKUP(E14, 概要!$C$18:$D$40, 2, FALSE)</f>
        <v>釣り場マップ作成</v>
      </c>
      <c r="G14">
        <f t="shared" si="1"/>
        <v>6</v>
      </c>
      <c r="H14" t="str">
        <f>"[FC_"&amp;TEXT(D14,"00")&amp;"_"&amp;TEXT(G14,"00")&amp;"]"</f>
        <v>[FC_01_06]</v>
      </c>
      <c r="I14" s="30" t="s">
        <v>46</v>
      </c>
      <c r="J14">
        <f t="shared" si="2"/>
        <v>1</v>
      </c>
      <c r="K14" t="str">
        <f>"[FC_"&amp;TEXT(D14,"00")&amp;"_"&amp;TEXT(G14,"00")&amp;"_"&amp;TEXT(J14,"00"&amp;"]")</f>
        <v>[FC_01_06_01]</v>
      </c>
      <c r="L14" t="s">
        <v>67</v>
      </c>
      <c r="M14" s="30" t="s">
        <v>87</v>
      </c>
    </row>
    <row r="15" spans="1:16" ht="35" customHeight="1">
      <c r="D15">
        <f t="shared" si="3"/>
        <v>1</v>
      </c>
      <c r="E15" s="27" t="s">
        <v>76</v>
      </c>
      <c r="F15" t="str">
        <f>VLOOKUP(E15, 概要!$C$18:$D$40, 2, FALSE)</f>
        <v>釣り場マップ作成</v>
      </c>
      <c r="G15">
        <f t="shared" si="1"/>
        <v>7</v>
      </c>
      <c r="H15" t="str">
        <f>"[FC_"&amp;TEXT(D15,"00")&amp;"_"&amp;TEXT(G15,"00")&amp;"]"</f>
        <v>[FC_01_07]</v>
      </c>
      <c r="I15" s="30" t="s">
        <v>47</v>
      </c>
      <c r="J15">
        <f t="shared" si="2"/>
        <v>1</v>
      </c>
      <c r="K15" t="str">
        <f>"[FC_"&amp;TEXT(D15,"00")&amp;"_"&amp;TEXT(G15,"00")&amp;"_"&amp;TEXT(J15,"00"&amp;"]")</f>
        <v>[FC_01_07_01]</v>
      </c>
      <c r="L15" t="s">
        <v>69</v>
      </c>
      <c r="M15" s="30" t="s">
        <v>88</v>
      </c>
    </row>
    <row r="16" spans="1:16" ht="35" customHeight="1">
      <c r="D16">
        <f t="shared" si="3"/>
        <v>2</v>
      </c>
      <c r="E16" s="27" t="s">
        <v>83</v>
      </c>
      <c r="F16" t="str">
        <f>VLOOKUP(E16, 概要!$C$18:$D$40, 2, FALSE)</f>
        <v>釣果記録</v>
      </c>
      <c r="G16">
        <f t="shared" si="1"/>
        <v>8</v>
      </c>
      <c r="H16" t="str">
        <f>"[FC_"&amp;TEXT(D16,"00")&amp;"_"&amp;TEXT(G16,"00")&amp;"]"</f>
        <v>[FC_02_08]</v>
      </c>
      <c r="I16" s="30" t="s">
        <v>52</v>
      </c>
      <c r="J16">
        <f t="shared" si="2"/>
        <v>1</v>
      </c>
      <c r="K16" t="str">
        <f>"[FC_"&amp;TEXT(D16,"00")&amp;"_"&amp;TEXT(G16,"00")&amp;"_"&amp;TEXT(J16,"00"&amp;"]")</f>
        <v>[FC_02_08_01]</v>
      </c>
      <c r="L16" t="s">
        <v>88</v>
      </c>
    </row>
    <row r="17" spans="4:12" ht="35" hidden="1" customHeight="1" outlineLevel="1">
      <c r="D17">
        <f t="shared" si="3"/>
        <v>2</v>
      </c>
      <c r="E17" s="27" t="s">
        <v>83</v>
      </c>
      <c r="F17" t="str">
        <f>VLOOKUP(E17, 概要!$C$18:$D$40, 2, FALSE)</f>
        <v>釣果記録</v>
      </c>
      <c r="G17">
        <f t="shared" si="1"/>
        <v>9</v>
      </c>
      <c r="H17" t="str">
        <f>"[FC_"&amp;TEXT(D17,"00")&amp;"_"&amp;TEXT(G17,"00")&amp;"]"</f>
        <v>[FC_02_09]</v>
      </c>
      <c r="I17" s="30" t="s">
        <v>51</v>
      </c>
      <c r="J17">
        <f t="shared" si="2"/>
        <v>1</v>
      </c>
      <c r="K17" t="str">
        <f>"[FC_"&amp;TEXT(D17,"00")&amp;"_"&amp;TEXT(G17,"00")&amp;"_"&amp;TEXT(J17,"00"&amp;"]")</f>
        <v>[FC_02_09_01]</v>
      </c>
      <c r="L17" t="s">
        <v>72</v>
      </c>
    </row>
    <row r="18" spans="4:12" ht="35" hidden="1" customHeight="1" outlineLevel="1">
      <c r="D18">
        <f t="shared" si="3"/>
        <v>2</v>
      </c>
      <c r="E18" s="27" t="s">
        <v>83</v>
      </c>
      <c r="F18" t="str">
        <f>VLOOKUP(E18, 概要!$C$18:$D$40, 2, FALSE)</f>
        <v>釣果記録</v>
      </c>
      <c r="G18">
        <f t="shared" si="1"/>
        <v>10</v>
      </c>
      <c r="H18" t="str">
        <f>"[FC_"&amp;TEXT(D18,"00")&amp;"_"&amp;TEXT(G18,"00")&amp;"]"</f>
        <v>[FC_02_10]</v>
      </c>
      <c r="I18" s="30" t="s">
        <v>49</v>
      </c>
      <c r="J18">
        <f t="shared" si="2"/>
        <v>1</v>
      </c>
      <c r="K18" t="str">
        <f>"[FC_"&amp;TEXT(D18,"00")&amp;"_"&amp;TEXT(G18,"00")&amp;"_"&amp;TEXT(J18,"00"&amp;"]")</f>
        <v>[FC_02_10_01]</v>
      </c>
      <c r="L18" t="s">
        <v>73</v>
      </c>
    </row>
    <row r="19" spans="4:12" ht="35" hidden="1" customHeight="1" outlineLevel="1">
      <c r="D19">
        <f t="shared" si="3"/>
        <v>2</v>
      </c>
      <c r="E19" s="27" t="s">
        <v>83</v>
      </c>
      <c r="F19" t="str">
        <f>VLOOKUP(E19, 概要!$C$18:$D$40, 2, FALSE)</f>
        <v>釣果記録</v>
      </c>
      <c r="G19">
        <f t="shared" si="1"/>
        <v>11</v>
      </c>
      <c r="H19" t="str">
        <f>"[FC_"&amp;TEXT(D19,"00")&amp;"_"&amp;TEXT(G19,"00")&amp;"]"</f>
        <v>[FC_02_11]</v>
      </c>
      <c r="I19" s="30" t="s">
        <v>50</v>
      </c>
      <c r="J19">
        <f t="shared" si="2"/>
        <v>1</v>
      </c>
      <c r="K19" t="str">
        <f>"[FC_"&amp;TEXT(D19,"00")&amp;"_"&amp;TEXT(G19,"00")&amp;"_"&amp;TEXT(J19,"00"&amp;"]")</f>
        <v>[FC_02_11_01]</v>
      </c>
      <c r="L19" t="s">
        <v>74</v>
      </c>
    </row>
    <row r="20" spans="4:12" ht="35" customHeight="1" collapsed="1">
      <c r="D20">
        <f t="shared" si="3"/>
        <v>3</v>
      </c>
      <c r="E20" s="27" t="s">
        <v>81</v>
      </c>
      <c r="F20" t="str">
        <f>VLOOKUP(E20, 概要!$C$18:$D$40, 2, FALSE)</f>
        <v>データ分析</v>
      </c>
      <c r="G20">
        <f t="shared" si="1"/>
        <v>12</v>
      </c>
      <c r="H20" t="str">
        <f>"[FC_"&amp;TEXT(D20,"00")&amp;"_"&amp;TEXT(G20,"00")&amp;"]"</f>
        <v>[FC_03_12]</v>
      </c>
      <c r="I20" s="30" t="s">
        <v>71</v>
      </c>
      <c r="J20">
        <f t="shared" si="2"/>
        <v>1</v>
      </c>
      <c r="K20" t="str">
        <f>"[FC_"&amp;TEXT(D20,"00")&amp;"_"&amp;TEXT(G20,"00")&amp;"_"&amp;TEXT(J20,"00"&amp;"]")</f>
        <v>[FC_03_12_01]</v>
      </c>
      <c r="L20" t="s">
        <v>75</v>
      </c>
    </row>
    <row r="21" spans="4:12" ht="35" customHeight="1">
      <c r="D21">
        <f t="shared" si="3"/>
        <v>4</v>
      </c>
      <c r="E21" s="27" t="s">
        <v>82</v>
      </c>
      <c r="F21" t="str">
        <f>VLOOKUP(E21, 概要!$C$18:$D$40, 2, FALSE)</f>
        <v>ユーザインターフェース</v>
      </c>
      <c r="G21">
        <f t="shared" si="1"/>
        <v>13</v>
      </c>
      <c r="H21" t="str">
        <f>"[FC_"&amp;TEXT(D21,"00")&amp;"_"&amp;TEXT(G21,"00")&amp;"]"</f>
        <v>[FC_04_13]</v>
      </c>
      <c r="I21" s="30" t="s">
        <v>129</v>
      </c>
      <c r="J21">
        <f t="shared" si="2"/>
        <v>1</v>
      </c>
      <c r="K21" t="str">
        <f>"[FC_"&amp;TEXT(D21,"00")&amp;"_"&amp;TEXT(G21,"00")&amp;"_"&amp;TEXT(J21,"00"&amp;"]")</f>
        <v>[FC_04_13_01]</v>
      </c>
      <c r="L21" t="s">
        <v>131</v>
      </c>
    </row>
    <row r="22" spans="4:12" ht="35" customHeight="1">
      <c r="D22">
        <v>4</v>
      </c>
      <c r="E22" s="27" t="s">
        <v>82</v>
      </c>
      <c r="F22" t="str">
        <f>VLOOKUP(E22, 概要!$C$18:$D$40, 2, FALSE)</f>
        <v>ユーザインターフェース</v>
      </c>
      <c r="G22">
        <f t="shared" ref="G22" si="4">IF(I22=I21, G21, G21+1)</f>
        <v>14</v>
      </c>
      <c r="H22" t="str">
        <f>"[FC_"&amp;TEXT(D22,"00")&amp;"_"&amp;TEXT(G22,"00")&amp;"]"</f>
        <v>[FC_04_14]</v>
      </c>
      <c r="I22" s="30" t="s">
        <v>128</v>
      </c>
      <c r="J22">
        <f t="shared" ref="J22" si="5">IF(I22=I21, J21+1, 1)</f>
        <v>1</v>
      </c>
      <c r="K22" t="str">
        <f>"[FC_"&amp;TEXT(D22,"00")&amp;"_"&amp;TEXT(G22,"00")&amp;"_"&amp;TEXT(J22,"00"&amp;"]")</f>
        <v>[FC_04_14_01]</v>
      </c>
      <c r="L22" t="s">
        <v>132</v>
      </c>
    </row>
    <row r="23" spans="4:12" ht="35" customHeight="1">
      <c r="D23">
        <v>4</v>
      </c>
      <c r="E23" s="27" t="s">
        <v>82</v>
      </c>
      <c r="F23" t="str">
        <f>VLOOKUP(E23, 概要!$C$18:$D$40, 2, FALSE)</f>
        <v>ユーザインターフェース</v>
      </c>
      <c r="I23" s="30" t="s">
        <v>128</v>
      </c>
      <c r="L23" t="s">
        <v>133</v>
      </c>
    </row>
    <row r="24" spans="4:12" ht="35" customHeight="1">
      <c r="D24">
        <v>4</v>
      </c>
      <c r="E24" s="27" t="s">
        <v>82</v>
      </c>
      <c r="F24" t="str">
        <f>VLOOKUP(E24, 概要!$C$18:$D$40, 2, FALSE)</f>
        <v>ユーザインターフェース</v>
      </c>
      <c r="I24" s="30" t="s">
        <v>128</v>
      </c>
      <c r="L24" t="s">
        <v>134</v>
      </c>
    </row>
    <row r="25" spans="4:12" ht="35" customHeight="1">
      <c r="D25">
        <v>4</v>
      </c>
      <c r="E25" s="27" t="s">
        <v>82</v>
      </c>
      <c r="F25" t="str">
        <f>VLOOKUP(E25, 概要!$C$18:$D$40, 2, FALSE)</f>
        <v>ユーザインターフェース</v>
      </c>
      <c r="G25">
        <f>IF(I25=I22, G22, G22+1)</f>
        <v>15</v>
      </c>
      <c r="H25" t="str">
        <f>"[FC_"&amp;TEXT(D25,"00")&amp;"_"&amp;TEXT(G25,"00")&amp;"]"</f>
        <v>[FC_04_15]</v>
      </c>
      <c r="I25" s="30" t="s">
        <v>130</v>
      </c>
      <c r="J25">
        <f>IF(I25=I22, J22+1, 1)</f>
        <v>1</v>
      </c>
      <c r="K25" t="str">
        <f>"[FC_"&amp;TEXT(D25,"00")&amp;"_"&amp;TEXT(G25,"00")&amp;"_"&amp;TEXT(J25,"00"&amp;"]")</f>
        <v>[FC_04_15_01]</v>
      </c>
      <c r="L25" t="s">
        <v>127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26:W1003 D4:W24">
    <cfRule type="expression" dxfId="20" priority="9">
      <formula>D4=D3</formula>
    </cfRule>
  </conditionalFormatting>
  <conditionalFormatting sqref="E4:P1048576">
    <cfRule type="expression" dxfId="19" priority="25">
      <formula>COUNTA($E4:$K4)&gt;=1</formula>
    </cfRule>
  </conditionalFormatting>
  <conditionalFormatting sqref="E16:L16 L17:L25 E17:E25">
    <cfRule type="expression" dxfId="18" priority="27">
      <formula>E16=#REF!</formula>
    </cfRule>
  </conditionalFormatting>
  <conditionalFormatting sqref="G15 J15:K15 G21:G24 J21:K24">
    <cfRule type="expression" dxfId="17" priority="29">
      <formula>G15=G13</formula>
    </cfRule>
  </conditionalFormatting>
  <conditionalFormatting sqref="H17 F13:L13 F8:L9">
    <cfRule type="expression" dxfId="16" priority="30">
      <formula>F8=F5</formula>
    </cfRule>
  </conditionalFormatting>
  <conditionalFormatting sqref="H17 I12 F8:L10">
    <cfRule type="expression" dxfId="15" priority="32">
      <formula>F8=F6</formula>
    </cfRule>
  </conditionalFormatting>
  <conditionalFormatting sqref="C4:Q1004">
    <cfRule type="expression" dxfId="14" priority="3">
      <formula>$C4&lt;&gt;""</formula>
    </cfRule>
  </conditionalFormatting>
  <conditionalFormatting sqref="A4:XFD104">
    <cfRule type="expression" dxfId="13" priority="2">
      <formula>$B4&lt;&gt;""</formula>
    </cfRule>
  </conditionalFormatting>
  <conditionalFormatting sqref="I10:I12 J25:K25 G25">
    <cfRule type="expression" dxfId="12" priority="54">
      <formula>G10=G6</formula>
    </cfRule>
  </conditionalFormatting>
  <conditionalFormatting sqref="I10:I11 D25:W25">
    <cfRule type="expression" dxfId="11" priority="73">
      <formula>D10=D7</formula>
    </cfRule>
  </conditionalFormatting>
  <conditionalFormatting sqref="A4:XFD103">
    <cfRule type="expression" dxfId="10" priority="1">
      <formula>$A4&lt;&gt;""</formula>
    </cfRule>
  </conditionalFormatting>
  <conditionalFormatting sqref="D25:W25">
    <cfRule type="expression" dxfId="0" priority="79">
      <formula>D25=D21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9"/>
      <c r="C1" s="50"/>
      <c r="D1" s="50"/>
      <c r="E1" s="50"/>
      <c r="F1" s="50"/>
      <c r="G1" s="51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2" t="s">
        <v>24</v>
      </c>
      <c r="C2" s="53"/>
      <c r="D2" s="48" t="s">
        <v>22</v>
      </c>
      <c r="E2" s="48"/>
      <c r="F2" s="48" t="s">
        <v>23</v>
      </c>
      <c r="G2" s="48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VLOOKUP(B19,機能詳細!$K$3:$L$89,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VLOOKUP(B20,機能詳細!$K$3:$L$89, 2, FALSE)</f>
        <v>#N/A</v>
      </c>
    </row>
    <row r="21" spans="1:7">
      <c r="A21" s="17"/>
      <c r="B21" t="s">
        <v>59</v>
      </c>
      <c r="C21" t="e">
        <f>VLOOKUP(B21,機能詳細!$K$3:$L$89, 2, FALSE)</f>
        <v>#N/A</v>
      </c>
    </row>
    <row r="22" spans="1:7">
      <c r="A22" s="17"/>
      <c r="B22" t="s">
        <v>61</v>
      </c>
      <c r="C22" t="e">
        <f>VLOOKUP(B22,機能詳細!$K$3:$L$89, 2, FALSE)</f>
        <v>#N/A</v>
      </c>
    </row>
    <row r="23" spans="1:7">
      <c r="A23" s="17"/>
      <c r="B23" t="s">
        <v>65</v>
      </c>
      <c r="C23" t="e">
        <f>VLOOKUP(B23,機能詳細!$K$3:$L$89, 2, FALSE)</f>
        <v>#N/A</v>
      </c>
    </row>
    <row r="24" spans="1:7">
      <c r="A24" s="17"/>
      <c r="B24" t="s">
        <v>68</v>
      </c>
      <c r="C24" t="e">
        <f>VLOOKUP(B24,機能詳細!$K$3:$L$89, 2, FALSE)</f>
        <v>#N/A</v>
      </c>
    </row>
    <row r="25" spans="1:7">
      <c r="A25" s="17"/>
      <c r="B25" t="s">
        <v>60</v>
      </c>
      <c r="C25" t="e">
        <f>VLOOKUP(B25,機能詳細!$K$3:$L$89, 2, FALSE)</f>
        <v>#N/A</v>
      </c>
    </row>
    <row r="26" spans="1:7">
      <c r="A26" s="17"/>
      <c r="B26" t="s">
        <v>62</v>
      </c>
      <c r="C26" t="e">
        <f>VLOOKUP(B26,機能詳細!$K$3:$L$89,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9" priority="9">
      <formula>YEAR(H1)=YEAR(G1)</formula>
    </cfRule>
  </conditionalFormatting>
  <conditionalFormatting sqref="H2:BG2">
    <cfRule type="expression" dxfId="8" priority="8">
      <formula>MONTH(H2)=MONTH(G1)</formula>
    </cfRule>
  </conditionalFormatting>
  <conditionalFormatting sqref="B4:BG27">
    <cfRule type="expression" dxfId="7" priority="7">
      <formula>AND($B4&lt;&gt;"", B$3&lt;&gt;"")</formula>
    </cfRule>
  </conditionalFormatting>
  <conditionalFormatting sqref="B4:C1048576">
    <cfRule type="expression" dxfId="6" priority="6">
      <formula>$B4&lt;&gt;""</formula>
    </cfRule>
  </conditionalFormatting>
  <conditionalFormatting sqref="H4:BG35">
    <cfRule type="expression" dxfId="5" priority="10">
      <formula>AND(H$3&gt;=$D4, H$3&lt;=$E4)</formula>
    </cfRule>
  </conditionalFormatting>
  <conditionalFormatting sqref="H1:BG3">
    <cfRule type="expression" dxfId="4" priority="4">
      <formula>H1 = TODAY()</formula>
    </cfRule>
  </conditionalFormatting>
  <conditionalFormatting sqref="A1:BG1 A2:B2 D2:BG2 A3:BG1048576">
    <cfRule type="expression" dxfId="3" priority="3">
      <formula>OR(A1="n/a", A1="-")</formula>
    </cfRule>
  </conditionalFormatting>
  <conditionalFormatting sqref="H4:XFD1048576">
    <cfRule type="expression" dxfId="2" priority="5">
      <formula>AND(H$3&gt;=$F4, H$3&lt;=$G4)</formula>
    </cfRule>
    <cfRule type="expression" dxfId="1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5" workbookViewId="0">
      <selection activeCell="D40" sqref="D40"/>
    </sheetView>
  </sheetViews>
  <sheetFormatPr baseColWidth="10" defaultRowHeight="18"/>
  <cols>
    <col min="13" max="13" width="7.85546875" customWidth="1"/>
  </cols>
  <sheetData>
    <row r="1" spans="2:14">
      <c r="B1" t="s">
        <v>125</v>
      </c>
      <c r="H1" t="s">
        <v>93</v>
      </c>
      <c r="N1" t="s">
        <v>92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zoomScale="57" zoomScaleNormal="57" workbookViewId="0">
      <selection activeCell="Q53" sqref="Q53"/>
    </sheetView>
  </sheetViews>
  <sheetFormatPr baseColWidth="10" defaultRowHeight="18"/>
  <sheetData>
    <row r="2" spans="4:4">
      <c r="D2" t="s">
        <v>94</v>
      </c>
    </row>
    <row r="3" spans="4:4">
      <c r="D3" t="s">
        <v>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2022-04-04T07:13:31Z</dcterms:modified>
</cp:coreProperties>
</file>