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0AAE74A6-C8A0-2B4C-AD2E-0B9107EAB281}" xr6:coauthVersionLast="47" xr6:coauthVersionMax="47" xr10:uidLastSave="{00000000-0000-0000-0000-000000000000}"/>
  <bookViews>
    <workbookView xWindow="0" yWindow="500" windowWidth="28800" windowHeight="17500" activeTab="9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  <sheet name="DB=&gt;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8" i="2"/>
  <c r="J9" i="2" s="1"/>
  <c r="J11" i="2"/>
  <c r="J13" i="2"/>
  <c r="J14" i="2"/>
  <c r="J15" i="2"/>
  <c r="J16" i="2"/>
  <c r="J17" i="2"/>
  <c r="J18" i="2"/>
  <c r="J19" i="2"/>
  <c r="J20" i="2"/>
  <c r="J21" i="2"/>
  <c r="J22" i="2" s="1"/>
  <c r="J25" i="2" s="1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F4" i="2"/>
  <c r="I3" i="3"/>
  <c r="I1" i="3" s="1"/>
  <c r="H1" i="3"/>
  <c r="H2" i="3"/>
  <c r="K22" i="2" l="1"/>
  <c r="G25" i="2"/>
  <c r="H22" i="2"/>
  <c r="H5" i="2"/>
  <c r="K5" i="2"/>
  <c r="J12" i="2"/>
  <c r="J10" i="2"/>
  <c r="J3" i="3"/>
  <c r="I2" i="3"/>
  <c r="K25" i="2" l="1"/>
  <c r="H25" i="2"/>
  <c r="H6" i="2"/>
  <c r="K6" i="2"/>
  <c r="J2" i="3"/>
  <c r="J1" i="3"/>
  <c r="K3" i="3"/>
  <c r="H7" i="2" l="1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<sst xmlns="http://schemas.openxmlformats.org/spreadsheetml/2006/main" count="211" uniqueCount="138">
  <si>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</si>
  <si>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</si>
  <si>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</si>
  <si>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</si>
  <si>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</si>
  <si>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</si>
  <si>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</si>
  <si>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</si>
  <si>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</si>
  <si>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</si>
  <si>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</si>
  <si>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</si>
  <si>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</si>
  <si>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</si>
  <si>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</si>
  <si>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</si>
  <si>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</si>
  <si>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</si>
  <si>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</si>
  <si>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</si>
  <si>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</si>
  <si>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</si>
  <si>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</si>
  <si>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</si>
  <si>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</si>
  <si>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</si>
  <si>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</si>
  <si>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</si>
  <si>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</si>
  <si>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</si>
  <si>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</si>
  <si>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</si>
  <si>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</si>
  <si>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</si>
  <si>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</si>
  <si>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</si>
  <si>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</si>
  <si>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</si>
  <si>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</si>
  <si>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</si>
  <si>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</si>
  <si>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</si>
  <si>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</si>
  <si>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</si>
  <si>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</si>
  <si>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</si>
  <si>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</si>
  <si>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</si>
  <si>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</si>
  <si>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</si>
  <si>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</si>
  <si>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</si>
  <si>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</si>
  <si>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</si>
  <si>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</si>
  <si>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</si>
  <si>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</si>
  <si>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</si>
  <si>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</si>
  <si>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</si>
  <si>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</si>
  <si>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</si>
  <si>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</si>
  <si>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</si>
  <si>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</si>
  <si>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</si>
  <si>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</si>
  <si>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</si>
  <si>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</si>
  <si>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</si>
  <si>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</si>
  <si>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</si>
  <si>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</si>
  <si>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</si>
  <si>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</si>
  <si>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</si>
  <si>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</si>
  <si>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</si>
  <si>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</si>
  <si>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</si>
  <si>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</si>
  <si>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</si>
  <si>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</si>
  <si>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</si>
  <si>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</si>
  <si>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</si>
  <si>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</si>
  <si>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</si>
  <si>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</si>
  <si>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</si>
  <si>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</si>
  <si>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</si>
  <si>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</si>
  <si>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</si>
  <si>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</si>
  <si>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</si>
  <si>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</si>
  <si>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</si>
  <si>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</si>
  <si>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</si>
  <si>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</si>
  <si>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</si>
  <si>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</si>
  <si>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</si>
  <si>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</si>
  <si>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</si>
  <si>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</si>
  <si>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</si>
  <si>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</si>
  <si>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</si>
  <si>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</si>
  <si>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</si>
  <si>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</si>
  <si>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</si>
  <si>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</si>
  <si>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</si>
  <si>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</si>
  <si>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保留中</t>
    <rPh sb="0" eb="3">
      <t xml:space="preserve">ホリュウチュウ </t>
    </rPh>
    <phoneticPr fontId="1"/>
  </si>
  <si>
    <t>o</t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</si>
  <si>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</si>
  <si>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</si>
  <si>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</si>
  <si>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</si>
  <si>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</si>
  <si>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</si>
  <si>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</si>
  <si>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</si>
  <si>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</si>
  <si>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</si>
  <si>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一時保存</t>
    <rPh sb="0" eb="4">
      <t xml:space="preserve">イチジホゾｎ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</si>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</sst>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5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2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150215</xdr:rowOff>
    </xdr:from>
    <xdr:to>
      <xdr:col>11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95592</xdr:colOff>
      <xdr:row>32</xdr:row>
      <xdr:rowOff>95591</xdr:rowOff>
    </xdr:from>
    <xdr:to>
      <xdr:col>9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150214</xdr:rowOff>
    </xdr:from>
    <xdr:to>
      <xdr:col>11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792548</xdr:colOff>
      <xdr:row>3</xdr:row>
      <xdr:rowOff>179548</xdr:rowOff>
    </xdr:from>
    <xdr:to>
      <xdr:col>10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7</xdr:col>
      <xdr:colOff>300429</xdr:colOff>
      <xdr:row>5</xdr:row>
      <xdr:rowOff>177523</xdr:rowOff>
    </xdr:from>
    <xdr:to>
      <xdr:col>11</xdr:col>
      <xdr:colOff>641828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7</xdr:col>
      <xdr:colOff>314087</xdr:colOff>
      <xdr:row>5</xdr:row>
      <xdr:rowOff>177527</xdr:rowOff>
    </xdr:from>
    <xdr:to>
      <xdr:col>11</xdr:col>
      <xdr:colOff>641829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10</xdr:col>
      <xdr:colOff>873978</xdr:colOff>
      <xdr:row>7</xdr:row>
      <xdr:rowOff>191182</xdr:rowOff>
    </xdr:from>
    <xdr:to>
      <xdr:col>11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409676</xdr:colOff>
      <xdr:row>7</xdr:row>
      <xdr:rowOff>177525</xdr:rowOff>
    </xdr:from>
    <xdr:to>
      <xdr:col>8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75108</xdr:colOff>
      <xdr:row>5</xdr:row>
      <xdr:rowOff>225322</xdr:rowOff>
    </xdr:from>
    <xdr:to>
      <xdr:col>9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75109</xdr:colOff>
      <xdr:row>9</xdr:row>
      <xdr:rowOff>211668</xdr:rowOff>
    </xdr:from>
    <xdr:to>
      <xdr:col>9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300934</xdr:colOff>
      <xdr:row>26</xdr:row>
      <xdr:rowOff>81933</xdr:rowOff>
    </xdr:from>
    <xdr:to>
      <xdr:col>11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7</xdr:col>
      <xdr:colOff>290819</xdr:colOff>
      <xdr:row>3</xdr:row>
      <xdr:rowOff>179548</xdr:rowOff>
    </xdr:from>
    <xdr:to>
      <xdr:col>8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235185</xdr:colOff>
      <xdr:row>3</xdr:row>
      <xdr:rowOff>179548</xdr:rowOff>
    </xdr:from>
    <xdr:to>
      <xdr:col>11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10</xdr:col>
      <xdr:colOff>890576</xdr:colOff>
      <xdr:row>28</xdr:row>
      <xdr:rowOff>97052</xdr:rowOff>
    </xdr:from>
    <xdr:to>
      <xdr:col>11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240457</xdr:colOff>
      <xdr:row>28</xdr:row>
      <xdr:rowOff>97052</xdr:rowOff>
    </xdr:from>
    <xdr:to>
      <xdr:col>10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9</xdr:col>
      <xdr:colOff>527719</xdr:colOff>
      <xdr:row>28</xdr:row>
      <xdr:rowOff>97052</xdr:rowOff>
    </xdr:from>
    <xdr:to>
      <xdr:col>10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8</xdr:col>
      <xdr:colOff>799861</xdr:colOff>
      <xdr:row>28</xdr:row>
      <xdr:rowOff>97052</xdr:rowOff>
    </xdr:from>
    <xdr:to>
      <xdr:col>9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57361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7</xdr:col>
      <xdr:colOff>363190</xdr:colOff>
      <xdr:row>26</xdr:row>
      <xdr:rowOff>125077</xdr:rowOff>
    </xdr:from>
    <xdr:to>
      <xdr:col>11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9</xdr:col>
      <xdr:colOff>317132</xdr:colOff>
      <xdr:row>15</xdr:row>
      <xdr:rowOff>124239</xdr:rowOff>
    </xdr:from>
    <xdr:to>
      <xdr:col>9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150215</xdr:rowOff>
    </xdr:from>
    <xdr:to>
      <xdr:col>17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95592</xdr:colOff>
      <xdr:row>32</xdr:row>
      <xdr:rowOff>95591</xdr:rowOff>
    </xdr:from>
    <xdr:to>
      <xdr:col>15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150214</xdr:rowOff>
    </xdr:from>
    <xdr:to>
      <xdr:col>17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792548</xdr:colOff>
      <xdr:row>3</xdr:row>
      <xdr:rowOff>179548</xdr:rowOff>
    </xdr:from>
    <xdr:to>
      <xdr:col>16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13</xdr:col>
      <xdr:colOff>300429</xdr:colOff>
      <xdr:row>5</xdr:row>
      <xdr:rowOff>177523</xdr:rowOff>
    </xdr:from>
    <xdr:to>
      <xdr:col>17</xdr:col>
      <xdr:colOff>641828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314087</xdr:colOff>
      <xdr:row>5</xdr:row>
      <xdr:rowOff>177527</xdr:rowOff>
    </xdr:from>
    <xdr:to>
      <xdr:col>17</xdr:col>
      <xdr:colOff>641829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16</xdr:col>
      <xdr:colOff>873978</xdr:colOff>
      <xdr:row>7</xdr:row>
      <xdr:rowOff>191182</xdr:rowOff>
    </xdr:from>
    <xdr:to>
      <xdr:col>17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409676</xdr:colOff>
      <xdr:row>7</xdr:row>
      <xdr:rowOff>177525</xdr:rowOff>
    </xdr:from>
    <xdr:to>
      <xdr:col>14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75108</xdr:colOff>
      <xdr:row>5</xdr:row>
      <xdr:rowOff>225322</xdr:rowOff>
    </xdr:from>
    <xdr:to>
      <xdr:col>15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75109</xdr:colOff>
      <xdr:row>9</xdr:row>
      <xdr:rowOff>211668</xdr:rowOff>
    </xdr:from>
    <xdr:to>
      <xdr:col>15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300934</xdr:colOff>
      <xdr:row>26</xdr:row>
      <xdr:rowOff>81933</xdr:rowOff>
    </xdr:from>
    <xdr:to>
      <xdr:col>17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13</xdr:col>
      <xdr:colOff>290819</xdr:colOff>
      <xdr:row>3</xdr:row>
      <xdr:rowOff>179548</xdr:rowOff>
    </xdr:from>
    <xdr:to>
      <xdr:col>14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235185</xdr:colOff>
      <xdr:row>3</xdr:row>
      <xdr:rowOff>179548</xdr:rowOff>
    </xdr:from>
    <xdr:to>
      <xdr:col>17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363190</xdr:colOff>
      <xdr:row>7</xdr:row>
      <xdr:rowOff>1</xdr:rowOff>
    </xdr:from>
    <xdr:to>
      <xdr:col>17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13</xdr:col>
      <xdr:colOff>440268</xdr:colOff>
      <xdr:row>8</xdr:row>
      <xdr:rowOff>220134</xdr:rowOff>
    </xdr:from>
    <xdr:to>
      <xdr:col>14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14</xdr:col>
      <xdr:colOff>626534</xdr:colOff>
      <xdr:row>8</xdr:row>
      <xdr:rowOff>220134</xdr:rowOff>
    </xdr:from>
    <xdr:to>
      <xdr:col>15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8</xdr:row>
      <xdr:rowOff>220134</xdr:rowOff>
    </xdr:from>
    <xdr:to>
      <xdr:col>15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8</xdr:row>
      <xdr:rowOff>220134</xdr:rowOff>
    </xdr:from>
    <xdr:to>
      <xdr:col>16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8</xdr:row>
      <xdr:rowOff>220134</xdr:rowOff>
    </xdr:from>
    <xdr:to>
      <xdr:col>16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8</xdr:row>
      <xdr:rowOff>220134</xdr:rowOff>
    </xdr:from>
    <xdr:to>
      <xdr:col>17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11</xdr:row>
      <xdr:rowOff>84667</xdr:rowOff>
    </xdr:from>
    <xdr:to>
      <xdr:col>13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11</xdr:row>
      <xdr:rowOff>84667</xdr:rowOff>
    </xdr:from>
    <xdr:to>
      <xdr:col>14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11</xdr:row>
      <xdr:rowOff>84667</xdr:rowOff>
    </xdr:from>
    <xdr:to>
      <xdr:col>15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11</xdr:row>
      <xdr:rowOff>84667</xdr:rowOff>
    </xdr:from>
    <xdr:to>
      <xdr:col>15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11</xdr:row>
      <xdr:rowOff>84667</xdr:rowOff>
    </xdr:from>
    <xdr:to>
      <xdr:col>16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11</xdr:row>
      <xdr:rowOff>84667</xdr:rowOff>
    </xdr:from>
    <xdr:to>
      <xdr:col>16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11</xdr:row>
      <xdr:rowOff>84667</xdr:rowOff>
    </xdr:from>
    <xdr:to>
      <xdr:col>17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13</xdr:row>
      <xdr:rowOff>186266</xdr:rowOff>
    </xdr:from>
    <xdr:to>
      <xdr:col>15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13</xdr:row>
      <xdr:rowOff>186266</xdr:rowOff>
    </xdr:from>
    <xdr:to>
      <xdr:col>15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13</xdr:row>
      <xdr:rowOff>186266</xdr:rowOff>
    </xdr:from>
    <xdr:to>
      <xdr:col>16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13</xdr:row>
      <xdr:rowOff>186266</xdr:rowOff>
    </xdr:from>
    <xdr:to>
      <xdr:col>16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13</xdr:row>
      <xdr:rowOff>186266</xdr:rowOff>
    </xdr:from>
    <xdr:to>
      <xdr:col>17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16</xdr:row>
      <xdr:rowOff>50799</xdr:rowOff>
    </xdr:from>
    <xdr:to>
      <xdr:col>13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16</xdr:row>
      <xdr:rowOff>50799</xdr:rowOff>
    </xdr:from>
    <xdr:to>
      <xdr:col>14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16</xdr:row>
      <xdr:rowOff>50799</xdr:rowOff>
    </xdr:from>
    <xdr:to>
      <xdr:col>15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16</xdr:row>
      <xdr:rowOff>50799</xdr:rowOff>
    </xdr:from>
    <xdr:to>
      <xdr:col>15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16</xdr:row>
      <xdr:rowOff>50799</xdr:rowOff>
    </xdr:from>
    <xdr:to>
      <xdr:col>16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16</xdr:row>
      <xdr:rowOff>50799</xdr:rowOff>
    </xdr:from>
    <xdr:to>
      <xdr:col>16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16</xdr:row>
      <xdr:rowOff>50799</xdr:rowOff>
    </xdr:from>
    <xdr:to>
      <xdr:col>17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18</xdr:row>
      <xdr:rowOff>135466</xdr:rowOff>
    </xdr:from>
    <xdr:to>
      <xdr:col>15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18</xdr:row>
      <xdr:rowOff>135466</xdr:rowOff>
    </xdr:from>
    <xdr:to>
      <xdr:col>15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18</xdr:row>
      <xdr:rowOff>135466</xdr:rowOff>
    </xdr:from>
    <xdr:to>
      <xdr:col>16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18</xdr:row>
      <xdr:rowOff>135466</xdr:rowOff>
    </xdr:from>
    <xdr:to>
      <xdr:col>16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18</xdr:row>
      <xdr:rowOff>135466</xdr:rowOff>
    </xdr:from>
    <xdr:to>
      <xdr:col>17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21</xdr:row>
      <xdr:rowOff>33866</xdr:rowOff>
    </xdr:from>
    <xdr:to>
      <xdr:col>13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21</xdr:row>
      <xdr:rowOff>33866</xdr:rowOff>
    </xdr:from>
    <xdr:to>
      <xdr:col>14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21</xdr:row>
      <xdr:rowOff>33866</xdr:rowOff>
    </xdr:from>
    <xdr:to>
      <xdr:col>15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21</xdr:row>
      <xdr:rowOff>33866</xdr:rowOff>
    </xdr:from>
    <xdr:to>
      <xdr:col>15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21</xdr:row>
      <xdr:rowOff>33866</xdr:rowOff>
    </xdr:from>
    <xdr:to>
      <xdr:col>16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21</xdr:row>
      <xdr:rowOff>33866</xdr:rowOff>
    </xdr:from>
    <xdr:to>
      <xdr:col>16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21</xdr:row>
      <xdr:rowOff>33866</xdr:rowOff>
    </xdr:from>
    <xdr:to>
      <xdr:col>17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13</xdr:row>
      <xdr:rowOff>186266</xdr:rowOff>
    </xdr:from>
    <xdr:to>
      <xdr:col>14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13</xdr:col>
      <xdr:colOff>440268</xdr:colOff>
      <xdr:row>18</xdr:row>
      <xdr:rowOff>135466</xdr:rowOff>
    </xdr:from>
    <xdr:to>
      <xdr:col>14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14</xdr:col>
      <xdr:colOff>626534</xdr:colOff>
      <xdr:row>23</xdr:row>
      <xdr:rowOff>84666</xdr:rowOff>
    </xdr:from>
    <xdr:to>
      <xdr:col>15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23</xdr:row>
      <xdr:rowOff>84666</xdr:rowOff>
    </xdr:from>
    <xdr:to>
      <xdr:col>15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23</xdr:row>
      <xdr:rowOff>84666</xdr:rowOff>
    </xdr:from>
    <xdr:to>
      <xdr:col>16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23</xdr:row>
      <xdr:rowOff>84666</xdr:rowOff>
    </xdr:from>
    <xdr:to>
      <xdr:col>16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23</xdr:row>
      <xdr:rowOff>84666</xdr:rowOff>
    </xdr:from>
    <xdr:to>
      <xdr:col>17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25</xdr:row>
      <xdr:rowOff>211666</xdr:rowOff>
    </xdr:from>
    <xdr:to>
      <xdr:col>13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25</xdr:row>
      <xdr:rowOff>211666</xdr:rowOff>
    </xdr:from>
    <xdr:to>
      <xdr:col>14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25</xdr:row>
      <xdr:rowOff>211666</xdr:rowOff>
    </xdr:from>
    <xdr:to>
      <xdr:col>15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25</xdr:row>
      <xdr:rowOff>211666</xdr:rowOff>
    </xdr:from>
    <xdr:to>
      <xdr:col>15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25</xdr:row>
      <xdr:rowOff>211666</xdr:rowOff>
    </xdr:from>
    <xdr:to>
      <xdr:col>16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25</xdr:row>
      <xdr:rowOff>211666</xdr:rowOff>
    </xdr:from>
    <xdr:to>
      <xdr:col>16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25</xdr:row>
      <xdr:rowOff>211666</xdr:rowOff>
    </xdr:from>
    <xdr:to>
      <xdr:col>17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23</xdr:row>
      <xdr:rowOff>84666</xdr:rowOff>
    </xdr:from>
    <xdr:to>
      <xdr:col>14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7</xdr:col>
      <xdr:colOff>366907</xdr:colOff>
      <xdr:row>28</xdr:row>
      <xdr:rowOff>97052</xdr:rowOff>
    </xdr:from>
    <xdr:to>
      <xdr:col>7</xdr:col>
      <xdr:colOff>927759</xdr:colOff>
      <xdr:row>31</xdr:row>
      <xdr:rowOff>0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227190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8</xdr:col>
      <xdr:colOff>92702</xdr:colOff>
      <xdr:row>28</xdr:row>
      <xdr:rowOff>97052</xdr:rowOff>
    </xdr:from>
    <xdr:to>
      <xdr:col>8</xdr:col>
      <xdr:colOff>653554</xdr:colOff>
      <xdr:row>31</xdr:row>
      <xdr:rowOff>0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295020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16</xdr:col>
      <xdr:colOff>919440</xdr:colOff>
      <xdr:row>28</xdr:row>
      <xdr:rowOff>97052</xdr:rowOff>
    </xdr:from>
    <xdr:to>
      <xdr:col>17</xdr:col>
      <xdr:colOff>527792</xdr:colOff>
      <xdr:row>31</xdr:row>
      <xdr:rowOff>0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113716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269321</xdr:colOff>
      <xdr:row>28</xdr:row>
      <xdr:rowOff>97052</xdr:rowOff>
    </xdr:from>
    <xdr:to>
      <xdr:col>16</xdr:col>
      <xdr:colOff>830173</xdr:colOff>
      <xdr:row>31</xdr:row>
      <xdr:rowOff>0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048704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556583</xdr:colOff>
      <xdr:row>28</xdr:row>
      <xdr:rowOff>97052</xdr:rowOff>
    </xdr:from>
    <xdr:to>
      <xdr:col>16</xdr:col>
      <xdr:colOff>164935</xdr:colOff>
      <xdr:row>31</xdr:row>
      <xdr:rowOff>0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9821810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828725</xdr:colOff>
      <xdr:row>28</xdr:row>
      <xdr:rowOff>97052</xdr:rowOff>
    </xdr:from>
    <xdr:to>
      <xdr:col>15</xdr:col>
      <xdr:colOff>437077</xdr:colOff>
      <xdr:row>31</xdr:row>
      <xdr:rowOff>0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914145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395771</xdr:colOff>
      <xdr:row>28</xdr:row>
      <xdr:rowOff>97052</xdr:rowOff>
    </xdr:from>
    <xdr:to>
      <xdr:col>14</xdr:col>
      <xdr:colOff>4123</xdr:colOff>
      <xdr:row>31</xdr:row>
      <xdr:rowOff>0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775599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121566</xdr:colOff>
      <xdr:row>28</xdr:row>
      <xdr:rowOff>97052</xdr:rowOff>
    </xdr:from>
    <xdr:to>
      <xdr:col>14</xdr:col>
      <xdr:colOff>682418</xdr:colOff>
      <xdr:row>31</xdr:row>
      <xdr:rowOff>0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8434293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48267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150215</xdr:rowOff>
    </xdr:from>
    <xdr:to>
      <xdr:col>5</xdr:col>
      <xdr:colOff>696452</xdr:colOff>
      <xdr:row>31</xdr:row>
      <xdr:rowOff>150215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207728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95592</xdr:colOff>
      <xdr:row>32</xdr:row>
      <xdr:rowOff>95591</xdr:rowOff>
    </xdr:from>
    <xdr:to>
      <xdr:col>3</xdr:col>
      <xdr:colOff>942258</xdr:colOff>
      <xdr:row>34</xdr:row>
      <xdr:rowOff>95592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940392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150214</xdr:rowOff>
    </xdr:from>
    <xdr:to>
      <xdr:col>5</xdr:col>
      <xdr:colOff>696452</xdr:colOff>
      <xdr:row>3</xdr:row>
      <xdr:rowOff>163871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207728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792548</xdr:colOff>
      <xdr:row>3</xdr:row>
      <xdr:rowOff>179548</xdr:rowOff>
    </xdr:from>
    <xdr:to>
      <xdr:col>4</xdr:col>
      <xdr:colOff>172469</xdr:colOff>
      <xdr:row>5</xdr:row>
      <xdr:rowOff>152238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689081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</xdr:col>
      <xdr:colOff>300428</xdr:colOff>
      <xdr:row>5</xdr:row>
      <xdr:rowOff>177523</xdr:rowOff>
    </xdr:from>
    <xdr:to>
      <xdr:col>5</xdr:col>
      <xdr:colOff>641827</xdr:colOff>
      <xdr:row>26</xdr:row>
      <xdr:rowOff>47037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48695" y="1362856"/>
          <a:ext cx="4134465" cy="4847914"/>
        </a:xfrm>
        <a:prstGeom prst="rect">
          <a:avLst/>
        </a:prstGeom>
      </xdr:spPr>
    </xdr:pic>
    <xdr:clientData/>
  </xdr:twoCellAnchor>
  <xdr:twoCellAnchor>
    <xdr:from>
      <xdr:col>1</xdr:col>
      <xdr:colOff>300933</xdr:colOff>
      <xdr:row>26</xdr:row>
      <xdr:rowOff>81933</xdr:rowOff>
    </xdr:from>
    <xdr:to>
      <xdr:col>5</xdr:col>
      <xdr:colOff>627160</xdr:colOff>
      <xdr:row>31</xdr:row>
      <xdr:rowOff>109752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49200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290818</xdr:colOff>
      <xdr:row>3</xdr:row>
      <xdr:rowOff>179548</xdr:rowOff>
    </xdr:from>
    <xdr:to>
      <xdr:col>2</xdr:col>
      <xdr:colOff>721235</xdr:colOff>
      <xdr:row>5</xdr:row>
      <xdr:rowOff>152238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39085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位置確定</a:t>
          </a:r>
          <a:endParaRPr kumimoji="1" lang="en-US" altLang="ja-JP" sz="2000"/>
        </a:p>
      </xdr:txBody>
    </xdr:sp>
    <xdr:clientData/>
  </xdr:twoCellAnchor>
  <xdr:twoCellAnchor>
    <xdr:from>
      <xdr:col>4</xdr:col>
      <xdr:colOff>235184</xdr:colOff>
      <xdr:row>3</xdr:row>
      <xdr:rowOff>179548</xdr:rowOff>
    </xdr:from>
    <xdr:to>
      <xdr:col>5</xdr:col>
      <xdr:colOff>627160</xdr:colOff>
      <xdr:row>5</xdr:row>
      <xdr:rowOff>152238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4028251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4</xdr:col>
      <xdr:colOff>890575</xdr:colOff>
      <xdr:row>28</xdr:row>
      <xdr:rowOff>97052</xdr:rowOff>
    </xdr:from>
    <xdr:to>
      <xdr:col>5</xdr:col>
      <xdr:colOff>498928</xdr:colOff>
      <xdr:row>31</xdr:row>
      <xdr:rowOff>0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683642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4</xdr:col>
      <xdr:colOff>240456</xdr:colOff>
      <xdr:row>28</xdr:row>
      <xdr:rowOff>97052</xdr:rowOff>
    </xdr:from>
    <xdr:to>
      <xdr:col>4</xdr:col>
      <xdr:colOff>801308</xdr:colOff>
      <xdr:row>31</xdr:row>
      <xdr:rowOff>0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403352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527719</xdr:colOff>
      <xdr:row>28</xdr:row>
      <xdr:rowOff>97052</xdr:rowOff>
    </xdr:from>
    <xdr:to>
      <xdr:col>4</xdr:col>
      <xdr:colOff>136070</xdr:colOff>
      <xdr:row>31</xdr:row>
      <xdr:rowOff>0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3372519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799861</xdr:colOff>
      <xdr:row>28</xdr:row>
      <xdr:rowOff>97052</xdr:rowOff>
    </xdr:from>
    <xdr:to>
      <xdr:col>3</xdr:col>
      <xdr:colOff>408213</xdr:colOff>
      <xdr:row>31</xdr:row>
      <xdr:rowOff>0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696394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363189</xdr:colOff>
      <xdr:row>26</xdr:row>
      <xdr:rowOff>125077</xdr:rowOff>
    </xdr:from>
    <xdr:to>
      <xdr:col>5</xdr:col>
      <xdr:colOff>558029</xdr:colOff>
      <xdr:row>27</xdr:row>
      <xdr:rowOff>192425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311456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366906</xdr:colOff>
      <xdr:row>28</xdr:row>
      <xdr:rowOff>97052</xdr:rowOff>
    </xdr:from>
    <xdr:to>
      <xdr:col>1</xdr:col>
      <xdr:colOff>927758</xdr:colOff>
      <xdr:row>31</xdr:row>
      <xdr:rowOff>0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31517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2</xdr:col>
      <xdr:colOff>92702</xdr:colOff>
      <xdr:row>28</xdr:row>
      <xdr:rowOff>97052</xdr:rowOff>
    </xdr:from>
    <xdr:to>
      <xdr:col>2</xdr:col>
      <xdr:colOff>653554</xdr:colOff>
      <xdr:row>31</xdr:row>
      <xdr:rowOff>0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989235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19850" y="1402904"/>
          <a:ext cx="9414822" cy="77383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360218</xdr:colOff>
      <xdr:row>5</xdr:row>
      <xdr:rowOff>217571</xdr:rowOff>
    </xdr:from>
    <xdr:to>
      <xdr:col>22</xdr:col>
      <xdr:colOff>278519</xdr:colOff>
      <xdr:row>38</xdr:row>
      <xdr:rowOff>132741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7DB4A0B3-B24D-F041-BD32-3C3649C780FD}"/>
            </a:ext>
          </a:extLst>
        </xdr:cNvPr>
        <xdr:cNvGrpSpPr/>
      </xdr:nvGrpSpPr>
      <xdr:grpSpPr>
        <a:xfrm>
          <a:off x="11739418" y="1402904"/>
          <a:ext cx="9400968" cy="7738370"/>
          <a:chOff x="1033704" y="1372116"/>
          <a:chExt cx="9539513" cy="7535170"/>
        </a:xfrm>
      </xdr:grpSpPr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BF238A37-D6DC-4146-8209-A27FB0445574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99" name="角丸四角形 98">
              <a:extLst>
                <a:ext uri="{FF2B5EF4-FFF2-40B4-BE49-F238E27FC236}">
                  <a16:creationId xmlns:a16="http://schemas.microsoft.com/office/drawing/2014/main" id="{B6D6A138-739E-484D-8619-CF6DF799404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" name="角丸四角形 99">
              <a:extLst>
                <a:ext uri="{FF2B5EF4-FFF2-40B4-BE49-F238E27FC236}">
                  <a16:creationId xmlns:a16="http://schemas.microsoft.com/office/drawing/2014/main" id="{76EFDE43-FA4A-314E-9AA4-277D02D22D3F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" name="角丸四角形 100">
              <a:extLst>
                <a:ext uri="{FF2B5EF4-FFF2-40B4-BE49-F238E27FC236}">
                  <a16:creationId xmlns:a16="http://schemas.microsoft.com/office/drawing/2014/main" id="{B641108E-E22F-BF4E-AB41-005D20D1E84A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C00AED25-77BA-C442-9DE2-31C94EFE220B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A990454B-B0DB-D443-9194-596AFA03F1D4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96A93BF9-83C4-254A-9780-DB60628677E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FAE23325-8467-CE44-8851-AE6490396BA0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EBD496E1-E370-C845-B97F-6B73B60A891F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1" name="四角形吹き出し 80">
            <a:extLst>
              <a:ext uri="{FF2B5EF4-FFF2-40B4-BE49-F238E27FC236}">
                <a16:creationId xmlns:a16="http://schemas.microsoft.com/office/drawing/2014/main" id="{A6C93592-BA59-BD43-939B-1E2D20C19EC0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82" name="四角形吹き出し 81">
            <a:extLst>
              <a:ext uri="{FF2B5EF4-FFF2-40B4-BE49-F238E27FC236}">
                <a16:creationId xmlns:a16="http://schemas.microsoft.com/office/drawing/2014/main" id="{00E96101-CE8F-9442-AC44-2ECF8B2DA6CD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四角形吹き出し 82">
            <a:extLst>
              <a:ext uri="{FF2B5EF4-FFF2-40B4-BE49-F238E27FC236}">
                <a16:creationId xmlns:a16="http://schemas.microsoft.com/office/drawing/2014/main" id="{B25BDABC-371D-4D4C-9A5F-0DEACB407359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07A5D233-9DAB-0C4D-970E-AC1A52AC73FB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5" name="四角形吹き出し 84">
            <a:extLst>
              <a:ext uri="{FF2B5EF4-FFF2-40B4-BE49-F238E27FC236}">
                <a16:creationId xmlns:a16="http://schemas.microsoft.com/office/drawing/2014/main" id="{B06D8F90-580B-004D-8E11-74AE95C12768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9E788E7A-68F6-0749-A18F-F200DEF6FE0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3D789D5-2AD0-F04B-AA76-EF2081BF366F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7CEE455-AE6F-CC44-9B2A-27D90369E3BA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24002256-3FE6-D54F-AE3E-70DCEBEB77BB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18326176-7DE0-F644-A79F-56D81E76EC2E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E72FA013-4A1E-CE43-9832-DD42A62AA2EB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B3C4022D-2795-4E40-B3A9-4C3883C90896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884932C5-15CF-5A48-8923-1525F5BFD1ED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E4E9CC3D-1092-E34D-BB6B-C5FD043319FE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77B117DA-3B6E-9D41-8133-40246F99A44E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6" name="四角形吹き出し 95">
            <a:extLst>
              <a:ext uri="{FF2B5EF4-FFF2-40B4-BE49-F238E27FC236}">
                <a16:creationId xmlns:a16="http://schemas.microsoft.com/office/drawing/2014/main" id="{6CBF9ACB-770C-9544-9C87-0A0B46E952E8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97" name="四角形吹き出し 96">
            <a:extLst>
              <a:ext uri="{FF2B5EF4-FFF2-40B4-BE49-F238E27FC236}">
                <a16:creationId xmlns:a16="http://schemas.microsoft.com/office/drawing/2014/main" id="{817A496C-EC2E-5547-8577-884010308D9E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8" name="四角形吹き出し 97">
            <a:extLst>
              <a:ext uri="{FF2B5EF4-FFF2-40B4-BE49-F238E27FC236}">
                <a16:creationId xmlns:a16="http://schemas.microsoft.com/office/drawing/2014/main" id="{E6B7544A-55BF-9945-A6C8-A7E5E705D424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4" t="s">
        <v>9</v>
      </c>
      <c r="C9" s="4" t="s">
        <v>77</v>
      </c>
      <c r="D9" s="5" t="s">
        <v>6</v>
      </c>
    </row>
    <row r="10" spans="2:4" ht="19" customHeight="1">
      <c r="B10" s="35"/>
      <c r="C10" s="4" t="s">
        <v>78</v>
      </c>
      <c r="D10" s="5" t="s">
        <v>5</v>
      </c>
    </row>
    <row r="11" spans="2:4" ht="19" customHeight="1">
      <c r="B11" s="35"/>
      <c r="C11" s="4" t="s">
        <v>79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6" t="s">
        <v>27</v>
      </c>
      <c r="C15" s="7" t="s">
        <v>12</v>
      </c>
      <c r="D15" s="7" t="s">
        <v>16</v>
      </c>
    </row>
    <row r="16" spans="2:4">
      <c r="B16" s="37"/>
      <c r="C16" s="3" t="s">
        <v>12</v>
      </c>
      <c r="D16" s="3" t="s">
        <v>26</v>
      </c>
    </row>
    <row r="17" spans="2:4">
      <c r="B17" s="6"/>
      <c r="C17" s="38"/>
      <c r="D17" s="38"/>
    </row>
    <row r="18" spans="2:4">
      <c r="B18" s="36" t="s">
        <v>14</v>
      </c>
      <c r="C18" s="7" t="s">
        <v>76</v>
      </c>
      <c r="D18" s="7" t="s">
        <v>11</v>
      </c>
    </row>
    <row r="19" spans="2:4">
      <c r="B19" s="39"/>
      <c r="C19" s="7" t="s">
        <v>80</v>
      </c>
      <c r="D19" s="7" t="s">
        <v>15</v>
      </c>
    </row>
    <row r="20" spans="2:4">
      <c r="B20" s="39"/>
      <c r="C20" s="7" t="s">
        <v>81</v>
      </c>
      <c r="D20" s="7" t="s">
        <v>17</v>
      </c>
    </row>
    <row r="21" spans="2:4">
      <c r="B21" s="37"/>
      <c r="C21" s="7" t="s">
        <v>82</v>
      </c>
      <c r="D21" s="7" t="s">
        <v>70</v>
      </c>
    </row>
    <row r="22" spans="2:4">
      <c r="B22" s="6"/>
      <c r="C22" s="38"/>
      <c r="D22" s="38"/>
    </row>
    <row r="23" spans="2:4">
      <c r="B23" s="6" t="s">
        <v>7</v>
      </c>
      <c r="C23" s="7" t="s">
        <v>12</v>
      </c>
      <c r="D23" s="7" t="s">
        <v>8</v>
      </c>
    </row>
    <row r="24" spans="2:4">
      <c r="C24" s="40"/>
      <c r="D24" s="40"/>
    </row>
    <row r="25" spans="2:4">
      <c r="C25" s="40"/>
      <c r="D25" s="40"/>
    </row>
    <row r="26" spans="2:4">
      <c r="C26" s="40"/>
      <c r="D26" s="40"/>
    </row>
    <row r="27" spans="2:4">
      <c r="C27" s="40"/>
      <c r="D27" s="40"/>
    </row>
    <row r="28" spans="2:4">
      <c r="C28" s="40"/>
      <c r="D28" s="40"/>
    </row>
    <row r="29" spans="2:4">
      <c r="C29" s="40"/>
      <c r="D29" s="40"/>
    </row>
    <row r="30" spans="2:4">
      <c r="C30" s="40"/>
      <c r="D30" s="40"/>
    </row>
    <row r="31" spans="2:4">
      <c r="C31" s="40"/>
      <c r="D31" s="40"/>
    </row>
    <row r="32" spans="2:4">
      <c r="C32" s="40"/>
      <c r="D32" s="40"/>
    </row>
    <row r="33" spans="3:4">
      <c r="C33" s="40"/>
      <c r="D33" s="40"/>
    </row>
    <row r="34" spans="3:4">
      <c r="C34" s="40"/>
      <c r="D34" s="40"/>
    </row>
    <row r="35" spans="3:4">
      <c r="C35" s="40"/>
      <c r="D35" s="40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tabSelected="1"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56" t="s">
        <v>137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5"/>
  <sheetViews>
    <sheetView showGridLines="0" zoomScale="90" workbookViewId="0">
      <pane xSplit="12" ySplit="3" topLeftCell="N4" activePane="bottomRight" state="frozen"/>
      <selection pane="topRight" activeCell="F1" sqref="F1"/>
      <selection pane="bottomLeft" activeCell="A4" sqref="A4"/>
      <selection pane="bottomRight" activeCell="N7" sqref="N7"/>
    </sheetView>
  </sheetViews>
  <sheetFormatPr baseColWidth="10" defaultRowHeight="18" outlineLevelRow="1" outlineLevelCol="2"/>
  <cols>
    <col min="1" max="1" width="7.140625" style="32" bestFit="1" customWidth="1"/>
    <col min="2" max="2" width="7.140625" style="32" customWidth="1"/>
    <col min="3" max="3" width="7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2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2" t="s">
        <v>117</v>
      </c>
      <c r="B2" s="32" t="s">
        <v>115</v>
      </c>
      <c r="C2" s="32" t="s">
        <v>114</v>
      </c>
      <c r="E2" s="41" t="s">
        <v>84</v>
      </c>
      <c r="F2" s="42"/>
      <c r="G2" s="31"/>
      <c r="H2" s="45" t="s">
        <v>85</v>
      </c>
      <c r="I2" s="46"/>
      <c r="J2" s="31"/>
      <c r="K2" s="47" t="s">
        <v>86</v>
      </c>
      <c r="L2" s="46"/>
      <c r="M2" s="43" t="s">
        <v>116</v>
      </c>
      <c r="N2" s="48" t="s">
        <v>98</v>
      </c>
      <c r="O2" s="43" t="s">
        <v>99</v>
      </c>
      <c r="P2" s="44" t="s">
        <v>48</v>
      </c>
    </row>
    <row r="3" spans="1:16" hidden="1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3"/>
      <c r="N3" s="49"/>
      <c r="O3" s="43"/>
      <c r="P3" s="44"/>
    </row>
    <row r="4" spans="1:16" ht="35" customHeight="1" collapsed="1">
      <c r="C4" s="33">
        <v>44653</v>
      </c>
      <c r="D4">
        <v>1</v>
      </c>
      <c r="E4" s="27" t="s">
        <v>76</v>
      </c>
      <c r="F4" t="str">
        <f>VLOOKUP(E4, 概要!$C$18:$D$40, 2, FALSE)</f>
        <v>釣り場マップ作成</v>
      </c>
      <c r="G4">
        <v>1</v>
      </c>
      <c r="H4" t="str">
        <f t="shared" ref="H4:H22" si="0">"[FC_"&amp;TEXT(D4,"00")&amp;"_"&amp;TEXT(G4,"00")&amp;"]"</f>
        <v>[FC_01_01]</v>
      </c>
      <c r="I4" t="s">
        <v>44</v>
      </c>
      <c r="J4">
        <v>1</v>
      </c>
      <c r="K4" t="str">
        <f t="shared" ref="K4:K22" si="1">"[FC_"&amp;TEXT(D4,"00")&amp;"_"&amp;TEXT(G4,"00")&amp;"_"&amp;TEXT(J4,"00"&amp;"]")</f>
        <v>[FC_01_01_01]</v>
      </c>
      <c r="L4" t="s">
        <v>66</v>
      </c>
      <c r="M4" s="30" t="s">
        <v>108</v>
      </c>
      <c r="N4" s="30" t="s">
        <v>107</v>
      </c>
      <c r="P4" t="s">
        <v>56</v>
      </c>
    </row>
    <row r="5" spans="1:16" ht="35" customHeight="1">
      <c r="D5">
        <f>IF(E5=E4, D4, D4+1)</f>
        <v>1</v>
      </c>
      <c r="E5" s="27" t="s">
        <v>76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100</v>
      </c>
      <c r="J5">
        <f>IF(I5=I4, J4+1, 1)</f>
        <v>1</v>
      </c>
      <c r="K5" t="str">
        <f t="shared" si="1"/>
        <v>[FC_01_02_01]</v>
      </c>
      <c r="L5" t="s">
        <v>133</v>
      </c>
      <c r="M5" s="30" t="s">
        <v>134</v>
      </c>
      <c r="N5" s="30" t="s">
        <v>135</v>
      </c>
      <c r="O5" s="30" t="s">
        <v>136</v>
      </c>
    </row>
    <row r="6" spans="1:16" ht="35" customHeight="1">
      <c r="D6">
        <f t="shared" ref="D6:D8" si="2">IF(E6=E5, D5, D5+1)</f>
        <v>1</v>
      </c>
      <c r="E6" s="27" t="s">
        <v>76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100</v>
      </c>
      <c r="J6">
        <f>IF(I6=I5, J5+1, 1)</f>
        <v>2</v>
      </c>
      <c r="K6" t="str">
        <f t="shared" si="1"/>
        <v>[FC_01_02_02]</v>
      </c>
      <c r="L6" s="25" t="s">
        <v>96</v>
      </c>
      <c r="M6" s="30" t="s">
        <v>109</v>
      </c>
      <c r="N6" s="30" t="s">
        <v>110</v>
      </c>
    </row>
    <row r="7" spans="1:16" ht="35" customHeight="1">
      <c r="D7">
        <f t="shared" si="2"/>
        <v>1</v>
      </c>
      <c r="E7" s="27" t="s">
        <v>76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100</v>
      </c>
      <c r="J7">
        <f t="shared" ref="J7:J21" si="4">IF(I7=I6, J6+1, 1)</f>
        <v>3</v>
      </c>
      <c r="K7" t="str">
        <f t="shared" si="1"/>
        <v>[FC_01_02_03]</v>
      </c>
      <c r="L7" s="25" t="s">
        <v>97</v>
      </c>
      <c r="M7" s="30" t="s">
        <v>111</v>
      </c>
      <c r="N7" s="30" t="s">
        <v>88</v>
      </c>
    </row>
    <row r="8" spans="1:16" ht="57">
      <c r="A8" s="32" t="s">
        <v>118</v>
      </c>
      <c r="C8" s="33"/>
      <c r="D8">
        <f t="shared" si="2"/>
        <v>1</v>
      </c>
      <c r="E8" s="27" t="s">
        <v>76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102</v>
      </c>
      <c r="J8">
        <f t="shared" si="4"/>
        <v>1</v>
      </c>
      <c r="K8" t="str">
        <f t="shared" si="1"/>
        <v>[FC_01_03_01]</v>
      </c>
      <c r="L8" s="25" t="s">
        <v>103</v>
      </c>
      <c r="M8" s="30" t="s">
        <v>122</v>
      </c>
      <c r="N8" s="30" t="s">
        <v>121</v>
      </c>
      <c r="O8" s="30" t="s">
        <v>124</v>
      </c>
    </row>
    <row r="9" spans="1:16" ht="44" customHeight="1">
      <c r="A9" s="32" t="s">
        <v>118</v>
      </c>
      <c r="D9">
        <f>IF(E9=E8, D8, D8+1)</f>
        <v>1</v>
      </c>
      <c r="E9" s="27" t="s">
        <v>76</v>
      </c>
      <c r="F9" t="str">
        <f>VLOOKUP(E9, 概要!$C$18:$D$40, 2, FALSE)</f>
        <v>釣り場マップ作成</v>
      </c>
      <c r="G9">
        <f>IF(I9=I8, G8, G8+1)</f>
        <v>3</v>
      </c>
      <c r="H9" t="str">
        <f t="shared" si="0"/>
        <v>[FC_01_03]</v>
      </c>
      <c r="I9" s="30" t="s">
        <v>102</v>
      </c>
      <c r="J9">
        <f>IF(I9=I8, J8+1, 1)</f>
        <v>2</v>
      </c>
      <c r="K9" t="str">
        <f t="shared" si="1"/>
        <v>[FC_01_03_02]</v>
      </c>
      <c r="L9" s="25" t="s">
        <v>103</v>
      </c>
      <c r="M9" s="30" t="s">
        <v>119</v>
      </c>
      <c r="N9" s="30" t="s">
        <v>120</v>
      </c>
    </row>
    <row r="10" spans="1:16" ht="19">
      <c r="C10" s="33"/>
      <c r="D10">
        <f t="shared" ref="D10:D21" si="5">IF(E10=E9, D9, D9+1)</f>
        <v>1</v>
      </c>
      <c r="E10" s="27" t="s">
        <v>76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105</v>
      </c>
      <c r="J10">
        <f t="shared" si="4"/>
        <v>3</v>
      </c>
      <c r="K10" t="str">
        <f t="shared" si="1"/>
        <v>[FC_01_03_03]</v>
      </c>
      <c r="L10" s="25" t="s">
        <v>104</v>
      </c>
      <c r="M10" s="30" t="s">
        <v>112</v>
      </c>
      <c r="N10" s="30" t="s">
        <v>88</v>
      </c>
    </row>
    <row r="11" spans="1:16" ht="35" customHeight="1">
      <c r="D11">
        <f t="shared" si="5"/>
        <v>1</v>
      </c>
      <c r="E11" s="27" t="s">
        <v>76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106</v>
      </c>
      <c r="J11">
        <f t="shared" si="4"/>
        <v>1</v>
      </c>
      <c r="K11" t="str">
        <f t="shared" si="1"/>
        <v>[FC_01_04_01]</v>
      </c>
      <c r="L11" s="25" t="s">
        <v>101</v>
      </c>
      <c r="M11" s="30" t="s">
        <v>90</v>
      </c>
      <c r="N11" s="30" t="s">
        <v>88</v>
      </c>
    </row>
    <row r="12" spans="1:16" ht="35" customHeight="1">
      <c r="D12">
        <f t="shared" si="5"/>
        <v>1</v>
      </c>
      <c r="E12" s="27" t="s">
        <v>76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106</v>
      </c>
      <c r="J12">
        <f t="shared" si="4"/>
        <v>2</v>
      </c>
      <c r="K12" t="str">
        <f t="shared" si="1"/>
        <v>[FC_01_04_02]</v>
      </c>
      <c r="L12" s="25" t="s">
        <v>89</v>
      </c>
      <c r="M12" s="30" t="s">
        <v>91</v>
      </c>
      <c r="N12" s="30" t="s">
        <v>88</v>
      </c>
    </row>
    <row r="13" spans="1:16" ht="64" customHeight="1">
      <c r="D13">
        <f t="shared" si="5"/>
        <v>1</v>
      </c>
      <c r="E13" s="27" t="s">
        <v>76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113</v>
      </c>
      <c r="O13" s="30" t="s">
        <v>55</v>
      </c>
    </row>
    <row r="14" spans="1:16" ht="35" customHeight="1">
      <c r="D14">
        <f t="shared" si="5"/>
        <v>1</v>
      </c>
      <c r="E14" s="27" t="s">
        <v>76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87</v>
      </c>
    </row>
    <row r="15" spans="1:16" ht="35" customHeight="1">
      <c r="D15">
        <f t="shared" si="5"/>
        <v>1</v>
      </c>
      <c r="E15" s="27" t="s">
        <v>76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88</v>
      </c>
    </row>
    <row r="16" spans="1:16" ht="35" customHeight="1">
      <c r="D16">
        <f t="shared" si="5"/>
        <v>2</v>
      </c>
      <c r="E16" s="27" t="s">
        <v>83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88</v>
      </c>
    </row>
    <row r="17" spans="4:12" ht="35" hidden="1" customHeight="1" outlineLevel="1">
      <c r="D17">
        <f t="shared" si="5"/>
        <v>2</v>
      </c>
      <c r="E17" s="27" t="s">
        <v>83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hidden="1" customHeight="1" outlineLevel="1">
      <c r="D18">
        <f t="shared" si="5"/>
        <v>2</v>
      </c>
      <c r="E18" s="27" t="s">
        <v>83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hidden="1" customHeight="1" outlineLevel="1">
      <c r="D19">
        <f t="shared" si="5"/>
        <v>2</v>
      </c>
      <c r="E19" s="27" t="s">
        <v>83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 collapsed="1">
      <c r="D20">
        <f t="shared" si="5"/>
        <v>3</v>
      </c>
      <c r="E20" s="27" t="s">
        <v>81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82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127</v>
      </c>
      <c r="J21">
        <f t="shared" si="4"/>
        <v>1</v>
      </c>
      <c r="K21" t="str">
        <f t="shared" si="1"/>
        <v>[FC_04_13_01]</v>
      </c>
      <c r="L21" t="s">
        <v>129</v>
      </c>
    </row>
    <row r="22" spans="4:12" ht="35" customHeight="1">
      <c r="D22">
        <v>4</v>
      </c>
      <c r="E22" s="27" t="s">
        <v>82</v>
      </c>
      <c r="F22" t="str">
        <f>VLOOKUP(E22, 概要!$C$18:$D$40, 2, FALSE)</f>
        <v>ユーザインターフェース</v>
      </c>
      <c r="G22">
        <f t="shared" ref="G22" si="6">IF(I22=I21, G21, G21+1)</f>
        <v>14</v>
      </c>
      <c r="H22" t="str">
        <f t="shared" si="0"/>
        <v>[FC_04_14]</v>
      </c>
      <c r="I22" s="30" t="s">
        <v>126</v>
      </c>
      <c r="J22">
        <f t="shared" ref="J22" si="7">IF(I22=I21, J21+1, 1)</f>
        <v>1</v>
      </c>
      <c r="K22" t="str">
        <f t="shared" si="1"/>
        <v>[FC_04_14_01]</v>
      </c>
      <c r="L22" t="s">
        <v>130</v>
      </c>
    </row>
    <row r="23" spans="4:12" ht="35" customHeight="1">
      <c r="D23">
        <v>4</v>
      </c>
      <c r="E23" s="27" t="s">
        <v>82</v>
      </c>
      <c r="F23" t="str">
        <f>VLOOKUP(E23, 概要!$C$18:$D$40, 2, FALSE)</f>
        <v>ユーザインターフェース</v>
      </c>
      <c r="I23" s="30" t="s">
        <v>126</v>
      </c>
      <c r="L23" t="s">
        <v>131</v>
      </c>
    </row>
    <row r="24" spans="4:12" ht="35" customHeight="1">
      <c r="D24">
        <v>4</v>
      </c>
      <c r="E24" s="27" t="s">
        <v>82</v>
      </c>
      <c r="F24" t="str">
        <f>VLOOKUP(E24, 概要!$C$18:$D$40, 2, FALSE)</f>
        <v>ユーザインターフェース</v>
      </c>
      <c r="I24" s="30" t="s">
        <v>126</v>
      </c>
      <c r="L24" t="s">
        <v>132</v>
      </c>
    </row>
    <row r="25" spans="4:12" ht="35" customHeight="1">
      <c r="D25">
        <v>4</v>
      </c>
      <c r="E25" s="27" t="s">
        <v>82</v>
      </c>
      <c r="F25" t="str">
        <f>VLOOKUP(E25, 概要!$C$18:$D$40, 2, FALSE)</f>
        <v>ユーザインターフェース</v>
      </c>
      <c r="G25">
        <f>IF(I25=I22, G22, G22+1)</f>
        <v>15</v>
      </c>
      <c r="H25" t="str">
        <f>"[FC_"&amp;TEXT(D25,"00")&amp;"_"&amp;TEXT(G25,"00")&amp;"]"</f>
        <v>[FC_04_15]</v>
      </c>
      <c r="I25" s="30" t="s">
        <v>128</v>
      </c>
      <c r="J25">
        <f>IF(I25=I22, J22+1, 1)</f>
        <v>1</v>
      </c>
      <c r="K25" t="str">
        <f>"[FC_"&amp;TEXT(D25,"00")&amp;"_"&amp;TEXT(G25,"00")&amp;"_"&amp;TEXT(J25,"00"&amp;"]")</f>
        <v>[FC_04_15_01]</v>
      </c>
      <c r="L25" t="s">
        <v>125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6:W1003 D4:W24">
    <cfRule type="expression" dxfId="20" priority="9">
      <formula>D4=D3</formula>
    </cfRule>
  </conditionalFormatting>
  <conditionalFormatting sqref="E4:P1048576">
    <cfRule type="expression" dxfId="19" priority="25">
      <formula>COUNTA($E4:$K4)&gt;=1</formula>
    </cfRule>
  </conditionalFormatting>
  <conditionalFormatting sqref="E16:L16 L17:L25 E17:E25">
    <cfRule type="expression" dxfId="18" priority="27">
      <formula>E16=#REF!</formula>
    </cfRule>
  </conditionalFormatting>
  <conditionalFormatting sqref="G15 J15:K15 G21:G24 J21:K24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4">
    <cfRule type="expression" dxfId="14" priority="3">
      <formula>$C4&lt;&gt;""</formula>
    </cfRule>
  </conditionalFormatting>
  <conditionalFormatting sqref="A4:XFD104">
    <cfRule type="expression" dxfId="13" priority="2">
      <formula>$B4&lt;&gt;""</formula>
    </cfRule>
  </conditionalFormatting>
  <conditionalFormatting sqref="I10:I12 J25:K25 G25">
    <cfRule type="expression" dxfId="12" priority="54">
      <formula>G10=G6</formula>
    </cfRule>
  </conditionalFormatting>
  <conditionalFormatting sqref="I10:I11 D25:W25">
    <cfRule type="expression" dxfId="11" priority="73">
      <formula>D10=D7</formula>
    </cfRule>
  </conditionalFormatting>
  <conditionalFormatting sqref="A4:XFD103">
    <cfRule type="expression" dxfId="10" priority="1">
      <formula>$A4&lt;&gt;""</formula>
    </cfRule>
  </conditionalFormatting>
  <conditionalFormatting sqref="D25:W25">
    <cfRule type="expression" dxfId="9" priority="79">
      <formula>D25=D21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1"/>
      <c r="C1" s="52"/>
      <c r="D1" s="52"/>
      <c r="E1" s="52"/>
      <c r="F1" s="52"/>
      <c r="G1" s="53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4" t="s">
        <v>24</v>
      </c>
      <c r="C2" s="55"/>
      <c r="D2" s="50" t="s">
        <v>22</v>
      </c>
      <c r="E2" s="50"/>
      <c r="F2" s="50" t="s">
        <v>23</v>
      </c>
      <c r="G2" s="50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VLOOKUP(B19,機能詳細!$K$3:$L$89,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VLOOKUP(B20,機能詳細!$K$3:$L$89, 2, FALSE)</f>
        <v>#N/A</v>
      </c>
    </row>
    <row r="21" spans="1:7">
      <c r="A21" s="17"/>
      <c r="B21" t="s">
        <v>59</v>
      </c>
      <c r="C21" t="e">
        <f>VLOOKUP(B21,機能詳細!$K$3:$L$89, 2, FALSE)</f>
        <v>#N/A</v>
      </c>
    </row>
    <row r="22" spans="1:7">
      <c r="A22" s="17"/>
      <c r="B22" t="s">
        <v>61</v>
      </c>
      <c r="C22" t="e">
        <f>VLOOKUP(B22,機能詳細!$K$3:$L$89, 2, FALSE)</f>
        <v>#N/A</v>
      </c>
    </row>
    <row r="23" spans="1:7">
      <c r="A23" s="17"/>
      <c r="B23" t="s">
        <v>65</v>
      </c>
      <c r="C23" t="e">
        <f>VLOOKUP(B23,機能詳細!$K$3:$L$89, 2, FALSE)</f>
        <v>#N/A</v>
      </c>
    </row>
    <row r="24" spans="1:7">
      <c r="A24" s="17"/>
      <c r="B24" t="s">
        <v>68</v>
      </c>
      <c r="C24" t="e">
        <f>VLOOKUP(B24,機能詳細!$K$3:$L$89, 2, FALSE)</f>
        <v>#N/A</v>
      </c>
    </row>
    <row r="25" spans="1:7">
      <c r="A25" s="17"/>
      <c r="B25" t="s">
        <v>60</v>
      </c>
      <c r="C25" t="e">
        <f>VLOOKUP(B25,機能詳細!$K$3:$L$89, 2, FALSE)</f>
        <v>#N/A</v>
      </c>
    </row>
    <row r="26" spans="1:7">
      <c r="A26" s="17"/>
      <c r="B26" t="s">
        <v>62</v>
      </c>
      <c r="C26" t="e">
        <f>VLOOKUP(B26,機能詳細!$K$3:$L$89,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5" workbookViewId="0">
      <selection activeCell="D40" sqref="D40"/>
    </sheetView>
  </sheetViews>
  <sheetFormatPr baseColWidth="10" defaultRowHeight="18"/>
  <cols>
    <col min="13" max="13" width="7.85546875" customWidth="1"/>
  </cols>
  <sheetData>
    <row r="1" spans="2:14">
      <c r="B1" t="s">
        <v>123</v>
      </c>
      <c r="H1" t="s">
        <v>93</v>
      </c>
      <c r="N1" t="s">
        <v>92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75" zoomScaleNormal="57" workbookViewId="0">
      <selection activeCell="L44" sqref="L44"/>
    </sheetView>
  </sheetViews>
  <sheetFormatPr baseColWidth="10" defaultRowHeight="18"/>
  <sheetData>
    <row r="2" spans="4:4">
      <c r="D2" t="s">
        <v>94</v>
      </c>
    </row>
    <row r="3" spans="4:4">
      <c r="D3" t="s">
        <v>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2022-04-11T15:52:01Z</dcterms:modified>
</cp:coreProperties>
</file>