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26ABFC4D-6461-3B4A-8446-C43CB2023ACC}" xr6:coauthVersionLast="47" xr6:coauthVersionMax="47" xr10:uidLastSave="{00000000-0000-0000-0000-000000000000}"/>
  <bookViews>
    <workbookView xWindow="0" yWindow="500" windowWidth="28800" windowHeight="17500" activeTab="8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Sheet2" sheetId="5" r:id="rId5"/>
    <sheet name="Sheet3" sheetId="6" r:id="rId6"/>
    <sheet name="UI=&gt;" sheetId="7" r:id="rId7"/>
    <sheet name="TOP" sheetId="8" r:id="rId8"/>
    <sheet name="Styles" sheetId="9" r:id="rId9"/>
    <sheet name="DB=&gt;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2" l="1"/>
  <c r="F23" i="2"/>
  <c r="F22" i="2"/>
  <c r="F25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J8" i="2"/>
  <c r="J9" i="2" s="1"/>
  <c r="J11" i="2"/>
  <c r="J13" i="2"/>
  <c r="J14" i="2"/>
  <c r="J15" i="2"/>
  <c r="J16" i="2"/>
  <c r="J17" i="2"/>
  <c r="J18" i="2"/>
  <c r="J19" i="2"/>
  <c r="J20" i="2"/>
  <c r="J21" i="2"/>
  <c r="J22" i="2" s="1"/>
  <c r="J25" i="2" s="1"/>
  <c r="J5" i="2"/>
  <c r="J6" i="2" s="1"/>
  <c r="J7" i="2" s="1"/>
  <c r="F9" i="2"/>
  <c r="F7" i="2"/>
  <c r="F8" i="2"/>
  <c r="F10" i="2"/>
  <c r="F11" i="2"/>
  <c r="F12" i="2"/>
  <c r="F6" i="2"/>
  <c r="F13" i="2"/>
  <c r="F14" i="2"/>
  <c r="F15" i="2"/>
  <c r="F16" i="2"/>
  <c r="F17" i="2"/>
  <c r="F18" i="2"/>
  <c r="F19" i="2"/>
  <c r="F20" i="2"/>
  <c r="F21" i="2"/>
  <c r="K4" i="2"/>
  <c r="H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F5" i="2"/>
  <c r="F4" i="2"/>
  <c r="I3" i="3"/>
  <c r="I1" i="3" s="1"/>
  <c r="H1" i="3"/>
  <c r="H2" i="3"/>
  <c r="K22" i="2" l="1"/>
  <c r="G25" i="2"/>
  <c r="H22" i="2"/>
  <c r="H5" i="2"/>
  <c r="K5" i="2"/>
  <c r="J12" i="2"/>
  <c r="J10" i="2"/>
  <c r="J3" i="3"/>
  <c r="I2" i="3"/>
  <c r="K25" i="2" l="1"/>
  <c r="H25" i="2"/>
  <c r="H6" i="2"/>
  <c r="K6" i="2"/>
  <c r="J2" i="3"/>
  <c r="J1" i="3"/>
  <c r="K3" i="3"/>
  <c r="H7" i="2" l="1"/>
  <c r="K7" i="2"/>
  <c r="L3" i="3"/>
  <c r="K1" i="3"/>
  <c r="K2" i="3"/>
  <c r="H8" i="2" l="1"/>
  <c r="K8" i="2"/>
  <c r="M3" i="3"/>
  <c r="L1" i="3"/>
  <c r="L2" i="3"/>
  <c r="H9" i="2" l="1"/>
  <c r="K9" i="2"/>
  <c r="M2" i="3"/>
  <c r="N3" i="3"/>
  <c r="M1" i="3"/>
  <c r="H10" i="2" l="1"/>
  <c r="K10" i="2"/>
  <c r="O3" i="3"/>
  <c r="N1" i="3"/>
  <c r="N2" i="3"/>
  <c r="H11" i="2" l="1"/>
  <c r="K11" i="2"/>
  <c r="O2" i="3"/>
  <c r="O1" i="3"/>
  <c r="P3" i="3"/>
  <c r="H12" i="2" l="1"/>
  <c r="K12" i="2"/>
  <c r="P1" i="3"/>
  <c r="P2" i="3"/>
  <c r="Q3" i="3"/>
  <c r="H13" i="2" l="1"/>
  <c r="K13" i="2"/>
  <c r="Q2" i="3"/>
  <c r="R3" i="3"/>
  <c r="Q1" i="3"/>
  <c r="H14" i="2" l="1"/>
  <c r="K14" i="2"/>
  <c r="R2" i="3"/>
  <c r="S3" i="3"/>
  <c r="R1" i="3"/>
  <c r="H15" i="2" l="1"/>
  <c r="K15" i="2"/>
  <c r="S1" i="3"/>
  <c r="S2" i="3"/>
  <c r="T3" i="3"/>
  <c r="H16" i="2" l="1"/>
  <c r="K16" i="2"/>
  <c r="T2" i="3"/>
  <c r="T1" i="3"/>
  <c r="U3" i="3"/>
  <c r="H17" i="2" l="1"/>
  <c r="K17" i="2"/>
  <c r="V3" i="3"/>
  <c r="U1" i="3"/>
  <c r="U2" i="3"/>
  <c r="H18" i="2" l="1"/>
  <c r="K18" i="2"/>
  <c r="W3" i="3"/>
  <c r="V2" i="3"/>
  <c r="V1" i="3"/>
  <c r="H19" i="2" l="1"/>
  <c r="K19" i="2"/>
  <c r="W1" i="3"/>
  <c r="W2" i="3"/>
  <c r="X3" i="3"/>
  <c r="H20" i="2" l="1"/>
  <c r="K20" i="2"/>
  <c r="X2" i="3"/>
  <c r="X1" i="3"/>
  <c r="Y3" i="3"/>
  <c r="K21" i="2" l="1"/>
  <c r="H21" i="2"/>
  <c r="Y1" i="3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<sst xmlns="http://schemas.openxmlformats.org/spreadsheetml/2006/main" count="209" uniqueCount="138">
  <si>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</si>
  <si>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</si>
  <si>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</si>
  <si>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</si>
  <si>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</si>
  <si>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</si>
  <si>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</si>
  <si>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</si>
  <si>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</si>
  <si>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</si>
  <si>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</si>
  <si>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</si>
  <si>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</si>
  <si>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</si>
  <si>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</si>
  <si>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</si>
  <si>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</si>
  <si>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</si>
  <si>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</si>
  <si>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</si>
  <si>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</si>
  <si>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</si>
  <si>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</si>
  <si>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</si>
  <si>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</si>
  <si>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</si>
  <si>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</si>
  <si>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</si>
  <si>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</si>
  <si>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</si>
  <si>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</si>
  <si>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</si>
  <si>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</si>
  <si>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</si>
  <si>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</si>
  <si>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</si>
  <si>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</si>
  <si>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</si>
  <si>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</si>
  <si>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</si>
  <si>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</si>
  <si>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</si>
  <si>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</si>
  <si>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</si>
  <si>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</si>
  <si>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</si>
  <si>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</si>
  <si>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</si>
  <si>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</si>
  <si>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</si>
  <si>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</si>
  <si>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</si>
  <si>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</si>
  <si>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</si>
  <si>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</si>
  <si>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</si>
  <si>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</si>
  <si>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</si>
  <si>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</si>
  <si>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</si>
  <si>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</si>
  <si>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</si>
  <si>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</si>
  <si>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</si>
  <si>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</si>
  <si>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</si>
  <si>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</si>
  <si>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</si>
  <si>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</si>
  <si>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</si>
  <si>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</si>
  <si>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</si>
  <si>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</si>
  <si>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</si>
  <si>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</si>
  <si>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(T.B.D.)5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</si>
  <si>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</si>
  <si>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</si>
  <si>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</si>
  <si>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</si>
  <si>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</si>
  <si>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</si>
  <si>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</si>
  <si>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</si>
  <si>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</si>
  <si>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</si>
  <si>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</si>
  <si>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SVG画像と、画像を地図のどこにマッピングするかのメタデータを記録する。</t>
    <rPh sb="0" eb="2">
      <t>SVG</t>
    </rPh>
    <rPh sb="3" eb="4">
      <t xml:space="preserve">ガゾウ </t>
    </rPh>
    <rPh sb="7" eb="9">
      <t xml:space="preserve">ガゾウ </t>
    </rPh>
    <rPh sb="10" eb="12">
      <t xml:space="preserve">チズ </t>
    </rPh>
    <rPh sb="31" eb="33">
      <t xml:space="preserve">キロク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</si>
  <si>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</si>
  <si>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</si>
  <si>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</si>
  <si>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</si>
  <si>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</si>
  <si>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</si>
  <si>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</si>
  <si>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</si>
  <si>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</si>
  <si>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</si>
  <si>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</si>
  <si>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</si>
  <si>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</si>
  <si>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</si>
  <si>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</si>
  <si>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</si>
  <si>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</si>
  <si>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</si>
  <si>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</si>
  <si>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</si>
  <si>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</si>
  <si>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</si>
  <si>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</si>
  <si>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</si>
  <si>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</si>
  <si>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</si>
  <si>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</si>
  <si>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</si>
  <si>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</si>
  <si>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</si>
  <si>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</si>
  <si>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</si>
  <si>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</si>
  <si>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</si>
  <si>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</si>
  <si>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</si>
  <si>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</si>
  <si>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</si>
  <si>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一時保存</t>
    <rPh sb="0" eb="4">
      <t xml:space="preserve">イチジホゾｎ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</si>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</sst>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5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22"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12</xdr:col>
      <xdr:colOff>0</xdr:colOff>
      <xdr:row>35</xdr:row>
      <xdr:rowOff>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18965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259462</xdr:colOff>
      <xdr:row>2</xdr:row>
      <xdr:rowOff>150215</xdr:rowOff>
    </xdr:from>
    <xdr:to>
      <xdr:col>11</xdr:col>
      <xdr:colOff>696452</xdr:colOff>
      <xdr:row>31</xdr:row>
      <xdr:rowOff>150215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21559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95592</xdr:colOff>
      <xdr:row>32</xdr:row>
      <xdr:rowOff>95591</xdr:rowOff>
    </xdr:from>
    <xdr:to>
      <xdr:col>9</xdr:col>
      <xdr:colOff>942258</xdr:colOff>
      <xdr:row>34</xdr:row>
      <xdr:rowOff>95592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38886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259462</xdr:colOff>
      <xdr:row>2</xdr:row>
      <xdr:rowOff>150214</xdr:rowOff>
    </xdr:from>
    <xdr:to>
      <xdr:col>11</xdr:col>
      <xdr:colOff>696452</xdr:colOff>
      <xdr:row>3</xdr:row>
      <xdr:rowOff>163871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21559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792548</xdr:colOff>
      <xdr:row>3</xdr:row>
      <xdr:rowOff>179548</xdr:rowOff>
    </xdr:from>
    <xdr:to>
      <xdr:col>10</xdr:col>
      <xdr:colOff>172470</xdr:colOff>
      <xdr:row>5</xdr:row>
      <xdr:rowOff>152238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36373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7</xdr:col>
      <xdr:colOff>300429</xdr:colOff>
      <xdr:row>5</xdr:row>
      <xdr:rowOff>177523</xdr:rowOff>
    </xdr:from>
    <xdr:to>
      <xdr:col>11</xdr:col>
      <xdr:colOff>641828</xdr:colOff>
      <xdr:row>26</xdr:row>
      <xdr:rowOff>47037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21969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7</xdr:col>
      <xdr:colOff>314087</xdr:colOff>
      <xdr:row>5</xdr:row>
      <xdr:rowOff>177527</xdr:rowOff>
    </xdr:from>
    <xdr:to>
      <xdr:col>11</xdr:col>
      <xdr:colOff>641829</xdr:colOff>
      <xdr:row>26</xdr:row>
      <xdr:rowOff>47037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06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10</xdr:col>
      <xdr:colOff>873978</xdr:colOff>
      <xdr:row>7</xdr:row>
      <xdr:rowOff>191182</xdr:rowOff>
    </xdr:from>
    <xdr:to>
      <xdr:col>11</xdr:col>
      <xdr:colOff>532582</xdr:colOff>
      <xdr:row>11</xdr:row>
      <xdr:rowOff>54623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56153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409676</xdr:colOff>
      <xdr:row>7</xdr:row>
      <xdr:rowOff>177525</xdr:rowOff>
    </xdr:from>
    <xdr:to>
      <xdr:col>8</xdr:col>
      <xdr:colOff>68278</xdr:colOff>
      <xdr:row>11</xdr:row>
      <xdr:rowOff>40966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23062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75108</xdr:colOff>
      <xdr:row>5</xdr:row>
      <xdr:rowOff>225322</xdr:rowOff>
    </xdr:from>
    <xdr:to>
      <xdr:col>9</xdr:col>
      <xdr:colOff>867151</xdr:colOff>
      <xdr:row>8</xdr:row>
      <xdr:rowOff>218495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39120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75109</xdr:colOff>
      <xdr:row>9</xdr:row>
      <xdr:rowOff>211668</xdr:rowOff>
    </xdr:from>
    <xdr:to>
      <xdr:col>9</xdr:col>
      <xdr:colOff>867152</xdr:colOff>
      <xdr:row>12</xdr:row>
      <xdr:rowOff>204841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39120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300934</xdr:colOff>
      <xdr:row>26</xdr:row>
      <xdr:rowOff>81933</xdr:rowOff>
    </xdr:from>
    <xdr:to>
      <xdr:col>11</xdr:col>
      <xdr:colOff>627160</xdr:colOff>
      <xdr:row>31</xdr:row>
      <xdr:rowOff>109752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21974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7</xdr:col>
      <xdr:colOff>290819</xdr:colOff>
      <xdr:row>3</xdr:row>
      <xdr:rowOff>179548</xdr:rowOff>
    </xdr:from>
    <xdr:to>
      <xdr:col>8</xdr:col>
      <xdr:colOff>721235</xdr:colOff>
      <xdr:row>5</xdr:row>
      <xdr:rowOff>152238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21873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235185</xdr:colOff>
      <xdr:row>3</xdr:row>
      <xdr:rowOff>179548</xdr:rowOff>
    </xdr:from>
    <xdr:to>
      <xdr:col>11</xdr:col>
      <xdr:colOff>627160</xdr:colOff>
      <xdr:row>5</xdr:row>
      <xdr:rowOff>152238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49765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10</xdr:col>
      <xdr:colOff>890576</xdr:colOff>
      <xdr:row>28</xdr:row>
      <xdr:rowOff>97052</xdr:rowOff>
    </xdr:from>
    <xdr:to>
      <xdr:col>11</xdr:col>
      <xdr:colOff>498928</xdr:colOff>
      <xdr:row>31</xdr:row>
      <xdr:rowOff>0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56319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240457</xdr:colOff>
      <xdr:row>28</xdr:row>
      <xdr:rowOff>97052</xdr:rowOff>
    </xdr:from>
    <xdr:to>
      <xdr:col>10</xdr:col>
      <xdr:colOff>801309</xdr:colOff>
      <xdr:row>31</xdr:row>
      <xdr:rowOff>0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49817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9</xdr:col>
      <xdr:colOff>527719</xdr:colOff>
      <xdr:row>28</xdr:row>
      <xdr:rowOff>97052</xdr:rowOff>
    </xdr:from>
    <xdr:to>
      <xdr:col>10</xdr:col>
      <xdr:colOff>136071</xdr:colOff>
      <xdr:row>31</xdr:row>
      <xdr:rowOff>0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43207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8</xdr:col>
      <xdr:colOff>799861</xdr:colOff>
      <xdr:row>28</xdr:row>
      <xdr:rowOff>97052</xdr:rowOff>
    </xdr:from>
    <xdr:to>
      <xdr:col>9</xdr:col>
      <xdr:colOff>408213</xdr:colOff>
      <xdr:row>31</xdr:row>
      <xdr:rowOff>0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3657361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7</xdr:col>
      <xdr:colOff>363190</xdr:colOff>
      <xdr:row>26</xdr:row>
      <xdr:rowOff>125077</xdr:rowOff>
    </xdr:from>
    <xdr:to>
      <xdr:col>11</xdr:col>
      <xdr:colOff>558029</xdr:colOff>
      <xdr:row>27</xdr:row>
      <xdr:rowOff>192425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2259723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9</xdr:col>
      <xdr:colOff>317132</xdr:colOff>
      <xdr:row>15</xdr:row>
      <xdr:rowOff>124239</xdr:rowOff>
    </xdr:from>
    <xdr:to>
      <xdr:col>9</xdr:col>
      <xdr:colOff>630399</xdr:colOff>
      <xdr:row>16</xdr:row>
      <xdr:rowOff>96631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4110199" y="3680239"/>
          <a:ext cx="313267" cy="2094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</xdr:colOff>
      <xdr:row>1</xdr:row>
      <xdr:rowOff>0</xdr:rowOff>
    </xdr:from>
    <xdr:to>
      <xdr:col>18</xdr:col>
      <xdr:colOff>0</xdr:colOff>
      <xdr:row>35</xdr:row>
      <xdr:rowOff>0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73321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259462</xdr:colOff>
      <xdr:row>2</xdr:row>
      <xdr:rowOff>150215</xdr:rowOff>
    </xdr:from>
    <xdr:to>
      <xdr:col>17</xdr:col>
      <xdr:colOff>696452</xdr:colOff>
      <xdr:row>31</xdr:row>
      <xdr:rowOff>150215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75915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95592</xdr:colOff>
      <xdr:row>32</xdr:row>
      <xdr:rowOff>95591</xdr:rowOff>
    </xdr:from>
    <xdr:to>
      <xdr:col>15</xdr:col>
      <xdr:colOff>942258</xdr:colOff>
      <xdr:row>34</xdr:row>
      <xdr:rowOff>95592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93242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259462</xdr:colOff>
      <xdr:row>2</xdr:row>
      <xdr:rowOff>150214</xdr:rowOff>
    </xdr:from>
    <xdr:to>
      <xdr:col>17</xdr:col>
      <xdr:colOff>696452</xdr:colOff>
      <xdr:row>3</xdr:row>
      <xdr:rowOff>163871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75915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792548</xdr:colOff>
      <xdr:row>3</xdr:row>
      <xdr:rowOff>179548</xdr:rowOff>
    </xdr:from>
    <xdr:to>
      <xdr:col>16</xdr:col>
      <xdr:colOff>172470</xdr:colOff>
      <xdr:row>5</xdr:row>
      <xdr:rowOff>152238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90729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13</xdr:col>
      <xdr:colOff>300429</xdr:colOff>
      <xdr:row>5</xdr:row>
      <xdr:rowOff>177523</xdr:rowOff>
    </xdr:from>
    <xdr:to>
      <xdr:col>17</xdr:col>
      <xdr:colOff>641828</xdr:colOff>
      <xdr:row>26</xdr:row>
      <xdr:rowOff>47037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76325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13</xdr:col>
      <xdr:colOff>314087</xdr:colOff>
      <xdr:row>5</xdr:row>
      <xdr:rowOff>177527</xdr:rowOff>
    </xdr:from>
    <xdr:to>
      <xdr:col>17</xdr:col>
      <xdr:colOff>641829</xdr:colOff>
      <xdr:row>26</xdr:row>
      <xdr:rowOff>47037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62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16</xdr:col>
      <xdr:colOff>873978</xdr:colOff>
      <xdr:row>7</xdr:row>
      <xdr:rowOff>191182</xdr:rowOff>
    </xdr:from>
    <xdr:to>
      <xdr:col>17</xdr:col>
      <xdr:colOff>532582</xdr:colOff>
      <xdr:row>11</xdr:row>
      <xdr:rowOff>54623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10509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409676</xdr:colOff>
      <xdr:row>7</xdr:row>
      <xdr:rowOff>177525</xdr:rowOff>
    </xdr:from>
    <xdr:to>
      <xdr:col>14</xdr:col>
      <xdr:colOff>68278</xdr:colOff>
      <xdr:row>11</xdr:row>
      <xdr:rowOff>40966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77418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75108</xdr:colOff>
      <xdr:row>5</xdr:row>
      <xdr:rowOff>225322</xdr:rowOff>
    </xdr:from>
    <xdr:to>
      <xdr:col>15</xdr:col>
      <xdr:colOff>867151</xdr:colOff>
      <xdr:row>8</xdr:row>
      <xdr:rowOff>218495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93476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75109</xdr:colOff>
      <xdr:row>9</xdr:row>
      <xdr:rowOff>211668</xdr:rowOff>
    </xdr:from>
    <xdr:to>
      <xdr:col>15</xdr:col>
      <xdr:colOff>867152</xdr:colOff>
      <xdr:row>12</xdr:row>
      <xdr:rowOff>204841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93476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300934</xdr:colOff>
      <xdr:row>26</xdr:row>
      <xdr:rowOff>81933</xdr:rowOff>
    </xdr:from>
    <xdr:to>
      <xdr:col>17</xdr:col>
      <xdr:colOff>627160</xdr:colOff>
      <xdr:row>31</xdr:row>
      <xdr:rowOff>109752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76330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13</xdr:col>
      <xdr:colOff>290819</xdr:colOff>
      <xdr:row>3</xdr:row>
      <xdr:rowOff>179548</xdr:rowOff>
    </xdr:from>
    <xdr:to>
      <xdr:col>14</xdr:col>
      <xdr:colOff>721235</xdr:colOff>
      <xdr:row>5</xdr:row>
      <xdr:rowOff>152238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76229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235185</xdr:colOff>
      <xdr:row>3</xdr:row>
      <xdr:rowOff>179548</xdr:rowOff>
    </xdr:from>
    <xdr:to>
      <xdr:col>17</xdr:col>
      <xdr:colOff>627160</xdr:colOff>
      <xdr:row>5</xdr:row>
      <xdr:rowOff>152238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04121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13</xdr:col>
      <xdr:colOff>363190</xdr:colOff>
      <xdr:row>7</xdr:row>
      <xdr:rowOff>1</xdr:rowOff>
    </xdr:from>
    <xdr:to>
      <xdr:col>17</xdr:col>
      <xdr:colOff>558029</xdr:colOff>
      <xdr:row>27</xdr:row>
      <xdr:rowOff>192426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7695323" y="1659468"/>
          <a:ext cx="3987906" cy="493375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13</xdr:col>
      <xdr:colOff>440268</xdr:colOff>
      <xdr:row>8</xdr:row>
      <xdr:rowOff>220134</xdr:rowOff>
    </xdr:from>
    <xdr:to>
      <xdr:col>14</xdr:col>
      <xdr:colOff>482601</xdr:colOff>
      <xdr:row>10</xdr:row>
      <xdr:rowOff>169333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7772401" y="2116667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14</xdr:col>
      <xdr:colOff>626534</xdr:colOff>
      <xdr:row>8</xdr:row>
      <xdr:rowOff>220134</xdr:rowOff>
    </xdr:from>
    <xdr:to>
      <xdr:col>15</xdr:col>
      <xdr:colOff>101600</xdr:colOff>
      <xdr:row>10</xdr:row>
      <xdr:rowOff>169333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8906934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8</xdr:row>
      <xdr:rowOff>220134</xdr:rowOff>
    </xdr:from>
    <xdr:to>
      <xdr:col>15</xdr:col>
      <xdr:colOff>668867</xdr:colOff>
      <xdr:row>10</xdr:row>
      <xdr:rowOff>169333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9474201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8</xdr:row>
      <xdr:rowOff>220134</xdr:rowOff>
    </xdr:from>
    <xdr:to>
      <xdr:col>16</xdr:col>
      <xdr:colOff>287868</xdr:colOff>
      <xdr:row>10</xdr:row>
      <xdr:rowOff>169333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0041468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8</xdr:row>
      <xdr:rowOff>220134</xdr:rowOff>
    </xdr:from>
    <xdr:to>
      <xdr:col>16</xdr:col>
      <xdr:colOff>855135</xdr:colOff>
      <xdr:row>10</xdr:row>
      <xdr:rowOff>169333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0608735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8</xdr:row>
      <xdr:rowOff>220134</xdr:rowOff>
    </xdr:from>
    <xdr:to>
      <xdr:col>17</xdr:col>
      <xdr:colOff>474133</xdr:colOff>
      <xdr:row>10</xdr:row>
      <xdr:rowOff>169333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1176000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11</xdr:row>
      <xdr:rowOff>84667</xdr:rowOff>
    </xdr:from>
    <xdr:to>
      <xdr:col>13</xdr:col>
      <xdr:colOff>863600</xdr:colOff>
      <xdr:row>13</xdr:row>
      <xdr:rowOff>33866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77724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11</xdr:row>
      <xdr:rowOff>84667</xdr:rowOff>
    </xdr:from>
    <xdr:to>
      <xdr:col>14</xdr:col>
      <xdr:colOff>482600</xdr:colOff>
      <xdr:row>13</xdr:row>
      <xdr:rowOff>33866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8339667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11</xdr:row>
      <xdr:rowOff>84667</xdr:rowOff>
    </xdr:from>
    <xdr:to>
      <xdr:col>15</xdr:col>
      <xdr:colOff>101600</xdr:colOff>
      <xdr:row>13</xdr:row>
      <xdr:rowOff>33866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8906934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11</xdr:row>
      <xdr:rowOff>84667</xdr:rowOff>
    </xdr:from>
    <xdr:to>
      <xdr:col>15</xdr:col>
      <xdr:colOff>668867</xdr:colOff>
      <xdr:row>13</xdr:row>
      <xdr:rowOff>33866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9474201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11</xdr:row>
      <xdr:rowOff>84667</xdr:rowOff>
    </xdr:from>
    <xdr:to>
      <xdr:col>16</xdr:col>
      <xdr:colOff>287868</xdr:colOff>
      <xdr:row>13</xdr:row>
      <xdr:rowOff>33866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0041468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11</xdr:row>
      <xdr:rowOff>84667</xdr:rowOff>
    </xdr:from>
    <xdr:to>
      <xdr:col>16</xdr:col>
      <xdr:colOff>855135</xdr:colOff>
      <xdr:row>13</xdr:row>
      <xdr:rowOff>33866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0608735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11</xdr:row>
      <xdr:rowOff>84667</xdr:rowOff>
    </xdr:from>
    <xdr:to>
      <xdr:col>17</xdr:col>
      <xdr:colOff>474133</xdr:colOff>
      <xdr:row>13</xdr:row>
      <xdr:rowOff>33866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11760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13</xdr:row>
      <xdr:rowOff>186266</xdr:rowOff>
    </xdr:from>
    <xdr:to>
      <xdr:col>15</xdr:col>
      <xdr:colOff>101600</xdr:colOff>
      <xdr:row>15</xdr:row>
      <xdr:rowOff>135466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8906934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13</xdr:row>
      <xdr:rowOff>186266</xdr:rowOff>
    </xdr:from>
    <xdr:to>
      <xdr:col>15</xdr:col>
      <xdr:colOff>668867</xdr:colOff>
      <xdr:row>15</xdr:row>
      <xdr:rowOff>135466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9474201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13</xdr:row>
      <xdr:rowOff>186266</xdr:rowOff>
    </xdr:from>
    <xdr:to>
      <xdr:col>16</xdr:col>
      <xdr:colOff>287868</xdr:colOff>
      <xdr:row>15</xdr:row>
      <xdr:rowOff>135466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0041468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13</xdr:row>
      <xdr:rowOff>186266</xdr:rowOff>
    </xdr:from>
    <xdr:to>
      <xdr:col>16</xdr:col>
      <xdr:colOff>855135</xdr:colOff>
      <xdr:row>15</xdr:row>
      <xdr:rowOff>135466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0608735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13</xdr:row>
      <xdr:rowOff>186266</xdr:rowOff>
    </xdr:from>
    <xdr:to>
      <xdr:col>17</xdr:col>
      <xdr:colOff>474133</xdr:colOff>
      <xdr:row>15</xdr:row>
      <xdr:rowOff>135466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1176000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16</xdr:row>
      <xdr:rowOff>50799</xdr:rowOff>
    </xdr:from>
    <xdr:to>
      <xdr:col>13</xdr:col>
      <xdr:colOff>863600</xdr:colOff>
      <xdr:row>17</xdr:row>
      <xdr:rowOff>237066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77724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16</xdr:row>
      <xdr:rowOff>50799</xdr:rowOff>
    </xdr:from>
    <xdr:to>
      <xdr:col>14</xdr:col>
      <xdr:colOff>482600</xdr:colOff>
      <xdr:row>17</xdr:row>
      <xdr:rowOff>237066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8339667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16</xdr:row>
      <xdr:rowOff>50799</xdr:rowOff>
    </xdr:from>
    <xdr:to>
      <xdr:col>15</xdr:col>
      <xdr:colOff>101600</xdr:colOff>
      <xdr:row>17</xdr:row>
      <xdr:rowOff>237066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8906934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16</xdr:row>
      <xdr:rowOff>50799</xdr:rowOff>
    </xdr:from>
    <xdr:to>
      <xdr:col>15</xdr:col>
      <xdr:colOff>668867</xdr:colOff>
      <xdr:row>17</xdr:row>
      <xdr:rowOff>237066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9474201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16</xdr:row>
      <xdr:rowOff>50799</xdr:rowOff>
    </xdr:from>
    <xdr:to>
      <xdr:col>16</xdr:col>
      <xdr:colOff>287868</xdr:colOff>
      <xdr:row>17</xdr:row>
      <xdr:rowOff>237066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0041468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16</xdr:row>
      <xdr:rowOff>50799</xdr:rowOff>
    </xdr:from>
    <xdr:to>
      <xdr:col>16</xdr:col>
      <xdr:colOff>855135</xdr:colOff>
      <xdr:row>17</xdr:row>
      <xdr:rowOff>237066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0608735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16</xdr:row>
      <xdr:rowOff>50799</xdr:rowOff>
    </xdr:from>
    <xdr:to>
      <xdr:col>17</xdr:col>
      <xdr:colOff>474133</xdr:colOff>
      <xdr:row>17</xdr:row>
      <xdr:rowOff>237066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11760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18</xdr:row>
      <xdr:rowOff>135466</xdr:rowOff>
    </xdr:from>
    <xdr:to>
      <xdr:col>15</xdr:col>
      <xdr:colOff>101600</xdr:colOff>
      <xdr:row>20</xdr:row>
      <xdr:rowOff>71966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8906934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18</xdr:row>
      <xdr:rowOff>135466</xdr:rowOff>
    </xdr:from>
    <xdr:to>
      <xdr:col>15</xdr:col>
      <xdr:colOff>668867</xdr:colOff>
      <xdr:row>20</xdr:row>
      <xdr:rowOff>71966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9474201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18</xdr:row>
      <xdr:rowOff>135466</xdr:rowOff>
    </xdr:from>
    <xdr:to>
      <xdr:col>16</xdr:col>
      <xdr:colOff>287868</xdr:colOff>
      <xdr:row>20</xdr:row>
      <xdr:rowOff>71966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0041468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18</xdr:row>
      <xdr:rowOff>135466</xdr:rowOff>
    </xdr:from>
    <xdr:to>
      <xdr:col>16</xdr:col>
      <xdr:colOff>855135</xdr:colOff>
      <xdr:row>20</xdr:row>
      <xdr:rowOff>71966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0608735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18</xdr:row>
      <xdr:rowOff>135466</xdr:rowOff>
    </xdr:from>
    <xdr:to>
      <xdr:col>17</xdr:col>
      <xdr:colOff>474133</xdr:colOff>
      <xdr:row>20</xdr:row>
      <xdr:rowOff>71966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1176000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21</xdr:row>
      <xdr:rowOff>33866</xdr:rowOff>
    </xdr:from>
    <xdr:to>
      <xdr:col>13</xdr:col>
      <xdr:colOff>863600</xdr:colOff>
      <xdr:row>22</xdr:row>
      <xdr:rowOff>207432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77724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21</xdr:row>
      <xdr:rowOff>33866</xdr:rowOff>
    </xdr:from>
    <xdr:to>
      <xdr:col>14</xdr:col>
      <xdr:colOff>482600</xdr:colOff>
      <xdr:row>22</xdr:row>
      <xdr:rowOff>207432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8339667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21</xdr:row>
      <xdr:rowOff>33866</xdr:rowOff>
    </xdr:from>
    <xdr:to>
      <xdr:col>15</xdr:col>
      <xdr:colOff>101600</xdr:colOff>
      <xdr:row>22</xdr:row>
      <xdr:rowOff>207432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8906934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21</xdr:row>
      <xdr:rowOff>33866</xdr:rowOff>
    </xdr:from>
    <xdr:to>
      <xdr:col>15</xdr:col>
      <xdr:colOff>668867</xdr:colOff>
      <xdr:row>22</xdr:row>
      <xdr:rowOff>207432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9474201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21</xdr:row>
      <xdr:rowOff>33866</xdr:rowOff>
    </xdr:from>
    <xdr:to>
      <xdr:col>16</xdr:col>
      <xdr:colOff>287868</xdr:colOff>
      <xdr:row>22</xdr:row>
      <xdr:rowOff>207432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0041468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21</xdr:row>
      <xdr:rowOff>33866</xdr:rowOff>
    </xdr:from>
    <xdr:to>
      <xdr:col>16</xdr:col>
      <xdr:colOff>855135</xdr:colOff>
      <xdr:row>22</xdr:row>
      <xdr:rowOff>207432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0608735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21</xdr:row>
      <xdr:rowOff>33866</xdr:rowOff>
    </xdr:from>
    <xdr:to>
      <xdr:col>17</xdr:col>
      <xdr:colOff>474133</xdr:colOff>
      <xdr:row>22</xdr:row>
      <xdr:rowOff>207432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11760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440268</xdr:colOff>
      <xdr:row>13</xdr:row>
      <xdr:rowOff>186266</xdr:rowOff>
    </xdr:from>
    <xdr:to>
      <xdr:col>14</xdr:col>
      <xdr:colOff>482601</xdr:colOff>
      <xdr:row>15</xdr:row>
      <xdr:rowOff>135466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7772401" y="3268133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13</xdr:col>
      <xdr:colOff>440268</xdr:colOff>
      <xdr:row>18</xdr:row>
      <xdr:rowOff>135466</xdr:rowOff>
    </xdr:from>
    <xdr:to>
      <xdr:col>14</xdr:col>
      <xdr:colOff>482601</xdr:colOff>
      <xdr:row>20</xdr:row>
      <xdr:rowOff>84666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7826588" y="4341706"/>
          <a:ext cx="997373" cy="4165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14</xdr:col>
      <xdr:colOff>626534</xdr:colOff>
      <xdr:row>23</xdr:row>
      <xdr:rowOff>84666</xdr:rowOff>
    </xdr:from>
    <xdr:to>
      <xdr:col>15</xdr:col>
      <xdr:colOff>101600</xdr:colOff>
      <xdr:row>25</xdr:row>
      <xdr:rowOff>21166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8945034" y="5342466"/>
          <a:ext cx="427566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23</xdr:row>
      <xdr:rowOff>84666</xdr:rowOff>
    </xdr:from>
    <xdr:to>
      <xdr:col>15</xdr:col>
      <xdr:colOff>668867</xdr:colOff>
      <xdr:row>25</xdr:row>
      <xdr:rowOff>21166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9516534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23</xdr:row>
      <xdr:rowOff>84666</xdr:rowOff>
    </xdr:from>
    <xdr:to>
      <xdr:col>16</xdr:col>
      <xdr:colOff>287868</xdr:colOff>
      <xdr:row>25</xdr:row>
      <xdr:rowOff>21166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0083801" y="5342466"/>
          <a:ext cx="427567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23</xdr:row>
      <xdr:rowOff>84666</xdr:rowOff>
    </xdr:from>
    <xdr:to>
      <xdr:col>16</xdr:col>
      <xdr:colOff>855135</xdr:colOff>
      <xdr:row>25</xdr:row>
      <xdr:rowOff>21166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0655302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23</xdr:row>
      <xdr:rowOff>84666</xdr:rowOff>
    </xdr:from>
    <xdr:to>
      <xdr:col>17</xdr:col>
      <xdr:colOff>474133</xdr:colOff>
      <xdr:row>25</xdr:row>
      <xdr:rowOff>21166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1226800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25</xdr:row>
      <xdr:rowOff>211666</xdr:rowOff>
    </xdr:from>
    <xdr:to>
      <xdr:col>13</xdr:col>
      <xdr:colOff>863600</xdr:colOff>
      <xdr:row>27</xdr:row>
      <xdr:rowOff>156632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78062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25</xdr:row>
      <xdr:rowOff>211666</xdr:rowOff>
    </xdr:from>
    <xdr:to>
      <xdr:col>14</xdr:col>
      <xdr:colOff>482600</xdr:colOff>
      <xdr:row>27</xdr:row>
      <xdr:rowOff>156632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83777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25</xdr:row>
      <xdr:rowOff>211666</xdr:rowOff>
    </xdr:from>
    <xdr:to>
      <xdr:col>15</xdr:col>
      <xdr:colOff>101600</xdr:colOff>
      <xdr:row>27</xdr:row>
      <xdr:rowOff>156632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8945034" y="5926666"/>
          <a:ext cx="427566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25</xdr:row>
      <xdr:rowOff>211666</xdr:rowOff>
    </xdr:from>
    <xdr:to>
      <xdr:col>15</xdr:col>
      <xdr:colOff>668867</xdr:colOff>
      <xdr:row>27</xdr:row>
      <xdr:rowOff>156632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9516534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25</xdr:row>
      <xdr:rowOff>211666</xdr:rowOff>
    </xdr:from>
    <xdr:to>
      <xdr:col>16</xdr:col>
      <xdr:colOff>287868</xdr:colOff>
      <xdr:row>27</xdr:row>
      <xdr:rowOff>156632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0083801" y="5926666"/>
          <a:ext cx="427567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25</xdr:row>
      <xdr:rowOff>211666</xdr:rowOff>
    </xdr:from>
    <xdr:to>
      <xdr:col>16</xdr:col>
      <xdr:colOff>855135</xdr:colOff>
      <xdr:row>27</xdr:row>
      <xdr:rowOff>156632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0655302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25</xdr:row>
      <xdr:rowOff>211666</xdr:rowOff>
    </xdr:from>
    <xdr:to>
      <xdr:col>17</xdr:col>
      <xdr:colOff>474133</xdr:colOff>
      <xdr:row>27</xdr:row>
      <xdr:rowOff>156632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1226800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440268</xdr:colOff>
      <xdr:row>23</xdr:row>
      <xdr:rowOff>84666</xdr:rowOff>
    </xdr:from>
    <xdr:to>
      <xdr:col>14</xdr:col>
      <xdr:colOff>482601</xdr:colOff>
      <xdr:row>25</xdr:row>
      <xdr:rowOff>33866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7806268" y="5342466"/>
          <a:ext cx="994833" cy="40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7</xdr:col>
      <xdr:colOff>366907</xdr:colOff>
      <xdr:row>28</xdr:row>
      <xdr:rowOff>97052</xdr:rowOff>
    </xdr:from>
    <xdr:to>
      <xdr:col>7</xdr:col>
      <xdr:colOff>927759</xdr:colOff>
      <xdr:row>31</xdr:row>
      <xdr:rowOff>0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2271907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8</xdr:col>
      <xdr:colOff>92702</xdr:colOff>
      <xdr:row>28</xdr:row>
      <xdr:rowOff>97052</xdr:rowOff>
    </xdr:from>
    <xdr:to>
      <xdr:col>8</xdr:col>
      <xdr:colOff>653554</xdr:colOff>
      <xdr:row>31</xdr:row>
      <xdr:rowOff>0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2950202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16</xdr:col>
      <xdr:colOff>919440</xdr:colOff>
      <xdr:row>28</xdr:row>
      <xdr:rowOff>97052</xdr:rowOff>
    </xdr:from>
    <xdr:to>
      <xdr:col>17</xdr:col>
      <xdr:colOff>527792</xdr:colOff>
      <xdr:row>31</xdr:row>
      <xdr:rowOff>0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1137167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269321</xdr:colOff>
      <xdr:row>28</xdr:row>
      <xdr:rowOff>97052</xdr:rowOff>
    </xdr:from>
    <xdr:to>
      <xdr:col>16</xdr:col>
      <xdr:colOff>830173</xdr:colOff>
      <xdr:row>31</xdr:row>
      <xdr:rowOff>0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0487048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556583</xdr:colOff>
      <xdr:row>28</xdr:row>
      <xdr:rowOff>97052</xdr:rowOff>
    </xdr:from>
    <xdr:to>
      <xdr:col>16</xdr:col>
      <xdr:colOff>164935</xdr:colOff>
      <xdr:row>31</xdr:row>
      <xdr:rowOff>0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9821810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14</xdr:col>
      <xdr:colOff>828725</xdr:colOff>
      <xdr:row>28</xdr:row>
      <xdr:rowOff>97052</xdr:rowOff>
    </xdr:from>
    <xdr:to>
      <xdr:col>15</xdr:col>
      <xdr:colOff>437077</xdr:colOff>
      <xdr:row>31</xdr:row>
      <xdr:rowOff>0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9141452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13</xdr:col>
      <xdr:colOff>395771</xdr:colOff>
      <xdr:row>28</xdr:row>
      <xdr:rowOff>97052</xdr:rowOff>
    </xdr:from>
    <xdr:to>
      <xdr:col>14</xdr:col>
      <xdr:colOff>4123</xdr:colOff>
      <xdr:row>31</xdr:row>
      <xdr:rowOff>0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7755998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121566</xdr:colOff>
      <xdr:row>28</xdr:row>
      <xdr:rowOff>97052</xdr:rowOff>
    </xdr:from>
    <xdr:to>
      <xdr:col>14</xdr:col>
      <xdr:colOff>682418</xdr:colOff>
      <xdr:row>31</xdr:row>
      <xdr:rowOff>0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8434293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48267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259461</xdr:colOff>
      <xdr:row>2</xdr:row>
      <xdr:rowOff>150215</xdr:rowOff>
    </xdr:from>
    <xdr:to>
      <xdr:col>5</xdr:col>
      <xdr:colOff>696452</xdr:colOff>
      <xdr:row>31</xdr:row>
      <xdr:rowOff>150215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207728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95592</xdr:colOff>
      <xdr:row>32</xdr:row>
      <xdr:rowOff>95591</xdr:rowOff>
    </xdr:from>
    <xdr:to>
      <xdr:col>3</xdr:col>
      <xdr:colOff>942258</xdr:colOff>
      <xdr:row>34</xdr:row>
      <xdr:rowOff>95592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940392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259461</xdr:colOff>
      <xdr:row>2</xdr:row>
      <xdr:rowOff>150214</xdr:rowOff>
    </xdr:from>
    <xdr:to>
      <xdr:col>5</xdr:col>
      <xdr:colOff>696452</xdr:colOff>
      <xdr:row>3</xdr:row>
      <xdr:rowOff>163871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207728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792548</xdr:colOff>
      <xdr:row>3</xdr:row>
      <xdr:rowOff>179548</xdr:rowOff>
    </xdr:from>
    <xdr:to>
      <xdr:col>4</xdr:col>
      <xdr:colOff>172469</xdr:colOff>
      <xdr:row>5</xdr:row>
      <xdr:rowOff>152238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689081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1</xdr:col>
      <xdr:colOff>300428</xdr:colOff>
      <xdr:row>5</xdr:row>
      <xdr:rowOff>177523</xdr:rowOff>
    </xdr:from>
    <xdr:to>
      <xdr:col>5</xdr:col>
      <xdr:colOff>641827</xdr:colOff>
      <xdr:row>26</xdr:row>
      <xdr:rowOff>47037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48695" y="1362856"/>
          <a:ext cx="4134465" cy="4847914"/>
        </a:xfrm>
        <a:prstGeom prst="rect">
          <a:avLst/>
        </a:prstGeom>
      </xdr:spPr>
    </xdr:pic>
    <xdr:clientData/>
  </xdr:twoCellAnchor>
  <xdr:twoCellAnchor>
    <xdr:from>
      <xdr:col>1</xdr:col>
      <xdr:colOff>300933</xdr:colOff>
      <xdr:row>26</xdr:row>
      <xdr:rowOff>81933</xdr:rowOff>
    </xdr:from>
    <xdr:to>
      <xdr:col>5</xdr:col>
      <xdr:colOff>627160</xdr:colOff>
      <xdr:row>31</xdr:row>
      <xdr:rowOff>109752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49200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290818</xdr:colOff>
      <xdr:row>3</xdr:row>
      <xdr:rowOff>179548</xdr:rowOff>
    </xdr:from>
    <xdr:to>
      <xdr:col>2</xdr:col>
      <xdr:colOff>721235</xdr:colOff>
      <xdr:row>5</xdr:row>
      <xdr:rowOff>152238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39085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位置確定</a:t>
          </a:r>
          <a:endParaRPr kumimoji="1" lang="en-US" altLang="ja-JP" sz="2000"/>
        </a:p>
      </xdr:txBody>
    </xdr:sp>
    <xdr:clientData/>
  </xdr:twoCellAnchor>
  <xdr:twoCellAnchor>
    <xdr:from>
      <xdr:col>4</xdr:col>
      <xdr:colOff>235184</xdr:colOff>
      <xdr:row>3</xdr:row>
      <xdr:rowOff>179548</xdr:rowOff>
    </xdr:from>
    <xdr:to>
      <xdr:col>5</xdr:col>
      <xdr:colOff>627160</xdr:colOff>
      <xdr:row>5</xdr:row>
      <xdr:rowOff>152238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4028251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4</xdr:col>
      <xdr:colOff>890575</xdr:colOff>
      <xdr:row>28</xdr:row>
      <xdr:rowOff>97052</xdr:rowOff>
    </xdr:from>
    <xdr:to>
      <xdr:col>5</xdr:col>
      <xdr:colOff>498928</xdr:colOff>
      <xdr:row>31</xdr:row>
      <xdr:rowOff>0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683642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4</xdr:col>
      <xdr:colOff>240456</xdr:colOff>
      <xdr:row>28</xdr:row>
      <xdr:rowOff>97052</xdr:rowOff>
    </xdr:from>
    <xdr:to>
      <xdr:col>4</xdr:col>
      <xdr:colOff>801308</xdr:colOff>
      <xdr:row>31</xdr:row>
      <xdr:rowOff>0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4033523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527719</xdr:colOff>
      <xdr:row>28</xdr:row>
      <xdr:rowOff>97052</xdr:rowOff>
    </xdr:from>
    <xdr:to>
      <xdr:col>4</xdr:col>
      <xdr:colOff>136070</xdr:colOff>
      <xdr:row>31</xdr:row>
      <xdr:rowOff>0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3372519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799861</xdr:colOff>
      <xdr:row>28</xdr:row>
      <xdr:rowOff>97052</xdr:rowOff>
    </xdr:from>
    <xdr:to>
      <xdr:col>3</xdr:col>
      <xdr:colOff>408213</xdr:colOff>
      <xdr:row>31</xdr:row>
      <xdr:rowOff>0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696394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363189</xdr:colOff>
      <xdr:row>26</xdr:row>
      <xdr:rowOff>125077</xdr:rowOff>
    </xdr:from>
    <xdr:to>
      <xdr:col>5</xdr:col>
      <xdr:colOff>558029</xdr:colOff>
      <xdr:row>27</xdr:row>
      <xdr:rowOff>192425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311456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366906</xdr:colOff>
      <xdr:row>28</xdr:row>
      <xdr:rowOff>97052</xdr:rowOff>
    </xdr:from>
    <xdr:to>
      <xdr:col>1</xdr:col>
      <xdr:colOff>927758</xdr:colOff>
      <xdr:row>31</xdr:row>
      <xdr:rowOff>0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315173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2</xdr:col>
      <xdr:colOff>92702</xdr:colOff>
      <xdr:row>28</xdr:row>
      <xdr:rowOff>97052</xdr:rowOff>
    </xdr:from>
    <xdr:to>
      <xdr:col>2</xdr:col>
      <xdr:colOff>653554</xdr:colOff>
      <xdr:row>31</xdr:row>
      <xdr:rowOff>0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989235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32664" y="1333112"/>
          <a:ext cx="9530152" cy="7277737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360218</xdr:colOff>
      <xdr:row>5</xdr:row>
      <xdr:rowOff>217571</xdr:rowOff>
    </xdr:from>
    <xdr:to>
      <xdr:col>22</xdr:col>
      <xdr:colOff>278519</xdr:colOff>
      <xdr:row>38</xdr:row>
      <xdr:rowOff>132741</xdr:rowOff>
    </xdr:to>
    <xdr:grpSp>
      <xdr:nvGrpSpPr>
        <xdr:cNvPr id="74" name="グループ化 73">
          <a:extLst>
            <a:ext uri="{FF2B5EF4-FFF2-40B4-BE49-F238E27FC236}">
              <a16:creationId xmlns:a16="http://schemas.microsoft.com/office/drawing/2014/main" id="{7DB4A0B3-B24D-F041-BD32-3C3649C780FD}"/>
            </a:ext>
          </a:extLst>
        </xdr:cNvPr>
        <xdr:cNvGrpSpPr/>
      </xdr:nvGrpSpPr>
      <xdr:grpSpPr>
        <a:xfrm>
          <a:off x="11893191" y="1333112"/>
          <a:ext cx="9529112" cy="7277737"/>
          <a:chOff x="1033704" y="1372116"/>
          <a:chExt cx="9539513" cy="7535170"/>
        </a:xfrm>
      </xdr:grpSpPr>
      <xdr:grpSp>
        <xdr:nvGrpSpPr>
          <xdr:cNvPr id="75" name="グループ化 74">
            <a:extLst>
              <a:ext uri="{FF2B5EF4-FFF2-40B4-BE49-F238E27FC236}">
                <a16:creationId xmlns:a16="http://schemas.microsoft.com/office/drawing/2014/main" id="{BF238A37-D6DC-4146-8209-A27FB0445574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99" name="角丸四角形 98">
              <a:extLst>
                <a:ext uri="{FF2B5EF4-FFF2-40B4-BE49-F238E27FC236}">
                  <a16:creationId xmlns:a16="http://schemas.microsoft.com/office/drawing/2014/main" id="{B6D6A138-739E-484D-8619-CF6DF799404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0" name="角丸四角形 99">
              <a:extLst>
                <a:ext uri="{FF2B5EF4-FFF2-40B4-BE49-F238E27FC236}">
                  <a16:creationId xmlns:a16="http://schemas.microsoft.com/office/drawing/2014/main" id="{76EFDE43-FA4A-314E-9AA4-277D02D22D3F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1" name="角丸四角形 100">
              <a:extLst>
                <a:ext uri="{FF2B5EF4-FFF2-40B4-BE49-F238E27FC236}">
                  <a16:creationId xmlns:a16="http://schemas.microsoft.com/office/drawing/2014/main" id="{B641108E-E22F-BF4E-AB41-005D20D1E84A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C00AED25-77BA-C442-9DE2-31C94EFE220B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A990454B-B0DB-D443-9194-596AFA03F1D4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96A93BF9-83C4-254A-9780-DB60628677E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FAE23325-8467-CE44-8851-AE6490396BA0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EBD496E1-E370-C845-B97F-6B73B60A891F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1" name="四角形吹き出し 80">
            <a:extLst>
              <a:ext uri="{FF2B5EF4-FFF2-40B4-BE49-F238E27FC236}">
                <a16:creationId xmlns:a16="http://schemas.microsoft.com/office/drawing/2014/main" id="{A6C93592-BA59-BD43-939B-1E2D20C19EC0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82" name="四角形吹き出し 81">
            <a:extLst>
              <a:ext uri="{FF2B5EF4-FFF2-40B4-BE49-F238E27FC236}">
                <a16:creationId xmlns:a16="http://schemas.microsoft.com/office/drawing/2014/main" id="{00E96101-CE8F-9442-AC44-2ECF8B2DA6CD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" name="四角形吹き出し 82">
            <a:extLst>
              <a:ext uri="{FF2B5EF4-FFF2-40B4-BE49-F238E27FC236}">
                <a16:creationId xmlns:a16="http://schemas.microsoft.com/office/drawing/2014/main" id="{B25BDABC-371D-4D4C-9A5F-0DEACB407359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07A5D233-9DAB-0C4D-970E-AC1A52AC73FB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5" name="四角形吹き出し 84">
            <a:extLst>
              <a:ext uri="{FF2B5EF4-FFF2-40B4-BE49-F238E27FC236}">
                <a16:creationId xmlns:a16="http://schemas.microsoft.com/office/drawing/2014/main" id="{B06D8F90-580B-004D-8E11-74AE95C12768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9E788E7A-68F6-0749-A18F-F200DEF6FE0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93D789D5-2AD0-F04B-AA76-EF2081BF366F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97CEE455-AE6F-CC44-9B2A-27D90369E3BA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24002256-3FE6-D54F-AE3E-70DCEBEB77BB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18326176-7DE0-F644-A79F-56D81E76EC2E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E72FA013-4A1E-CE43-9832-DD42A62AA2EB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B3C4022D-2795-4E40-B3A9-4C3883C90896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884932C5-15CF-5A48-8923-1525F5BFD1ED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E4E9CC3D-1092-E34D-BB6B-C5FD043319FE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77B117DA-3B6E-9D41-8133-40246F99A44E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6" name="四角形吹き出し 95">
            <a:extLst>
              <a:ext uri="{FF2B5EF4-FFF2-40B4-BE49-F238E27FC236}">
                <a16:creationId xmlns:a16="http://schemas.microsoft.com/office/drawing/2014/main" id="{6CBF9ACB-770C-9544-9C87-0A0B46E952E8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97" name="四角形吹き出し 96">
            <a:extLst>
              <a:ext uri="{FF2B5EF4-FFF2-40B4-BE49-F238E27FC236}">
                <a16:creationId xmlns:a16="http://schemas.microsoft.com/office/drawing/2014/main" id="{817A496C-EC2E-5547-8577-884010308D9E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98" name="四角形吹き出し 97">
            <a:extLst>
              <a:ext uri="{FF2B5EF4-FFF2-40B4-BE49-F238E27FC236}">
                <a16:creationId xmlns:a16="http://schemas.microsoft.com/office/drawing/2014/main" id="{E6B7544A-55BF-9945-A6C8-A7E5E705D424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8" sqref="C28:D28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13</v>
      </c>
      <c r="D2" s="10" t="s">
        <v>19</v>
      </c>
    </row>
    <row r="3" spans="2:4">
      <c r="B3" s="6" t="s">
        <v>1</v>
      </c>
      <c r="C3" s="7" t="s">
        <v>12</v>
      </c>
      <c r="D3" s="7" t="s">
        <v>0</v>
      </c>
    </row>
    <row r="4" spans="2:4">
      <c r="B4" s="6"/>
      <c r="C4" s="7"/>
      <c r="D4" s="7"/>
    </row>
    <row r="5" spans="2:4">
      <c r="B5" s="6" t="s">
        <v>28</v>
      </c>
      <c r="C5" s="7" t="s">
        <v>12</v>
      </c>
      <c r="D5" s="7" t="s">
        <v>3</v>
      </c>
    </row>
    <row r="6" spans="2:4">
      <c r="B6" s="6"/>
      <c r="C6" s="8"/>
      <c r="D6" s="7"/>
    </row>
    <row r="7" spans="2:4">
      <c r="B7" s="6" t="s">
        <v>10</v>
      </c>
      <c r="C7" s="8" t="s">
        <v>18</v>
      </c>
      <c r="D7" s="7"/>
    </row>
    <row r="8" spans="2:4">
      <c r="B8" s="6"/>
      <c r="C8" s="8"/>
      <c r="D8" s="7"/>
    </row>
    <row r="9" spans="2:4" ht="19" customHeight="1">
      <c r="B9" s="36" t="s">
        <v>9</v>
      </c>
      <c r="C9" s="4" t="s">
        <v>77</v>
      </c>
      <c r="D9" s="5" t="s">
        <v>6</v>
      </c>
    </row>
    <row r="10" spans="2:4" ht="19" customHeight="1">
      <c r="B10" s="37"/>
      <c r="C10" s="4" t="s">
        <v>78</v>
      </c>
      <c r="D10" s="5" t="s">
        <v>5</v>
      </c>
    </row>
    <row r="11" spans="2:4" ht="19" customHeight="1">
      <c r="B11" s="37"/>
      <c r="C11" s="4" t="s">
        <v>79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12</v>
      </c>
      <c r="D13" s="7" t="s">
        <v>25</v>
      </c>
    </row>
    <row r="14" spans="2:4">
      <c r="B14" s="9"/>
      <c r="C14" s="7"/>
      <c r="D14" s="7"/>
    </row>
    <row r="15" spans="2:4">
      <c r="B15" s="38" t="s">
        <v>27</v>
      </c>
      <c r="C15" s="7" t="s">
        <v>12</v>
      </c>
      <c r="D15" s="7" t="s">
        <v>16</v>
      </c>
    </row>
    <row r="16" spans="2:4">
      <c r="B16" s="39"/>
      <c r="C16" s="3" t="s">
        <v>12</v>
      </c>
      <c r="D16" s="3" t="s">
        <v>26</v>
      </c>
    </row>
    <row r="17" spans="2:4">
      <c r="B17" s="6"/>
      <c r="C17" s="40"/>
      <c r="D17" s="40"/>
    </row>
    <row r="18" spans="2:4">
      <c r="B18" s="38" t="s">
        <v>14</v>
      </c>
      <c r="C18" s="7" t="s">
        <v>76</v>
      </c>
      <c r="D18" s="7" t="s">
        <v>11</v>
      </c>
    </row>
    <row r="19" spans="2:4">
      <c r="B19" s="41"/>
      <c r="C19" s="7" t="s">
        <v>80</v>
      </c>
      <c r="D19" s="7" t="s">
        <v>15</v>
      </c>
    </row>
    <row r="20" spans="2:4">
      <c r="B20" s="41"/>
      <c r="C20" s="7" t="s">
        <v>81</v>
      </c>
      <c r="D20" s="7" t="s">
        <v>17</v>
      </c>
    </row>
    <row r="21" spans="2:4">
      <c r="B21" s="39"/>
      <c r="C21" s="7" t="s">
        <v>82</v>
      </c>
      <c r="D21" s="7" t="s">
        <v>70</v>
      </c>
    </row>
    <row r="22" spans="2:4">
      <c r="B22" s="6"/>
      <c r="C22" s="40"/>
      <c r="D22" s="40"/>
    </row>
    <row r="23" spans="2:4">
      <c r="B23" s="6" t="s">
        <v>7</v>
      </c>
      <c r="C23" s="7" t="s">
        <v>12</v>
      </c>
      <c r="D23" s="7" t="s">
        <v>8</v>
      </c>
    </row>
    <row r="24" spans="2:4">
      <c r="C24" s="35"/>
      <c r="D24" s="35"/>
    </row>
    <row r="25" spans="2:4">
      <c r="C25" s="35"/>
      <c r="D25" s="35"/>
    </row>
    <row r="26" spans="2:4">
      <c r="C26" s="35"/>
      <c r="D26" s="35"/>
    </row>
    <row r="27" spans="2:4">
      <c r="C27" s="35"/>
      <c r="D27" s="35"/>
    </row>
    <row r="28" spans="2:4">
      <c r="C28" s="35"/>
      <c r="D28" s="35"/>
    </row>
    <row r="29" spans="2:4">
      <c r="C29" s="35"/>
      <c r="D29" s="35"/>
    </row>
    <row r="30" spans="2:4">
      <c r="C30" s="35"/>
      <c r="D30" s="35"/>
    </row>
    <row r="31" spans="2:4">
      <c r="C31" s="35"/>
      <c r="D31" s="35"/>
    </row>
    <row r="32" spans="2:4">
      <c r="C32" s="35"/>
      <c r="D32" s="35"/>
    </row>
    <row r="33" spans="3:4">
      <c r="C33" s="35"/>
      <c r="D33" s="35"/>
    </row>
    <row r="34" spans="3:4">
      <c r="C34" s="35"/>
      <c r="D34" s="35"/>
    </row>
    <row r="35" spans="3:4">
      <c r="C35" s="35"/>
      <c r="D35" s="35"/>
    </row>
  </sheetData>
  <mergeCells count="17">
    <mergeCell ref="B9:B11"/>
    <mergeCell ref="B15:B16"/>
    <mergeCell ref="C17:D17"/>
    <mergeCell ref="C22:D22"/>
    <mergeCell ref="B18:B21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</mergeCells>
  <phoneticPr fontId="1"/>
  <conditionalFormatting sqref="B2:B15 B17:B18 B22:B1048576">
    <cfRule type="expression" dxfId="21" priority="1">
      <formula>B2&lt;&gt;""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134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25"/>
  <sheetViews>
    <sheetView showGridLines="0" zoomScale="90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A9" sqref="A9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customWidth="1" outlineLevel="1"/>
    <col min="5" max="5" width="6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57" t="s">
        <v>137</v>
      </c>
      <c r="B2" s="32" t="s">
        <v>114</v>
      </c>
      <c r="C2" s="32" t="s">
        <v>113</v>
      </c>
      <c r="E2" s="42" t="s">
        <v>84</v>
      </c>
      <c r="F2" s="43"/>
      <c r="G2" s="31"/>
      <c r="H2" s="46" t="s">
        <v>85</v>
      </c>
      <c r="I2" s="47"/>
      <c r="J2" s="31"/>
      <c r="K2" s="48" t="s">
        <v>86</v>
      </c>
      <c r="L2" s="47"/>
      <c r="M2" s="44" t="s">
        <v>115</v>
      </c>
      <c r="N2" s="49" t="s">
        <v>97</v>
      </c>
      <c r="O2" s="44" t="s">
        <v>98</v>
      </c>
      <c r="P2" s="45" t="s">
        <v>48</v>
      </c>
    </row>
    <row r="3" spans="1:16" outlineLevel="1">
      <c r="E3" s="28" t="s">
        <v>43</v>
      </c>
      <c r="F3" s="26" t="s">
        <v>42</v>
      </c>
      <c r="G3" s="26"/>
      <c r="H3" s="29" t="s">
        <v>43</v>
      </c>
      <c r="I3" s="26" t="s">
        <v>42</v>
      </c>
      <c r="J3" s="26"/>
      <c r="K3" s="29" t="s">
        <v>43</v>
      </c>
      <c r="L3" s="26" t="s">
        <v>42</v>
      </c>
      <c r="M3" s="44"/>
      <c r="N3" s="50"/>
      <c r="O3" s="44"/>
      <c r="P3" s="45"/>
    </row>
    <row r="4" spans="1:16" ht="35" customHeight="1">
      <c r="C4" s="33">
        <v>44653</v>
      </c>
      <c r="D4">
        <v>1</v>
      </c>
      <c r="E4" s="27" t="s">
        <v>76</v>
      </c>
      <c r="F4" t="str">
        <f>VLOOKUP(E4, 概要!$C$18:$D$40, 2, FALSE)</f>
        <v>釣り場マップ作成</v>
      </c>
      <c r="G4">
        <v>1</v>
      </c>
      <c r="H4" t="str">
        <f t="shared" ref="H4:H22" si="0">"[FC_"&amp;TEXT(D4,"00")&amp;"_"&amp;TEXT(G4,"00")&amp;"]"</f>
        <v>[FC_01_01]</v>
      </c>
      <c r="I4" t="s">
        <v>44</v>
      </c>
      <c r="J4">
        <v>1</v>
      </c>
      <c r="K4" t="str">
        <f t="shared" ref="K4:K22" si="1">"[FC_"&amp;TEXT(D4,"00")&amp;"_"&amp;TEXT(G4,"00")&amp;"_"&amp;TEXT(J4,"00"&amp;"]")</f>
        <v>[FC_01_01_01]</v>
      </c>
      <c r="L4" t="s">
        <v>66</v>
      </c>
      <c r="M4" s="30" t="s">
        <v>107</v>
      </c>
      <c r="N4" s="30" t="s">
        <v>106</v>
      </c>
      <c r="P4" t="s">
        <v>56</v>
      </c>
    </row>
    <row r="5" spans="1:16" ht="35" customHeight="1">
      <c r="C5" s="33">
        <v>44664</v>
      </c>
      <c r="D5">
        <f>IF(E5=E4, D4, D4+1)</f>
        <v>1</v>
      </c>
      <c r="E5" s="27" t="s">
        <v>76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99</v>
      </c>
      <c r="J5">
        <f>IF(I5=I4, J4+1, 1)</f>
        <v>1</v>
      </c>
      <c r="K5" t="str">
        <f t="shared" si="1"/>
        <v>[FC_01_02_01]</v>
      </c>
      <c r="L5" t="s">
        <v>130</v>
      </c>
      <c r="M5" s="30" t="s">
        <v>131</v>
      </c>
      <c r="N5" s="30" t="s">
        <v>132</v>
      </c>
      <c r="O5" s="30" t="s">
        <v>133</v>
      </c>
    </row>
    <row r="6" spans="1:16" ht="35" customHeight="1">
      <c r="C6" s="33">
        <v>44664</v>
      </c>
      <c r="D6">
        <f t="shared" ref="D6:D8" si="2">IF(E6=E5, D5, D5+1)</f>
        <v>1</v>
      </c>
      <c r="E6" s="27" t="s">
        <v>76</v>
      </c>
      <c r="F6" t="str">
        <f>VLOOKUP(E6, 概要!$C$18:$D$40, 2, FALSE)</f>
        <v>釣り場マップ作成</v>
      </c>
      <c r="G6">
        <f t="shared" ref="G6:G21" si="3">IF(I6=I5, G5, G5+1)</f>
        <v>2</v>
      </c>
      <c r="H6" t="str">
        <f t="shared" si="0"/>
        <v>[FC_01_02]</v>
      </c>
      <c r="I6" s="30" t="s">
        <v>99</v>
      </c>
      <c r="J6">
        <f>IF(I6=I5, J5+1, 1)</f>
        <v>2</v>
      </c>
      <c r="K6" t="str">
        <f t="shared" si="1"/>
        <v>[FC_01_02_02]</v>
      </c>
      <c r="L6" s="25" t="s">
        <v>135</v>
      </c>
      <c r="M6" s="30" t="s">
        <v>108</v>
      </c>
      <c r="N6" s="30" t="s">
        <v>109</v>
      </c>
    </row>
    <row r="7" spans="1:16" ht="35" customHeight="1">
      <c r="B7" s="33">
        <v>44664</v>
      </c>
      <c r="D7">
        <f t="shared" si="2"/>
        <v>1</v>
      </c>
      <c r="E7" s="27" t="s">
        <v>76</v>
      </c>
      <c r="F7" t="str">
        <f>VLOOKUP(E7, 概要!$C$18:$D$40, 2, FALSE)</f>
        <v>釣り場マップ作成</v>
      </c>
      <c r="G7">
        <f t="shared" si="3"/>
        <v>2</v>
      </c>
      <c r="H7" t="str">
        <f t="shared" si="0"/>
        <v>[FC_01_02]</v>
      </c>
      <c r="I7" s="30" t="s">
        <v>99</v>
      </c>
      <c r="J7">
        <f t="shared" ref="J7:J21" si="4">IF(I7=I6, J6+1, 1)</f>
        <v>3</v>
      </c>
      <c r="K7" t="str">
        <f t="shared" si="1"/>
        <v>[FC_01_02_03]</v>
      </c>
      <c r="L7" s="25" t="s">
        <v>96</v>
      </c>
      <c r="M7" s="30" t="s">
        <v>110</v>
      </c>
      <c r="N7" s="30" t="s">
        <v>136</v>
      </c>
    </row>
    <row r="8" spans="1:16" ht="57">
      <c r="A8" s="33"/>
      <c r="C8" s="33">
        <v>44656</v>
      </c>
      <c r="D8">
        <f t="shared" si="2"/>
        <v>1</v>
      </c>
      <c r="E8" s="27" t="s">
        <v>76</v>
      </c>
      <c r="F8" t="str">
        <f>VLOOKUP(E8, 概要!$C$18:$D$40, 2, FALSE)</f>
        <v>釣り場マップ作成</v>
      </c>
      <c r="G8">
        <f t="shared" si="3"/>
        <v>3</v>
      </c>
      <c r="H8" t="str">
        <f t="shared" si="0"/>
        <v>[FC_01_03]</v>
      </c>
      <c r="I8" s="30" t="s">
        <v>101</v>
      </c>
      <c r="J8">
        <f t="shared" si="4"/>
        <v>1</v>
      </c>
      <c r="K8" t="str">
        <f t="shared" si="1"/>
        <v>[FC_01_03_01]</v>
      </c>
      <c r="L8" s="25" t="s">
        <v>102</v>
      </c>
      <c r="M8" s="30" t="s">
        <v>119</v>
      </c>
      <c r="N8" s="30" t="s">
        <v>118</v>
      </c>
      <c r="O8" s="30" t="s">
        <v>121</v>
      </c>
    </row>
    <row r="9" spans="1:16" ht="44" customHeight="1">
      <c r="A9" s="33">
        <v>44656</v>
      </c>
      <c r="D9">
        <f>IF(E9=E8, D8, D8+1)</f>
        <v>1</v>
      </c>
      <c r="E9" s="27" t="s">
        <v>76</v>
      </c>
      <c r="F9" t="str">
        <f>VLOOKUP(E9, 概要!$C$18:$D$40, 2, FALSE)</f>
        <v>釣り場マップ作成</v>
      </c>
      <c r="G9">
        <f>IF(I9=I8, G8, G8+1)</f>
        <v>3</v>
      </c>
      <c r="H9" t="str">
        <f t="shared" si="0"/>
        <v>[FC_01_03]</v>
      </c>
      <c r="I9" s="30" t="s">
        <v>101</v>
      </c>
      <c r="J9">
        <f>IF(I9=I8, J8+1, 1)</f>
        <v>2</v>
      </c>
      <c r="K9" t="str">
        <f t="shared" si="1"/>
        <v>[FC_01_03_02]</v>
      </c>
      <c r="L9" s="25" t="s">
        <v>102</v>
      </c>
      <c r="M9" s="30" t="s">
        <v>116</v>
      </c>
      <c r="N9" s="30" t="s">
        <v>117</v>
      </c>
    </row>
    <row r="10" spans="1:16" ht="19">
      <c r="C10" s="33"/>
      <c r="D10">
        <f t="shared" ref="D10:D21" si="5">IF(E10=E9, D9, D9+1)</f>
        <v>1</v>
      </c>
      <c r="E10" s="27" t="s">
        <v>76</v>
      </c>
      <c r="F10" t="str">
        <f>VLOOKUP(E10, 概要!$C$18:$D$40, 2, FALSE)</f>
        <v>釣り場マップ作成</v>
      </c>
      <c r="G10">
        <f t="shared" si="3"/>
        <v>3</v>
      </c>
      <c r="H10" t="str">
        <f t="shared" si="0"/>
        <v>[FC_01_03]</v>
      </c>
      <c r="I10" s="30" t="s">
        <v>104</v>
      </c>
      <c r="J10">
        <f t="shared" si="4"/>
        <v>3</v>
      </c>
      <c r="K10" t="str">
        <f t="shared" si="1"/>
        <v>[FC_01_03_03]</v>
      </c>
      <c r="L10" s="25" t="s">
        <v>103</v>
      </c>
      <c r="M10" s="30" t="s">
        <v>111</v>
      </c>
      <c r="N10" s="30" t="s">
        <v>88</v>
      </c>
    </row>
    <row r="11" spans="1:16" ht="35" customHeight="1">
      <c r="D11">
        <f t="shared" si="5"/>
        <v>1</v>
      </c>
      <c r="E11" s="27" t="s">
        <v>76</v>
      </c>
      <c r="F11" t="str">
        <f>VLOOKUP(E11, 概要!$C$18:$D$40, 2, FALSE)</f>
        <v>釣り場マップ作成</v>
      </c>
      <c r="G11">
        <f t="shared" si="3"/>
        <v>4</v>
      </c>
      <c r="H11" t="str">
        <f t="shared" si="0"/>
        <v>[FC_01_04]</v>
      </c>
      <c r="I11" s="30" t="s">
        <v>105</v>
      </c>
      <c r="J11">
        <f t="shared" si="4"/>
        <v>1</v>
      </c>
      <c r="K11" t="str">
        <f t="shared" si="1"/>
        <v>[FC_01_04_01]</v>
      </c>
      <c r="L11" s="25" t="s">
        <v>100</v>
      </c>
      <c r="M11" s="30" t="s">
        <v>90</v>
      </c>
      <c r="N11" s="30" t="s">
        <v>88</v>
      </c>
    </row>
    <row r="12" spans="1:16" ht="35" customHeight="1">
      <c r="D12">
        <f t="shared" si="5"/>
        <v>1</v>
      </c>
      <c r="E12" s="27" t="s">
        <v>76</v>
      </c>
      <c r="F12" t="str">
        <f>VLOOKUP(E12, 概要!$C$18:$D$40, 2, FALSE)</f>
        <v>釣り場マップ作成</v>
      </c>
      <c r="G12">
        <f t="shared" si="3"/>
        <v>4</v>
      </c>
      <c r="H12" t="str">
        <f t="shared" si="0"/>
        <v>[FC_01_04]</v>
      </c>
      <c r="I12" s="30" t="s">
        <v>105</v>
      </c>
      <c r="J12">
        <f t="shared" si="4"/>
        <v>2</v>
      </c>
      <c r="K12" t="str">
        <f t="shared" si="1"/>
        <v>[FC_01_04_02]</v>
      </c>
      <c r="L12" s="25" t="s">
        <v>89</v>
      </c>
      <c r="M12" s="30" t="s">
        <v>91</v>
      </c>
      <c r="N12" s="30" t="s">
        <v>88</v>
      </c>
    </row>
    <row r="13" spans="1:16" ht="64" customHeight="1">
      <c r="D13">
        <f t="shared" si="5"/>
        <v>1</v>
      </c>
      <c r="E13" s="27" t="s">
        <v>76</v>
      </c>
      <c r="F13" t="str">
        <f>VLOOKUP(E13, 概要!$C$18:$D$40, 2, FALSE)</f>
        <v>釣り場マップ作成</v>
      </c>
      <c r="G13">
        <f t="shared" si="3"/>
        <v>5</v>
      </c>
      <c r="H13" t="str">
        <f t="shared" si="0"/>
        <v>[FC_01_05]</v>
      </c>
      <c r="I13" s="30" t="s">
        <v>54</v>
      </c>
      <c r="J13">
        <f t="shared" si="4"/>
        <v>1</v>
      </c>
      <c r="K13" t="str">
        <f t="shared" si="1"/>
        <v>[FC_01_05_01]</v>
      </c>
      <c r="L13" t="s">
        <v>45</v>
      </c>
      <c r="M13" s="30" t="s">
        <v>53</v>
      </c>
      <c r="N13" s="30" t="s">
        <v>112</v>
      </c>
      <c r="O13" s="30" t="s">
        <v>55</v>
      </c>
    </row>
    <row r="14" spans="1:16" ht="35" customHeight="1">
      <c r="D14">
        <f t="shared" si="5"/>
        <v>1</v>
      </c>
      <c r="E14" s="27" t="s">
        <v>76</v>
      </c>
      <c r="F14" t="str">
        <f>VLOOKUP(E14, 概要!$C$18:$D$40, 2, FALSE)</f>
        <v>釣り場マップ作成</v>
      </c>
      <c r="G14">
        <f t="shared" si="3"/>
        <v>6</v>
      </c>
      <c r="H14" t="str">
        <f t="shared" si="0"/>
        <v>[FC_01_06]</v>
      </c>
      <c r="I14" s="30" t="s">
        <v>46</v>
      </c>
      <c r="J14">
        <f t="shared" si="4"/>
        <v>1</v>
      </c>
      <c r="K14" t="str">
        <f t="shared" si="1"/>
        <v>[FC_01_06_01]</v>
      </c>
      <c r="L14" t="s">
        <v>67</v>
      </c>
      <c r="M14" s="30" t="s">
        <v>87</v>
      </c>
    </row>
    <row r="15" spans="1:16" ht="35" customHeight="1">
      <c r="D15">
        <f t="shared" si="5"/>
        <v>1</v>
      </c>
      <c r="E15" s="27" t="s">
        <v>76</v>
      </c>
      <c r="F15" t="str">
        <f>VLOOKUP(E15, 概要!$C$18:$D$40, 2, FALSE)</f>
        <v>釣り場マップ作成</v>
      </c>
      <c r="G15">
        <f t="shared" si="3"/>
        <v>7</v>
      </c>
      <c r="H15" t="str">
        <f t="shared" si="0"/>
        <v>[FC_01_07]</v>
      </c>
      <c r="I15" s="30" t="s">
        <v>47</v>
      </c>
      <c r="J15">
        <f t="shared" si="4"/>
        <v>1</v>
      </c>
      <c r="K15" t="str">
        <f t="shared" si="1"/>
        <v>[FC_01_07_01]</v>
      </c>
      <c r="L15" t="s">
        <v>69</v>
      </c>
      <c r="M15" s="30" t="s">
        <v>88</v>
      </c>
    </row>
    <row r="16" spans="1:16" ht="35" customHeight="1">
      <c r="D16">
        <f t="shared" si="5"/>
        <v>2</v>
      </c>
      <c r="E16" s="27" t="s">
        <v>83</v>
      </c>
      <c r="F16" t="str">
        <f>VLOOKUP(E16, 概要!$C$18:$D$40, 2, FALSE)</f>
        <v>釣果記録</v>
      </c>
      <c r="G16">
        <f t="shared" si="3"/>
        <v>8</v>
      </c>
      <c r="H16" t="str">
        <f t="shared" si="0"/>
        <v>[FC_02_08]</v>
      </c>
      <c r="I16" s="30" t="s">
        <v>52</v>
      </c>
      <c r="J16">
        <f t="shared" si="4"/>
        <v>1</v>
      </c>
      <c r="K16" t="str">
        <f t="shared" si="1"/>
        <v>[FC_02_08_01]</v>
      </c>
      <c r="L16" t="s">
        <v>88</v>
      </c>
    </row>
    <row r="17" spans="4:12" ht="35" hidden="1" customHeight="1" outlineLevel="1">
      <c r="D17">
        <f t="shared" si="5"/>
        <v>2</v>
      </c>
      <c r="E17" s="27" t="s">
        <v>83</v>
      </c>
      <c r="F17" t="str">
        <f>VLOOKUP(E17, 概要!$C$18:$D$40, 2, FALSE)</f>
        <v>釣果記録</v>
      </c>
      <c r="G17">
        <f t="shared" si="3"/>
        <v>9</v>
      </c>
      <c r="H17" t="str">
        <f t="shared" si="0"/>
        <v>[FC_02_09]</v>
      </c>
      <c r="I17" s="30" t="s">
        <v>51</v>
      </c>
      <c r="J17">
        <f t="shared" si="4"/>
        <v>1</v>
      </c>
      <c r="K17" t="str">
        <f t="shared" si="1"/>
        <v>[FC_02_09_01]</v>
      </c>
      <c r="L17" t="s">
        <v>72</v>
      </c>
    </row>
    <row r="18" spans="4:12" ht="35" hidden="1" customHeight="1" outlineLevel="1">
      <c r="D18">
        <f t="shared" si="5"/>
        <v>2</v>
      </c>
      <c r="E18" s="27" t="s">
        <v>83</v>
      </c>
      <c r="F18" t="str">
        <f>VLOOKUP(E18, 概要!$C$18:$D$40, 2, FALSE)</f>
        <v>釣果記録</v>
      </c>
      <c r="G18">
        <f t="shared" si="3"/>
        <v>10</v>
      </c>
      <c r="H18" t="str">
        <f t="shared" si="0"/>
        <v>[FC_02_10]</v>
      </c>
      <c r="I18" s="30" t="s">
        <v>49</v>
      </c>
      <c r="J18">
        <f t="shared" si="4"/>
        <v>1</v>
      </c>
      <c r="K18" t="str">
        <f t="shared" si="1"/>
        <v>[FC_02_10_01]</v>
      </c>
      <c r="L18" t="s">
        <v>73</v>
      </c>
    </row>
    <row r="19" spans="4:12" ht="35" hidden="1" customHeight="1" outlineLevel="1">
      <c r="D19">
        <f t="shared" si="5"/>
        <v>2</v>
      </c>
      <c r="E19" s="27" t="s">
        <v>83</v>
      </c>
      <c r="F19" t="str">
        <f>VLOOKUP(E19, 概要!$C$18:$D$40, 2, FALSE)</f>
        <v>釣果記録</v>
      </c>
      <c r="G19">
        <f t="shared" si="3"/>
        <v>11</v>
      </c>
      <c r="H19" t="str">
        <f t="shared" si="0"/>
        <v>[FC_02_11]</v>
      </c>
      <c r="I19" s="30" t="s">
        <v>50</v>
      </c>
      <c r="J19">
        <f t="shared" si="4"/>
        <v>1</v>
      </c>
      <c r="K19" t="str">
        <f t="shared" si="1"/>
        <v>[FC_02_11_01]</v>
      </c>
      <c r="L19" t="s">
        <v>74</v>
      </c>
    </row>
    <row r="20" spans="4:12" ht="35" customHeight="1" collapsed="1">
      <c r="D20">
        <f t="shared" si="5"/>
        <v>3</v>
      </c>
      <c r="E20" s="27" t="s">
        <v>81</v>
      </c>
      <c r="F20" t="str">
        <f>VLOOKUP(E20, 概要!$C$18:$D$40, 2, FALSE)</f>
        <v>データ分析</v>
      </c>
      <c r="G20">
        <f t="shared" si="3"/>
        <v>12</v>
      </c>
      <c r="H20" t="str">
        <f t="shared" si="0"/>
        <v>[FC_03_12]</v>
      </c>
      <c r="I20" s="30" t="s">
        <v>71</v>
      </c>
      <c r="J20">
        <f t="shared" si="4"/>
        <v>1</v>
      </c>
      <c r="K20" t="str">
        <f t="shared" si="1"/>
        <v>[FC_03_12_01]</v>
      </c>
      <c r="L20" t="s">
        <v>75</v>
      </c>
    </row>
    <row r="21" spans="4:12" ht="35" customHeight="1">
      <c r="D21">
        <f t="shared" si="5"/>
        <v>4</v>
      </c>
      <c r="E21" s="27" t="s">
        <v>82</v>
      </c>
      <c r="F21" t="str">
        <f>VLOOKUP(E21, 概要!$C$18:$D$40, 2, FALSE)</f>
        <v>ユーザインターフェース</v>
      </c>
      <c r="G21">
        <f t="shared" si="3"/>
        <v>13</v>
      </c>
      <c r="H21" t="str">
        <f t="shared" si="0"/>
        <v>[FC_04_13]</v>
      </c>
      <c r="I21" s="30" t="s">
        <v>124</v>
      </c>
      <c r="J21">
        <f t="shared" si="4"/>
        <v>1</v>
      </c>
      <c r="K21" t="str">
        <f t="shared" si="1"/>
        <v>[FC_04_13_01]</v>
      </c>
      <c r="L21" t="s">
        <v>126</v>
      </c>
    </row>
    <row r="22" spans="4:12" ht="35" customHeight="1">
      <c r="D22">
        <v>4</v>
      </c>
      <c r="E22" s="27" t="s">
        <v>82</v>
      </c>
      <c r="F22" t="str">
        <f>VLOOKUP(E22, 概要!$C$18:$D$40, 2, FALSE)</f>
        <v>ユーザインターフェース</v>
      </c>
      <c r="G22">
        <f t="shared" ref="G22" si="6">IF(I22=I21, G21, G21+1)</f>
        <v>14</v>
      </c>
      <c r="H22" t="str">
        <f t="shared" si="0"/>
        <v>[FC_04_14]</v>
      </c>
      <c r="I22" s="30" t="s">
        <v>123</v>
      </c>
      <c r="J22">
        <f t="shared" ref="J22" si="7">IF(I22=I21, J21+1, 1)</f>
        <v>1</v>
      </c>
      <c r="K22" t="str">
        <f t="shared" si="1"/>
        <v>[FC_04_14_01]</v>
      </c>
      <c r="L22" t="s">
        <v>127</v>
      </c>
    </row>
    <row r="23" spans="4:12" ht="35" customHeight="1">
      <c r="D23">
        <v>4</v>
      </c>
      <c r="E23" s="27" t="s">
        <v>82</v>
      </c>
      <c r="F23" t="str">
        <f>VLOOKUP(E23, 概要!$C$18:$D$40, 2, FALSE)</f>
        <v>ユーザインターフェース</v>
      </c>
      <c r="I23" s="30" t="s">
        <v>123</v>
      </c>
      <c r="L23" t="s">
        <v>128</v>
      </c>
    </row>
    <row r="24" spans="4:12" ht="35" customHeight="1">
      <c r="D24">
        <v>4</v>
      </c>
      <c r="E24" s="27" t="s">
        <v>82</v>
      </c>
      <c r="F24" t="str">
        <f>VLOOKUP(E24, 概要!$C$18:$D$40, 2, FALSE)</f>
        <v>ユーザインターフェース</v>
      </c>
      <c r="I24" s="30" t="s">
        <v>123</v>
      </c>
      <c r="L24" t="s">
        <v>129</v>
      </c>
    </row>
    <row r="25" spans="4:12" ht="35" customHeight="1">
      <c r="D25">
        <v>4</v>
      </c>
      <c r="E25" s="27" t="s">
        <v>82</v>
      </c>
      <c r="F25" t="str">
        <f>VLOOKUP(E25, 概要!$C$18:$D$40, 2, FALSE)</f>
        <v>ユーザインターフェース</v>
      </c>
      <c r="G25">
        <f>IF(I25=I22, G22, G22+1)</f>
        <v>15</v>
      </c>
      <c r="H25" t="str">
        <f>"[FC_"&amp;TEXT(D25,"00")&amp;"_"&amp;TEXT(G25,"00")&amp;"]"</f>
        <v>[FC_04_15]</v>
      </c>
      <c r="I25" s="30" t="s">
        <v>125</v>
      </c>
      <c r="J25">
        <f>IF(I25=I22, J22+1, 1)</f>
        <v>1</v>
      </c>
      <c r="K25" t="str">
        <f>"[FC_"&amp;TEXT(D25,"00")&amp;"_"&amp;TEXT(G25,"00")&amp;"_"&amp;TEXT(J25,"00"&amp;"]")</f>
        <v>[FC_04_15_01]</v>
      </c>
      <c r="L25" t="s">
        <v>122</v>
      </c>
    </row>
  </sheetData>
  <mergeCells count="7"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26:W1003 D4:W24">
    <cfRule type="expression" dxfId="20" priority="9">
      <formula>D4=D3</formula>
    </cfRule>
  </conditionalFormatting>
  <conditionalFormatting sqref="E4:P1048576">
    <cfRule type="expression" dxfId="19" priority="25">
      <formula>COUNTA($E4:$K4)&gt;=1</formula>
    </cfRule>
  </conditionalFormatting>
  <conditionalFormatting sqref="E16:L16 L17:L25 E17:E25">
    <cfRule type="expression" dxfId="18" priority="27">
      <formula>E16=#REF!</formula>
    </cfRule>
  </conditionalFormatting>
  <conditionalFormatting sqref="G15 J15:K15 G21:G24 J21:K24">
    <cfRule type="expression" dxfId="17" priority="29">
      <formula>G15=G13</formula>
    </cfRule>
  </conditionalFormatting>
  <conditionalFormatting sqref="H17 F13:L13 F8:L9">
    <cfRule type="expression" dxfId="16" priority="30">
      <formula>F8=F5</formula>
    </cfRule>
  </conditionalFormatting>
  <conditionalFormatting sqref="H17 I12 F8:L10">
    <cfRule type="expression" dxfId="15" priority="32">
      <formula>F8=F6</formula>
    </cfRule>
  </conditionalFormatting>
  <conditionalFormatting sqref="C4:Q1004">
    <cfRule type="expression" dxfId="14" priority="3">
      <formula>$C4&lt;&gt;""</formula>
    </cfRule>
  </conditionalFormatting>
  <conditionalFormatting sqref="A4:XFD104">
    <cfRule type="expression" dxfId="13" priority="2">
      <formula>$B4&lt;&gt;""</formula>
    </cfRule>
  </conditionalFormatting>
  <conditionalFormatting sqref="I10:I12 J25:K25 G25">
    <cfRule type="expression" dxfId="12" priority="54">
      <formula>G10=G6</formula>
    </cfRule>
  </conditionalFormatting>
  <conditionalFormatting sqref="I10:I11 D25:W25">
    <cfRule type="expression" dxfId="11" priority="73">
      <formula>D10=D7</formula>
    </cfRule>
  </conditionalFormatting>
  <conditionalFormatting sqref="A4:XFD103">
    <cfRule type="expression" dxfId="10" priority="1">
      <formula>$A4&lt;&gt;""</formula>
    </cfRule>
  </conditionalFormatting>
  <conditionalFormatting sqref="D25:W25">
    <cfRule type="expression" dxfId="9" priority="79">
      <formula>D25=D21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32" sqref="B3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2"/>
      <c r="C1" s="53"/>
      <c r="D1" s="53"/>
      <c r="E1" s="53"/>
      <c r="F1" s="53"/>
      <c r="G1" s="54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5" t="s">
        <v>24</v>
      </c>
      <c r="C2" s="56"/>
      <c r="D2" s="51" t="s">
        <v>22</v>
      </c>
      <c r="E2" s="51"/>
      <c r="F2" s="51" t="s">
        <v>23</v>
      </c>
      <c r="G2" s="51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35</v>
      </c>
      <c r="B3" s="24" t="s">
        <v>43</v>
      </c>
      <c r="C3" s="12" t="s">
        <v>41</v>
      </c>
      <c r="D3" s="21" t="s">
        <v>20</v>
      </c>
      <c r="E3" s="21" t="s">
        <v>21</v>
      </c>
      <c r="F3" s="22" t="s">
        <v>20</v>
      </c>
      <c r="G3" s="23" t="s">
        <v>21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12</v>
      </c>
      <c r="C4" t="s">
        <v>29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12</v>
      </c>
      <c r="C6" t="s">
        <v>30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12</v>
      </c>
      <c r="C8" t="s">
        <v>31</v>
      </c>
      <c r="D8" s="13" t="s">
        <v>12</v>
      </c>
      <c r="E8" s="13" t="s">
        <v>12</v>
      </c>
      <c r="F8" t="s">
        <v>12</v>
      </c>
      <c r="G8" t="s">
        <v>12</v>
      </c>
    </row>
    <row r="9" spans="1:59" outlineLevel="1">
      <c r="A9" s="17"/>
      <c r="B9" s="25" t="s">
        <v>12</v>
      </c>
      <c r="C9" t="s">
        <v>32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12</v>
      </c>
      <c r="C10" s="30" t="s">
        <v>63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34</v>
      </c>
      <c r="B11" s="25" t="s">
        <v>12</v>
      </c>
      <c r="C11" t="s">
        <v>33</v>
      </c>
      <c r="D11" s="13" t="s">
        <v>12</v>
      </c>
      <c r="E11" s="13" t="s">
        <v>12</v>
      </c>
      <c r="F11" t="s">
        <v>12</v>
      </c>
      <c r="G11" t="s">
        <v>12</v>
      </c>
    </row>
    <row r="12" spans="1:59">
      <c r="A12" s="17"/>
    </row>
    <row r="13" spans="1:59">
      <c r="A13" s="17"/>
      <c r="B13" t="s">
        <v>12</v>
      </c>
      <c r="C13" t="s">
        <v>37</v>
      </c>
      <c r="D13" t="s">
        <v>12</v>
      </c>
      <c r="E13" t="s">
        <v>12</v>
      </c>
      <c r="F13" t="s">
        <v>12</v>
      </c>
      <c r="G13" t="s">
        <v>12</v>
      </c>
    </row>
    <row r="14" spans="1:59" outlineLevel="1">
      <c r="A14" s="17"/>
      <c r="B14" t="s">
        <v>12</v>
      </c>
      <c r="C14" t="s">
        <v>38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12</v>
      </c>
      <c r="C15" t="s">
        <v>39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12</v>
      </c>
      <c r="C16" t="s">
        <v>64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12</v>
      </c>
      <c r="C18" t="s">
        <v>36</v>
      </c>
      <c r="D18" t="s">
        <v>12</v>
      </c>
      <c r="E18" t="s">
        <v>12</v>
      </c>
      <c r="F18" t="s">
        <v>12</v>
      </c>
      <c r="G18" t="s">
        <v>12</v>
      </c>
    </row>
    <row r="19" spans="1:7">
      <c r="A19" s="17"/>
      <c r="B19" t="s">
        <v>57</v>
      </c>
      <c r="C19" t="e">
        <f>VLOOKUP(B19,機能詳細!$K$3:$L$89, 2, FALSE)</f>
        <v>#N/A</v>
      </c>
      <c r="D19" s="13">
        <v>44648</v>
      </c>
    </row>
    <row r="20" spans="1:7">
      <c r="A20" s="17"/>
      <c r="B20" t="s">
        <v>58</v>
      </c>
      <c r="C20" t="e">
        <f>VLOOKUP(B20,機能詳細!$K$3:$L$89, 2, FALSE)</f>
        <v>#N/A</v>
      </c>
    </row>
    <row r="21" spans="1:7">
      <c r="A21" s="17"/>
      <c r="B21" t="s">
        <v>59</v>
      </c>
      <c r="C21" t="e">
        <f>VLOOKUP(B21,機能詳細!$K$3:$L$89, 2, FALSE)</f>
        <v>#N/A</v>
      </c>
    </row>
    <row r="22" spans="1:7">
      <c r="A22" s="17"/>
      <c r="B22" t="s">
        <v>61</v>
      </c>
      <c r="C22" t="e">
        <f>VLOOKUP(B22,機能詳細!$K$3:$L$89, 2, FALSE)</f>
        <v>#N/A</v>
      </c>
    </row>
    <row r="23" spans="1:7">
      <c r="A23" s="17"/>
      <c r="B23" t="s">
        <v>65</v>
      </c>
      <c r="C23" t="e">
        <f>VLOOKUP(B23,機能詳細!$K$3:$L$89, 2, FALSE)</f>
        <v>#N/A</v>
      </c>
    </row>
    <row r="24" spans="1:7">
      <c r="A24" s="17"/>
      <c r="B24" t="s">
        <v>68</v>
      </c>
      <c r="C24" t="e">
        <f>VLOOKUP(B24,機能詳細!$K$3:$L$89, 2, FALSE)</f>
        <v>#N/A</v>
      </c>
    </row>
    <row r="25" spans="1:7">
      <c r="A25" s="17"/>
      <c r="B25" t="s">
        <v>60</v>
      </c>
      <c r="C25" t="e">
        <f>VLOOKUP(B25,機能詳細!$K$3:$L$89, 2, FALSE)</f>
        <v>#N/A</v>
      </c>
    </row>
    <row r="26" spans="1:7">
      <c r="A26" s="17"/>
      <c r="B26" t="s">
        <v>62</v>
      </c>
      <c r="C26" t="e">
        <f>VLOOKUP(B26,機能詳細!$K$3:$L$89, 2, FALSE)</f>
        <v>#N/A</v>
      </c>
    </row>
    <row r="27" spans="1:7">
      <c r="A27" s="17"/>
    </row>
    <row r="28" spans="1:7">
      <c r="B28" t="s">
        <v>40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8" priority="9">
      <formula>YEAR(H1)=YEAR(G1)</formula>
    </cfRule>
  </conditionalFormatting>
  <conditionalFormatting sqref="H2:BG2">
    <cfRule type="expression" dxfId="7" priority="8">
      <formula>MONTH(H2)=MONTH(G1)</formula>
    </cfRule>
  </conditionalFormatting>
  <conditionalFormatting sqref="B4:BG27">
    <cfRule type="expression" dxfId="6" priority="7">
      <formula>AND($B4&lt;&gt;"", B$3&lt;&gt;"")</formula>
    </cfRule>
  </conditionalFormatting>
  <conditionalFormatting sqref="B4:C1048576">
    <cfRule type="expression" dxfId="5" priority="6">
      <formula>$B4&lt;&gt;""</formula>
    </cfRule>
  </conditionalFormatting>
  <conditionalFormatting sqref="H4:BG35">
    <cfRule type="expression" dxfId="4" priority="10">
      <formula>AND(H$3&gt;=$D4, H$3&lt;=$E4)</formula>
    </cfRule>
  </conditionalFormatting>
  <conditionalFormatting sqref="H1:BG3">
    <cfRule type="expression" dxfId="3" priority="4">
      <formula>H1 = TODAY()</formula>
    </cfRule>
  </conditionalFormatting>
  <conditionalFormatting sqref="A1:BG1 A2:B2 D2:BG2 A3:BG1048576">
    <cfRule type="expression" dxfId="2" priority="3">
      <formula>OR(A1="n/a", A1="-")</formula>
    </cfRule>
  </conditionalFormatting>
  <conditionalFormatting sqref="H4:XFD1048576">
    <cfRule type="expression" dxfId="1" priority="5">
      <formula>AND(H$3&gt;=$F4, H$3&lt;=$G4)</formula>
    </cfRule>
    <cfRule type="expression" dxfId="0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9B59-BBA1-B848-8F83-705E0AB4787D}">
  <dimension ref="A1"/>
  <sheetViews>
    <sheetView workbookViewId="0">
      <selection activeCell="C1" sqref="C1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F3BB-FEDC-344A-9D5C-9513C0E18240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75" workbookViewId="0">
      <selection activeCell="D40" sqref="D40"/>
    </sheetView>
  </sheetViews>
  <sheetFormatPr baseColWidth="10" defaultRowHeight="18"/>
  <cols>
    <col min="13" max="13" width="7.85546875" customWidth="1"/>
  </cols>
  <sheetData>
    <row r="1" spans="2:14">
      <c r="B1" t="s">
        <v>120</v>
      </c>
      <c r="H1" t="s">
        <v>93</v>
      </c>
      <c r="N1" t="s">
        <v>92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tabSelected="1" zoomScale="74" zoomScaleNormal="57" workbookViewId="0">
      <selection activeCell="L42" sqref="L42"/>
    </sheetView>
  </sheetViews>
  <sheetFormatPr baseColWidth="10" defaultRowHeight="18"/>
  <sheetData>
    <row r="2" spans="4:4">
      <c r="D2" t="s">
        <v>94</v>
      </c>
    </row>
    <row r="3" spans="4:4">
      <c r="D3" t="s">
        <v>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概要</vt:lpstr>
      <vt:lpstr>機能詳細</vt:lpstr>
      <vt:lpstr>Schedule</vt:lpstr>
      <vt:lpstr>Functions=&gt;</vt:lpstr>
      <vt:lpstr>Sheet2</vt:lpstr>
      <vt:lpstr>Sheet3</vt:lpstr>
      <vt:lpstr>UI=&gt;</vt:lpstr>
      <vt:lpstr>TOP</vt:lpstr>
      <vt:lpstr>Styles</vt:lpstr>
      <vt:lpstr>DB=&gt;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2022-04-12T16:25:45Z</dcterms:modified>
</cp:coreProperties>
</file>