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2198AFA4-C85D-E147-8512-E911AFD1EEB7}" xr6:coauthVersionLast="47" xr6:coauthVersionMax="47" xr10:uidLastSave="{00000000-0000-0000-0000-000000000000}"/>
  <bookViews>
    <workbookView xWindow="0" yWindow="0" windowWidth="288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I8" i="2"/>
  <c r="I9" i="2" s="1"/>
  <c r="I10" i="2" s="1"/>
  <c r="I11" i="2" s="1"/>
  <c r="I12" i="2"/>
  <c r="I13" i="2"/>
  <c r="I14" i="2"/>
  <c r="I15" i="2"/>
  <c r="I16" i="2"/>
  <c r="I17" i="2"/>
  <c r="I18" i="2"/>
  <c r="I19" i="2"/>
  <c r="I20" i="2"/>
  <c r="E6" i="2"/>
  <c r="E12" i="2"/>
  <c r="E13" i="2"/>
  <c r="E14" i="2"/>
  <c r="E15" i="2"/>
  <c r="E16" i="2"/>
  <c r="E17" i="2"/>
  <c r="E18" i="2"/>
  <c r="E19" i="2"/>
  <c r="E20" i="2"/>
  <c r="I5" i="2"/>
  <c r="I6" i="2" s="1"/>
  <c r="I7" i="2" s="1"/>
  <c r="J4" i="2"/>
  <c r="G4" i="2"/>
  <c r="F5" i="2"/>
  <c r="F6" i="2" s="1"/>
  <c r="F7" i="2" s="1"/>
  <c r="C5" i="2"/>
  <c r="C6" i="2" s="1"/>
  <c r="C7" i="2" s="1"/>
  <c r="E5" i="2"/>
  <c r="E4" i="2"/>
  <c r="I3" i="3"/>
  <c r="I1" i="3" s="1"/>
  <c r="H1" i="3"/>
  <c r="H2" i="3"/>
  <c r="G7" i="2" l="1"/>
  <c r="C8" i="2"/>
  <c r="G5" i="2"/>
  <c r="G6" i="2"/>
  <c r="F8" i="2"/>
  <c r="F9" i="2" s="1"/>
  <c r="J6" i="2"/>
  <c r="J5" i="2"/>
  <c r="J7" i="2"/>
  <c r="J3" i="3"/>
  <c r="I2" i="3"/>
  <c r="C9" i="2" l="1"/>
  <c r="G8" i="2"/>
  <c r="J8" i="2"/>
  <c r="J2" i="3"/>
  <c r="J1" i="3"/>
  <c r="K3" i="3"/>
  <c r="G9" i="2" l="1"/>
  <c r="C10" i="2"/>
  <c r="C11" i="2" s="1"/>
  <c r="C12" i="2" s="1"/>
  <c r="F10" i="2"/>
  <c r="G10" i="2" s="1"/>
  <c r="J9" i="2"/>
  <c r="L3" i="3"/>
  <c r="K1" i="3"/>
  <c r="K2" i="3"/>
  <c r="F11" i="2" l="1"/>
  <c r="G11" i="2" s="1"/>
  <c r="C13" i="2"/>
  <c r="J10" i="2"/>
  <c r="M3" i="3"/>
  <c r="L1" i="3"/>
  <c r="L2" i="3"/>
  <c r="F12" i="2" l="1"/>
  <c r="G12" i="2" s="1"/>
  <c r="C14" i="2"/>
  <c r="J11" i="2"/>
  <c r="M2" i="3"/>
  <c r="N3" i="3"/>
  <c r="M1" i="3"/>
  <c r="F13" i="2" l="1"/>
  <c r="G13" i="2" s="1"/>
  <c r="C15" i="2"/>
  <c r="J12" i="2"/>
  <c r="O3" i="3"/>
  <c r="N1" i="3"/>
  <c r="N2" i="3"/>
  <c r="F14" i="2" l="1"/>
  <c r="G14" i="2" s="1"/>
  <c r="C16" i="2"/>
  <c r="J13" i="2"/>
  <c r="O2" i="3"/>
  <c r="O1" i="3"/>
  <c r="P3" i="3"/>
  <c r="F15" i="2" l="1"/>
  <c r="G15" i="2" s="1"/>
  <c r="C17" i="2"/>
  <c r="J14" i="2"/>
  <c r="P1" i="3"/>
  <c r="P2" i="3"/>
  <c r="Q3" i="3"/>
  <c r="F16" i="2" l="1"/>
  <c r="G16" i="2" s="1"/>
  <c r="C18" i="2"/>
  <c r="J15" i="2"/>
  <c r="Q2" i="3"/>
  <c r="R3" i="3"/>
  <c r="Q1" i="3"/>
  <c r="F17" i="2" l="1"/>
  <c r="G17" i="2" s="1"/>
  <c r="C19" i="2"/>
  <c r="J16" i="2"/>
  <c r="R2" i="3"/>
  <c r="S3" i="3"/>
  <c r="R1" i="3"/>
  <c r="F18" i="2" l="1"/>
  <c r="G18" i="2" s="1"/>
  <c r="C20" i="2"/>
  <c r="J17" i="2"/>
  <c r="S1" i="3"/>
  <c r="S2" i="3"/>
  <c r="T3" i="3"/>
  <c r="F19" i="2" l="1"/>
  <c r="G19" i="2" s="1"/>
  <c r="J18" i="2"/>
  <c r="T2" i="3"/>
  <c r="T1" i="3"/>
  <c r="U3" i="3"/>
  <c r="F20" i="2" l="1"/>
  <c r="G20" i="2" s="1"/>
  <c r="J19" i="2"/>
  <c r="V3" i="3"/>
  <c r="U1" i="3"/>
  <c r="U2" i="3"/>
  <c r="J20" i="2" l="1"/>
  <c r="W3" i="3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<sst xmlns="http://schemas.openxmlformats.org/spreadsheetml/2006/main" count="188" uniqueCount="123">
  <si>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</si>
  <si>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</si>
  <si>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</si>
  <si>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</si>
  <si>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</si>
  <si>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</si>
  <si>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</si>
  <si>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</si>
  <si>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</si>
  <si>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</si>
  <si>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</si>
  <si>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</si>
  <si>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</si>
  <si>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</si>
  <si>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</si>
  <si>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</si>
  <si>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</si>
  <si>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</si>
  <si>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</si>
  <si>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</si>
  <si>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</si>
  <si>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</si>
  <si>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</si>
  <si>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</si>
  <si>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</si>
  <si>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</si>
  <si>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</si>
  <si>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</si>
  <si>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</si>
  <si>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</si>
  <si>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</si>
  <si>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</si>
  <si>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</si>
  <si>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</si>
  <si>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</si>
  <si>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</si>
  <si>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</si>
  <si>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</si>
  <si>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</si>
  <si>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</si>
  <si>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</si>
  <si>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</si>
  <si>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</si>
  <si>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</si>
  <si>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</si>
  <si>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</si>
  <si>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</si>
  <si>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</si>
  <si>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</si>
  <si>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</si>
  <si>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</si>
  <si>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</si>
  <si>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</si>
  <si>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</si>
  <si>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</si>
  <si>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</si>
  <si>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</si>
  <si>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</si>
  <si>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</si>
  <si>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</si>
  <si>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</si>
  <si>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</si>
  <si>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</si>
  <si>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</si>
  <si>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</si>
  <si>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</si>
  <si>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</si>
  <si>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</si>
  <si>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</si>
  <si>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</si>
  <si>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</si>
  <si>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</si>
  <si>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</si>
  <si>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</si>
  <si>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</si>
  <si>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</si>
  <si>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</si>
  <si>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</si>
  <si>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</si>
  <si>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</si>
  <si>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</si>
  <si>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</si>
  <si>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</si>
  <si>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</si>
  <si>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</si>
  <si>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</si>
  <si>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</si>
  <si>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</si>
  <si>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</si>
  <si>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</si>
  <si>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</si>
  <si>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</si>
  <si>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</si>
  <si>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</si>
  <si>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</si>
  <si>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</si>
  <si>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</si>
  <si>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</si>
  <si>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</si>
  <si>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</si>
  <si>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</si>
  <si>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</si>
  <si>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</si>
  <si>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</si>
  <si>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</si>
  <si>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</si>
  <si>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</si>
  <si>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</si>
  <si>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</si>
  <si>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</si>
  <si>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</si>
  <si>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</si>
  <si>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</si>
  <si>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</si>
  <si>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</si>
  <si>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</si>
  <si>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</si>
  <si>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・アイコン配置のためのグリッド線表示</t>
    <rPh sb="5" eb="7">
      <t xml:space="preserve">ハイチノタメノ </t>
    </rPh>
    <rPh sb="15" eb="16">
      <t xml:space="preserve">セン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</si>
  <si>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</si>
  <si>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</si>
  <si>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</si>
  <si>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</si>
  <si>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here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</si>
</sst>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</cellXfs>
  <cellStyles count="1">
    <cellStyle name="標準" xfId="0" builtinId="0"/>
  </cellStyles>
  <dxfs count="40"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150215</xdr:rowOff>
    </xdr:from>
    <xdr:to>
      <xdr:col>6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95592</xdr:colOff>
      <xdr:row>32</xdr:row>
      <xdr:rowOff>95591</xdr:rowOff>
    </xdr:from>
    <xdr:to>
      <xdr:col>4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150214</xdr:rowOff>
    </xdr:from>
    <xdr:to>
      <xdr:col>6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792548</xdr:colOff>
      <xdr:row>3</xdr:row>
      <xdr:rowOff>179548</xdr:rowOff>
    </xdr:from>
    <xdr:to>
      <xdr:col>5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2</xdr:col>
      <xdr:colOff>300429</xdr:colOff>
      <xdr:row>5</xdr:row>
      <xdr:rowOff>177523</xdr:rowOff>
    </xdr:from>
    <xdr:to>
      <xdr:col>6</xdr:col>
      <xdr:colOff>641827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2</xdr:col>
      <xdr:colOff>314087</xdr:colOff>
      <xdr:row>5</xdr:row>
      <xdr:rowOff>177527</xdr:rowOff>
    </xdr:from>
    <xdr:to>
      <xdr:col>6</xdr:col>
      <xdr:colOff>641828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5</xdr:col>
      <xdr:colOff>873978</xdr:colOff>
      <xdr:row>7</xdr:row>
      <xdr:rowOff>191182</xdr:rowOff>
    </xdr:from>
    <xdr:to>
      <xdr:col>6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409676</xdr:colOff>
      <xdr:row>7</xdr:row>
      <xdr:rowOff>177525</xdr:rowOff>
    </xdr:from>
    <xdr:to>
      <xdr:col>3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75108</xdr:colOff>
      <xdr:row>5</xdr:row>
      <xdr:rowOff>225322</xdr:rowOff>
    </xdr:from>
    <xdr:to>
      <xdr:col>4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75109</xdr:colOff>
      <xdr:row>9</xdr:row>
      <xdr:rowOff>211668</xdr:rowOff>
    </xdr:from>
    <xdr:to>
      <xdr:col>4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300934</xdr:colOff>
      <xdr:row>26</xdr:row>
      <xdr:rowOff>81933</xdr:rowOff>
    </xdr:from>
    <xdr:to>
      <xdr:col>6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2</xdr:col>
      <xdr:colOff>290819</xdr:colOff>
      <xdr:row>3</xdr:row>
      <xdr:rowOff>179548</xdr:rowOff>
    </xdr:from>
    <xdr:to>
      <xdr:col>3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5</xdr:col>
      <xdr:colOff>235185</xdr:colOff>
      <xdr:row>3</xdr:row>
      <xdr:rowOff>179548</xdr:rowOff>
    </xdr:from>
    <xdr:to>
      <xdr:col>6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5</xdr:col>
      <xdr:colOff>890576</xdr:colOff>
      <xdr:row>28</xdr:row>
      <xdr:rowOff>97052</xdr:rowOff>
    </xdr:from>
    <xdr:to>
      <xdr:col>6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5</xdr:col>
      <xdr:colOff>240457</xdr:colOff>
      <xdr:row>28</xdr:row>
      <xdr:rowOff>97052</xdr:rowOff>
    </xdr:from>
    <xdr:to>
      <xdr:col>5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4</xdr:col>
      <xdr:colOff>527719</xdr:colOff>
      <xdr:row>28</xdr:row>
      <xdr:rowOff>97052</xdr:rowOff>
    </xdr:from>
    <xdr:to>
      <xdr:col>5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3</xdr:col>
      <xdr:colOff>799861</xdr:colOff>
      <xdr:row>28</xdr:row>
      <xdr:rowOff>97052</xdr:rowOff>
    </xdr:from>
    <xdr:to>
      <xdr:col>4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446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2</xdr:col>
      <xdr:colOff>452124</xdr:colOff>
      <xdr:row>28</xdr:row>
      <xdr:rowOff>112171</xdr:rowOff>
    </xdr:from>
    <xdr:to>
      <xdr:col>3</xdr:col>
      <xdr:colOff>635000</xdr:colOff>
      <xdr:row>31</xdr:row>
      <xdr:rowOff>15119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543F79F7-4A19-9E40-889F-175543949DC6}"/>
            </a:ext>
          </a:extLst>
        </xdr:cNvPr>
        <xdr:cNvSpPr/>
      </xdr:nvSpPr>
      <xdr:spPr>
        <a:xfrm>
          <a:off x="23486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2</xdr:col>
      <xdr:colOff>363190</xdr:colOff>
      <xdr:row>26</xdr:row>
      <xdr:rowOff>125077</xdr:rowOff>
    </xdr:from>
    <xdr:to>
      <xdr:col>6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4</xdr:col>
      <xdr:colOff>317132</xdr:colOff>
      <xdr:row>15</xdr:row>
      <xdr:rowOff>124239</xdr:rowOff>
    </xdr:from>
    <xdr:to>
      <xdr:col>4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1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150215</xdr:rowOff>
    </xdr:from>
    <xdr:to>
      <xdr:col>12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95592</xdr:colOff>
      <xdr:row>32</xdr:row>
      <xdr:rowOff>95591</xdr:rowOff>
    </xdr:from>
    <xdr:to>
      <xdr:col>10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150214</xdr:rowOff>
    </xdr:from>
    <xdr:to>
      <xdr:col>12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792548</xdr:colOff>
      <xdr:row>3</xdr:row>
      <xdr:rowOff>179548</xdr:rowOff>
    </xdr:from>
    <xdr:to>
      <xdr:col>11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8</xdr:col>
      <xdr:colOff>300429</xdr:colOff>
      <xdr:row>5</xdr:row>
      <xdr:rowOff>177523</xdr:rowOff>
    </xdr:from>
    <xdr:to>
      <xdr:col>12</xdr:col>
      <xdr:colOff>641827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8</xdr:col>
      <xdr:colOff>314087</xdr:colOff>
      <xdr:row>5</xdr:row>
      <xdr:rowOff>177527</xdr:rowOff>
    </xdr:from>
    <xdr:to>
      <xdr:col>12</xdr:col>
      <xdr:colOff>641828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11</xdr:col>
      <xdr:colOff>873978</xdr:colOff>
      <xdr:row>7</xdr:row>
      <xdr:rowOff>191182</xdr:rowOff>
    </xdr:from>
    <xdr:to>
      <xdr:col>12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409676</xdr:colOff>
      <xdr:row>7</xdr:row>
      <xdr:rowOff>177525</xdr:rowOff>
    </xdr:from>
    <xdr:to>
      <xdr:col>9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75108</xdr:colOff>
      <xdr:row>5</xdr:row>
      <xdr:rowOff>225322</xdr:rowOff>
    </xdr:from>
    <xdr:to>
      <xdr:col>10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75109</xdr:colOff>
      <xdr:row>9</xdr:row>
      <xdr:rowOff>211668</xdr:rowOff>
    </xdr:from>
    <xdr:to>
      <xdr:col>10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300934</xdr:colOff>
      <xdr:row>26</xdr:row>
      <xdr:rowOff>81933</xdr:rowOff>
    </xdr:from>
    <xdr:to>
      <xdr:col>12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8</xdr:col>
      <xdr:colOff>290819</xdr:colOff>
      <xdr:row>3</xdr:row>
      <xdr:rowOff>179548</xdr:rowOff>
    </xdr:from>
    <xdr:to>
      <xdr:col>9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235185</xdr:colOff>
      <xdr:row>3</xdr:row>
      <xdr:rowOff>179548</xdr:rowOff>
    </xdr:from>
    <xdr:to>
      <xdr:col>12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890576</xdr:colOff>
      <xdr:row>28</xdr:row>
      <xdr:rowOff>97052</xdr:rowOff>
    </xdr:from>
    <xdr:to>
      <xdr:col>12</xdr:col>
      <xdr:colOff>498928</xdr:colOff>
      <xdr:row>31</xdr:row>
      <xdr:rowOff>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252145E1-3C8C-224D-8D50-0AC664B2C2B3}"/>
            </a:ext>
          </a:extLst>
        </xdr:cNvPr>
        <xdr:cNvSpPr/>
      </xdr:nvSpPr>
      <xdr:spPr>
        <a:xfrm>
          <a:off x="110675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240457</xdr:colOff>
      <xdr:row>28</xdr:row>
      <xdr:rowOff>97052</xdr:rowOff>
    </xdr:from>
    <xdr:to>
      <xdr:col>11</xdr:col>
      <xdr:colOff>801309</xdr:colOff>
      <xdr:row>31</xdr:row>
      <xdr:rowOff>0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3539FDDE-7014-894A-8DC6-2DE7CA905B0F}"/>
            </a:ext>
          </a:extLst>
        </xdr:cNvPr>
        <xdr:cNvSpPr/>
      </xdr:nvSpPr>
      <xdr:spPr>
        <a:xfrm>
          <a:off x="104173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10</xdr:col>
      <xdr:colOff>527719</xdr:colOff>
      <xdr:row>28</xdr:row>
      <xdr:rowOff>97052</xdr:rowOff>
    </xdr:from>
    <xdr:to>
      <xdr:col>11</xdr:col>
      <xdr:colOff>136071</xdr:colOff>
      <xdr:row>31</xdr:row>
      <xdr:rowOff>0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7C180CDF-3B3F-7548-BF30-7A6B875791BE}"/>
            </a:ext>
          </a:extLst>
        </xdr:cNvPr>
        <xdr:cNvSpPr/>
      </xdr:nvSpPr>
      <xdr:spPr>
        <a:xfrm>
          <a:off x="97563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9</xdr:col>
      <xdr:colOff>799861</xdr:colOff>
      <xdr:row>28</xdr:row>
      <xdr:rowOff>97052</xdr:rowOff>
    </xdr:from>
    <xdr:to>
      <xdr:col>10</xdr:col>
      <xdr:colOff>408213</xdr:colOff>
      <xdr:row>31</xdr:row>
      <xdr:rowOff>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A28D4227-FC42-6245-84F4-B8AB14241AA6}"/>
            </a:ext>
          </a:extLst>
        </xdr:cNvPr>
        <xdr:cNvSpPr/>
      </xdr:nvSpPr>
      <xdr:spPr>
        <a:xfrm>
          <a:off x="90802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8</xdr:col>
      <xdr:colOff>452124</xdr:colOff>
      <xdr:row>28</xdr:row>
      <xdr:rowOff>112171</xdr:rowOff>
    </xdr:from>
    <xdr:to>
      <xdr:col>9</xdr:col>
      <xdr:colOff>635000</xdr:colOff>
      <xdr:row>31</xdr:row>
      <xdr:rowOff>15119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6F3D654D-60C4-AE4A-891A-899B8100B3A6}"/>
            </a:ext>
          </a:extLst>
        </xdr:cNvPr>
        <xdr:cNvSpPr/>
      </xdr:nvSpPr>
      <xdr:spPr>
        <a:xfrm>
          <a:off x="77842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8</xdr:col>
      <xdr:colOff>363190</xdr:colOff>
      <xdr:row>7</xdr:row>
      <xdr:rowOff>1</xdr:rowOff>
    </xdr:from>
    <xdr:to>
      <xdr:col>12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8</xdr:col>
      <xdr:colOff>440268</xdr:colOff>
      <xdr:row>8</xdr:row>
      <xdr:rowOff>220134</xdr:rowOff>
    </xdr:from>
    <xdr:to>
      <xdr:col>9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9</xdr:col>
      <xdr:colOff>626534</xdr:colOff>
      <xdr:row>8</xdr:row>
      <xdr:rowOff>220134</xdr:rowOff>
    </xdr:from>
    <xdr:to>
      <xdr:col>10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8</xdr:row>
      <xdr:rowOff>220134</xdr:rowOff>
    </xdr:from>
    <xdr:to>
      <xdr:col>10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8</xdr:row>
      <xdr:rowOff>220134</xdr:rowOff>
    </xdr:from>
    <xdr:to>
      <xdr:col>11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8</xdr:row>
      <xdr:rowOff>220134</xdr:rowOff>
    </xdr:from>
    <xdr:to>
      <xdr:col>11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8</xdr:row>
      <xdr:rowOff>220134</xdr:rowOff>
    </xdr:from>
    <xdr:to>
      <xdr:col>12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11</xdr:row>
      <xdr:rowOff>84667</xdr:rowOff>
    </xdr:from>
    <xdr:to>
      <xdr:col>8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11</xdr:row>
      <xdr:rowOff>84667</xdr:rowOff>
    </xdr:from>
    <xdr:to>
      <xdr:col>9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11</xdr:row>
      <xdr:rowOff>84667</xdr:rowOff>
    </xdr:from>
    <xdr:to>
      <xdr:col>10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11</xdr:row>
      <xdr:rowOff>84667</xdr:rowOff>
    </xdr:from>
    <xdr:to>
      <xdr:col>10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11</xdr:row>
      <xdr:rowOff>84667</xdr:rowOff>
    </xdr:from>
    <xdr:to>
      <xdr:col>11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11</xdr:row>
      <xdr:rowOff>84667</xdr:rowOff>
    </xdr:from>
    <xdr:to>
      <xdr:col>11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11</xdr:row>
      <xdr:rowOff>84667</xdr:rowOff>
    </xdr:from>
    <xdr:to>
      <xdr:col>12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13</xdr:row>
      <xdr:rowOff>186266</xdr:rowOff>
    </xdr:from>
    <xdr:to>
      <xdr:col>10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13</xdr:row>
      <xdr:rowOff>186266</xdr:rowOff>
    </xdr:from>
    <xdr:to>
      <xdr:col>10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13</xdr:row>
      <xdr:rowOff>186266</xdr:rowOff>
    </xdr:from>
    <xdr:to>
      <xdr:col>11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13</xdr:row>
      <xdr:rowOff>186266</xdr:rowOff>
    </xdr:from>
    <xdr:to>
      <xdr:col>11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13</xdr:row>
      <xdr:rowOff>186266</xdr:rowOff>
    </xdr:from>
    <xdr:to>
      <xdr:col>12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16</xdr:row>
      <xdr:rowOff>50799</xdr:rowOff>
    </xdr:from>
    <xdr:to>
      <xdr:col>8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16</xdr:row>
      <xdr:rowOff>50799</xdr:rowOff>
    </xdr:from>
    <xdr:to>
      <xdr:col>9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16</xdr:row>
      <xdr:rowOff>50799</xdr:rowOff>
    </xdr:from>
    <xdr:to>
      <xdr:col>10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16</xdr:row>
      <xdr:rowOff>50799</xdr:rowOff>
    </xdr:from>
    <xdr:to>
      <xdr:col>10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16</xdr:row>
      <xdr:rowOff>50799</xdr:rowOff>
    </xdr:from>
    <xdr:to>
      <xdr:col>11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16</xdr:row>
      <xdr:rowOff>50799</xdr:rowOff>
    </xdr:from>
    <xdr:to>
      <xdr:col>11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16</xdr:row>
      <xdr:rowOff>50799</xdr:rowOff>
    </xdr:from>
    <xdr:to>
      <xdr:col>12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18</xdr:row>
      <xdr:rowOff>135466</xdr:rowOff>
    </xdr:from>
    <xdr:to>
      <xdr:col>10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18</xdr:row>
      <xdr:rowOff>135466</xdr:rowOff>
    </xdr:from>
    <xdr:to>
      <xdr:col>10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18</xdr:row>
      <xdr:rowOff>135466</xdr:rowOff>
    </xdr:from>
    <xdr:to>
      <xdr:col>11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18</xdr:row>
      <xdr:rowOff>135466</xdr:rowOff>
    </xdr:from>
    <xdr:to>
      <xdr:col>11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18</xdr:row>
      <xdr:rowOff>135466</xdr:rowOff>
    </xdr:from>
    <xdr:to>
      <xdr:col>12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21</xdr:row>
      <xdr:rowOff>33866</xdr:rowOff>
    </xdr:from>
    <xdr:to>
      <xdr:col>8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21</xdr:row>
      <xdr:rowOff>33866</xdr:rowOff>
    </xdr:from>
    <xdr:to>
      <xdr:col>9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21</xdr:row>
      <xdr:rowOff>33866</xdr:rowOff>
    </xdr:from>
    <xdr:to>
      <xdr:col>10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21</xdr:row>
      <xdr:rowOff>33866</xdr:rowOff>
    </xdr:from>
    <xdr:to>
      <xdr:col>10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21</xdr:row>
      <xdr:rowOff>33866</xdr:rowOff>
    </xdr:from>
    <xdr:to>
      <xdr:col>11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21</xdr:row>
      <xdr:rowOff>33866</xdr:rowOff>
    </xdr:from>
    <xdr:to>
      <xdr:col>11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21</xdr:row>
      <xdr:rowOff>33866</xdr:rowOff>
    </xdr:from>
    <xdr:to>
      <xdr:col>12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13</xdr:row>
      <xdr:rowOff>186266</xdr:rowOff>
    </xdr:from>
    <xdr:to>
      <xdr:col>9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8</xdr:col>
      <xdr:colOff>440268</xdr:colOff>
      <xdr:row>18</xdr:row>
      <xdr:rowOff>135466</xdr:rowOff>
    </xdr:from>
    <xdr:to>
      <xdr:col>9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9</xdr:col>
      <xdr:colOff>626534</xdr:colOff>
      <xdr:row>23</xdr:row>
      <xdr:rowOff>84666</xdr:rowOff>
    </xdr:from>
    <xdr:to>
      <xdr:col>10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23</xdr:row>
      <xdr:rowOff>84666</xdr:rowOff>
    </xdr:from>
    <xdr:to>
      <xdr:col>10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23</xdr:row>
      <xdr:rowOff>84666</xdr:rowOff>
    </xdr:from>
    <xdr:to>
      <xdr:col>11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23</xdr:row>
      <xdr:rowOff>84666</xdr:rowOff>
    </xdr:from>
    <xdr:to>
      <xdr:col>11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23</xdr:row>
      <xdr:rowOff>84666</xdr:rowOff>
    </xdr:from>
    <xdr:to>
      <xdr:col>12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25</xdr:row>
      <xdr:rowOff>211666</xdr:rowOff>
    </xdr:from>
    <xdr:to>
      <xdr:col>8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25</xdr:row>
      <xdr:rowOff>211666</xdr:rowOff>
    </xdr:from>
    <xdr:to>
      <xdr:col>9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25</xdr:row>
      <xdr:rowOff>211666</xdr:rowOff>
    </xdr:from>
    <xdr:to>
      <xdr:col>10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25</xdr:row>
      <xdr:rowOff>211666</xdr:rowOff>
    </xdr:from>
    <xdr:to>
      <xdr:col>10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25</xdr:row>
      <xdr:rowOff>211666</xdr:rowOff>
    </xdr:from>
    <xdr:to>
      <xdr:col>11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25</xdr:row>
      <xdr:rowOff>211666</xdr:rowOff>
    </xdr:from>
    <xdr:to>
      <xdr:col>11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25</xdr:row>
      <xdr:rowOff>211666</xdr:rowOff>
    </xdr:from>
    <xdr:to>
      <xdr:col>12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23</xdr:row>
      <xdr:rowOff>84666</xdr:rowOff>
    </xdr:from>
    <xdr:to>
      <xdr:col>9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2" t="s">
        <v>9</v>
      </c>
      <c r="C9" s="4" t="s">
        <v>79</v>
      </c>
      <c r="D9" s="5" t="s">
        <v>6</v>
      </c>
    </row>
    <row r="10" spans="2:4" ht="19" customHeight="1">
      <c r="B10" s="33"/>
      <c r="C10" s="4" t="s">
        <v>80</v>
      </c>
      <c r="D10" s="5" t="s">
        <v>5</v>
      </c>
    </row>
    <row r="11" spans="2:4" ht="19" customHeight="1">
      <c r="B11" s="33"/>
      <c r="C11" s="4" t="s">
        <v>81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4" t="s">
        <v>27</v>
      </c>
      <c r="C15" s="7" t="s">
        <v>12</v>
      </c>
      <c r="D15" s="7" t="s">
        <v>16</v>
      </c>
    </row>
    <row r="16" spans="2:4">
      <c r="B16" s="35"/>
      <c r="C16" s="3" t="s">
        <v>12</v>
      </c>
      <c r="D16" s="3" t="s">
        <v>26</v>
      </c>
    </row>
    <row r="17" spans="2:4">
      <c r="B17" s="6"/>
      <c r="C17" s="36"/>
      <c r="D17" s="36"/>
    </row>
    <row r="18" spans="2:4">
      <c r="B18" s="34" t="s">
        <v>14</v>
      </c>
      <c r="C18" s="7" t="s">
        <v>78</v>
      </c>
      <c r="D18" s="7" t="s">
        <v>11</v>
      </c>
    </row>
    <row r="19" spans="2:4">
      <c r="B19" s="37"/>
      <c r="C19" s="7" t="s">
        <v>82</v>
      </c>
      <c r="D19" s="7" t="s">
        <v>15</v>
      </c>
    </row>
    <row r="20" spans="2:4">
      <c r="B20" s="37"/>
      <c r="C20" s="7" t="s">
        <v>83</v>
      </c>
      <c r="D20" s="7" t="s">
        <v>17</v>
      </c>
    </row>
    <row r="21" spans="2:4">
      <c r="B21" s="35"/>
      <c r="C21" s="7" t="s">
        <v>84</v>
      </c>
      <c r="D21" s="7" t="s">
        <v>71</v>
      </c>
    </row>
    <row r="22" spans="2:4">
      <c r="B22" s="6"/>
      <c r="C22" s="36"/>
      <c r="D22" s="36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8"/>
      <c r="D24" s="38"/>
    </row>
    <row r="25" spans="2:4">
      <c r="C25" s="38"/>
      <c r="D25" s="38"/>
    </row>
    <row r="26" spans="2:4">
      <c r="C26" s="38"/>
      <c r="D26" s="38"/>
    </row>
    <row r="27" spans="2:4">
      <c r="C27" s="38"/>
      <c r="D27" s="38"/>
    </row>
    <row r="28" spans="2:4">
      <c r="C28" s="38"/>
      <c r="D28" s="38"/>
    </row>
    <row r="29" spans="2:4">
      <c r="C29" s="38"/>
      <c r="D29" s="38"/>
    </row>
    <row r="30" spans="2:4">
      <c r="C30" s="38"/>
      <c r="D30" s="38"/>
    </row>
    <row r="31" spans="2:4">
      <c r="C31" s="38"/>
      <c r="D31" s="38"/>
    </row>
    <row r="32" spans="2:4">
      <c r="C32" s="38"/>
      <c r="D32" s="38"/>
    </row>
    <row r="33" spans="3:4">
      <c r="C33" s="38"/>
      <c r="D33" s="38"/>
    </row>
    <row r="34" spans="3:4">
      <c r="C34" s="38"/>
      <c r="D34" s="38"/>
    </row>
    <row r="35" spans="3:4">
      <c r="C35" s="38"/>
      <c r="D35" s="38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25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O20"/>
  <sheetViews>
    <sheetView showGridLines="0" tabSelected="1" zoomScale="90" workbookViewId="0">
      <pane xSplit="11" ySplit="3" topLeftCell="L4" activePane="bottomRight" state="frozen"/>
      <selection pane="topRight" activeCell="F1" sqref="F1"/>
      <selection pane="bottomLeft" activeCell="A4" sqref="A4"/>
      <selection pane="bottomRight" activeCell="A12" sqref="A12"/>
    </sheetView>
  </sheetViews>
  <sheetFormatPr baseColWidth="10" defaultRowHeight="18" outlineLevelRow="1" outlineLevelCol="2"/>
  <cols>
    <col min="1" max="1" width="7.140625" customWidth="1"/>
    <col min="2" max="2" width="11" style="53" customWidth="1"/>
    <col min="3" max="3" width="4.85546875" hidden="1" customWidth="1" outlineLevel="1"/>
    <col min="4" max="4" width="6.28515625" style="27" hidden="1" customWidth="1" outlineLevel="1"/>
    <col min="5" max="5" width="21.42578125" customWidth="1" collapsed="1"/>
    <col min="6" max="6" width="4.140625" hidden="1" customWidth="1" outlineLevel="1"/>
    <col min="7" max="7" width="7" hidden="1" customWidth="1" outlineLevel="2"/>
    <col min="8" max="8" width="27.85546875" customWidth="1" collapsed="1"/>
    <col min="9" max="9" width="3.7109375" hidden="1" customWidth="1" outlineLevel="1"/>
    <col min="10" max="10" width="15.7109375" hidden="1" customWidth="1" outlineLevel="2"/>
    <col min="11" max="11" width="24.28515625" customWidth="1" collapsed="1"/>
    <col min="12" max="12" width="39" style="30" customWidth="1"/>
    <col min="13" max="13" width="36.42578125" style="30" customWidth="1"/>
    <col min="14" max="14" width="40.42578125" style="30" bestFit="1" customWidth="1"/>
    <col min="15" max="15" width="24.7109375" customWidth="1"/>
  </cols>
  <sheetData>
    <row r="2" spans="1:15" ht="38" customHeight="1">
      <c r="A2" t="s">
        <v>121</v>
      </c>
      <c r="B2" s="53" t="s">
        <v>120</v>
      </c>
      <c r="D2" s="41" t="s">
        <v>86</v>
      </c>
      <c r="E2" s="42"/>
      <c r="F2" s="31"/>
      <c r="G2" s="43" t="s">
        <v>87</v>
      </c>
      <c r="H2" s="42"/>
      <c r="I2" s="31"/>
      <c r="J2" s="44" t="s">
        <v>88</v>
      </c>
      <c r="K2" s="42"/>
      <c r="L2" s="39" t="s">
        <v>44</v>
      </c>
      <c r="M2" s="45" t="s">
        <v>102</v>
      </c>
      <c r="N2" s="39" t="s">
        <v>103</v>
      </c>
      <c r="O2" s="40" t="s">
        <v>49</v>
      </c>
    </row>
    <row r="3" spans="1:15" hidden="1" outlineLevel="1">
      <c r="D3" s="28" t="s">
        <v>43</v>
      </c>
      <c r="E3" s="26" t="s">
        <v>42</v>
      </c>
      <c r="F3" s="26"/>
      <c r="G3" s="29" t="s">
        <v>43</v>
      </c>
      <c r="H3" s="26" t="s">
        <v>42</v>
      </c>
      <c r="I3" s="26"/>
      <c r="J3" s="29" t="s">
        <v>43</v>
      </c>
      <c r="K3" s="26" t="s">
        <v>42</v>
      </c>
      <c r="L3" s="39"/>
      <c r="M3" s="46"/>
      <c r="N3" s="39"/>
      <c r="O3" s="40"/>
    </row>
    <row r="4" spans="1:15" ht="35" customHeight="1" collapsed="1">
      <c r="B4" s="54">
        <v>44653</v>
      </c>
      <c r="C4">
        <v>1</v>
      </c>
      <c r="D4" s="27" t="s">
        <v>78</v>
      </c>
      <c r="E4" t="str">
        <f>VLOOKUP(D4, 概要!$C$18:$D$40, 2, FALSE)</f>
        <v>釣り場マップ作成</v>
      </c>
      <c r="F4">
        <v>1</v>
      </c>
      <c r="G4" t="str">
        <f>"[FC_"&amp;TEXT(C4,"00")&amp;"_"&amp;TEXT(F4,"00")&amp;"]"</f>
        <v>[FC_01_01]</v>
      </c>
      <c r="H4" t="s">
        <v>45</v>
      </c>
      <c r="I4">
        <v>1</v>
      </c>
      <c r="J4" t="str">
        <f>"[FC_"&amp;TEXT(C4,"00")&amp;"_"&amp;TEXT(F4,"00")&amp;"_"&amp;TEXT(I4,"00"&amp;"]")</f>
        <v>[FC_01_01_01]</v>
      </c>
      <c r="K4" t="s">
        <v>67</v>
      </c>
      <c r="L4" s="30" t="s">
        <v>112</v>
      </c>
      <c r="M4" s="30" t="s">
        <v>111</v>
      </c>
      <c r="O4" t="s">
        <v>57</v>
      </c>
    </row>
    <row r="5" spans="1:15" ht="35" customHeight="1">
      <c r="C5">
        <f>IF(D5=D4, C4, C4+1)</f>
        <v>1</v>
      </c>
      <c r="D5" s="27" t="s">
        <v>78</v>
      </c>
      <c r="E5" t="str">
        <f>VLOOKUP(D5, 概要!$C$18:$D$40, 2, FALSE)</f>
        <v>釣り場マップ作成</v>
      </c>
      <c r="F5">
        <f>IF(H5=H4, F4, F4+1)</f>
        <v>2</v>
      </c>
      <c r="G5" t="str">
        <f t="shared" ref="G5:G20" si="0">"[FC_"&amp;TEXT(C5,"00")&amp;"_"&amp;TEXT(F5,"00")&amp;"]"</f>
        <v>[FC_01_02]</v>
      </c>
      <c r="H5" s="30" t="s">
        <v>104</v>
      </c>
      <c r="I5">
        <f>IF(H5=H4, I4+1, 1)</f>
        <v>1</v>
      </c>
      <c r="J5" t="str">
        <f t="shared" ref="J5:J6" si="1">"[FC_"&amp;TEXT(C5,"00")&amp;"_"&amp;TEXT(F5,"00")&amp;"_"&amp;TEXT(I5,"00"&amp;"]")</f>
        <v>[FC_01_02_01]</v>
      </c>
      <c r="K5" t="s">
        <v>100</v>
      </c>
      <c r="L5" s="30" t="s">
        <v>113</v>
      </c>
    </row>
    <row r="6" spans="1:15" ht="35" customHeight="1">
      <c r="C6">
        <f t="shared" ref="C6:C20" si="2">IF(D6=D5, C5, C5+1)</f>
        <v>1</v>
      </c>
      <c r="D6" s="27" t="s">
        <v>78</v>
      </c>
      <c r="E6" t="str">
        <f>VLOOKUP(D6, 概要!$C$18:$D$40, 2, FALSE)</f>
        <v>釣り場マップ作成</v>
      </c>
      <c r="F6">
        <f t="shared" ref="F6:F20" si="3">IF(H6=H5, F5, F5+1)</f>
        <v>2</v>
      </c>
      <c r="G6" t="str">
        <f t="shared" si="0"/>
        <v>[FC_01_02]</v>
      </c>
      <c r="H6" s="30" t="s">
        <v>104</v>
      </c>
      <c r="I6">
        <f>IF(H6=H5, I5+1, 1)</f>
        <v>2</v>
      </c>
      <c r="J6" t="str">
        <f t="shared" si="1"/>
        <v>[FC_01_02_02]</v>
      </c>
      <c r="K6" s="25" t="s">
        <v>99</v>
      </c>
      <c r="L6" s="30" t="s">
        <v>114</v>
      </c>
      <c r="M6" s="30" t="s">
        <v>115</v>
      </c>
    </row>
    <row r="7" spans="1:15" ht="35" customHeight="1">
      <c r="C7">
        <f t="shared" si="2"/>
        <v>1</v>
      </c>
      <c r="D7" s="27" t="s">
        <v>78</v>
      </c>
      <c r="E7" t="str">
        <f>VLOOKUP(D7, 概要!$C$18:$D$40, 2, FALSE)</f>
        <v>釣り場マップ作成</v>
      </c>
      <c r="F7">
        <f t="shared" si="3"/>
        <v>2</v>
      </c>
      <c r="G7" t="str">
        <f t="shared" si="0"/>
        <v>[FC_01_02]</v>
      </c>
      <c r="H7" s="30" t="s">
        <v>104</v>
      </c>
      <c r="I7">
        <f>IF(H7=H6, I6+1, 1)</f>
        <v>3</v>
      </c>
      <c r="J7" t="str">
        <f>"[FC_"&amp;TEXT(C7,"00")&amp;"_"&amp;TEXT(F7,"00")&amp;"_"&amp;TEXT(I7,"00"&amp;"]")</f>
        <v>[FC_01_02_03]</v>
      </c>
      <c r="K7" s="25" t="s">
        <v>101</v>
      </c>
      <c r="L7" s="30" t="s">
        <v>116</v>
      </c>
      <c r="M7" s="30" t="s">
        <v>90</v>
      </c>
    </row>
    <row r="8" spans="1:15" ht="29" customHeight="1">
      <c r="C8">
        <f t="shared" si="2"/>
        <v>1</v>
      </c>
      <c r="D8" s="27" t="s">
        <v>78</v>
      </c>
      <c r="E8" t="str">
        <f>VLOOKUP(D8, 概要!$C$18:$D$40, 2, FALSE)</f>
        <v>釣り場マップ作成</v>
      </c>
      <c r="F8">
        <f t="shared" si="3"/>
        <v>3</v>
      </c>
      <c r="G8" t="str">
        <f t="shared" si="0"/>
        <v>[FC_01_03]</v>
      </c>
      <c r="H8" s="30" t="s">
        <v>106</v>
      </c>
      <c r="I8">
        <f t="shared" ref="I8:I20" si="4">IF(H8=H7, I7+1, 1)</f>
        <v>1</v>
      </c>
      <c r="J8" t="str">
        <f t="shared" ref="J8:J20" si="5">"[FC_"&amp;TEXT(C8,"00")&amp;"_"&amp;TEXT(F8,"00")&amp;"_"&amp;TEXT(I8,"00"&amp;"]")</f>
        <v>[FC_01_03_01]</v>
      </c>
      <c r="K8" s="25" t="s">
        <v>107</v>
      </c>
      <c r="L8" s="30" t="s">
        <v>117</v>
      </c>
      <c r="M8" s="30" t="s">
        <v>90</v>
      </c>
    </row>
    <row r="9" spans="1:15" ht="19">
      <c r="A9" t="s">
        <v>122</v>
      </c>
      <c r="C9">
        <f t="shared" si="2"/>
        <v>1</v>
      </c>
      <c r="D9" s="27" t="s">
        <v>78</v>
      </c>
      <c r="E9" t="str">
        <f>VLOOKUP(D9, 概要!$C$18:$D$40, 2, FALSE)</f>
        <v>釣り場マップ作成</v>
      </c>
      <c r="F9">
        <f>IF(H9=H8, F8, F8+1)</f>
        <v>3</v>
      </c>
      <c r="G9" t="str">
        <f t="shared" si="0"/>
        <v>[FC_01_03]</v>
      </c>
      <c r="H9" s="30" t="s">
        <v>109</v>
      </c>
      <c r="I9">
        <f t="shared" si="4"/>
        <v>2</v>
      </c>
      <c r="J9" t="str">
        <f t="shared" si="5"/>
        <v>[FC_01_03_02]</v>
      </c>
      <c r="K9" s="25" t="s">
        <v>108</v>
      </c>
      <c r="L9" s="30" t="s">
        <v>118</v>
      </c>
      <c r="M9" s="30" t="s">
        <v>90</v>
      </c>
    </row>
    <row r="10" spans="1:15" ht="35" customHeight="1">
      <c r="C10">
        <f t="shared" si="2"/>
        <v>1</v>
      </c>
      <c r="D10" s="27" t="s">
        <v>78</v>
      </c>
      <c r="E10" t="str">
        <f>VLOOKUP(D10, 概要!$C$18:$D$40, 2, FALSE)</f>
        <v>釣り場マップ作成</v>
      </c>
      <c r="F10">
        <f t="shared" si="3"/>
        <v>4</v>
      </c>
      <c r="G10" t="str">
        <f t="shared" si="0"/>
        <v>[FC_01_04]</v>
      </c>
      <c r="H10" s="30" t="s">
        <v>110</v>
      </c>
      <c r="I10">
        <f t="shared" si="4"/>
        <v>1</v>
      </c>
      <c r="J10" t="str">
        <f t="shared" si="5"/>
        <v>[FC_01_04_01]</v>
      </c>
      <c r="K10" s="25" t="s">
        <v>105</v>
      </c>
      <c r="L10" s="30" t="s">
        <v>92</v>
      </c>
      <c r="M10" s="30" t="s">
        <v>90</v>
      </c>
    </row>
    <row r="11" spans="1:15" ht="35" customHeight="1">
      <c r="C11">
        <f t="shared" si="2"/>
        <v>1</v>
      </c>
      <c r="D11" s="27" t="s">
        <v>78</v>
      </c>
      <c r="E11" t="str">
        <f>VLOOKUP(D11, 概要!$C$18:$D$40, 2, FALSE)</f>
        <v>釣り場マップ作成</v>
      </c>
      <c r="F11">
        <f t="shared" si="3"/>
        <v>4</v>
      </c>
      <c r="G11" t="str">
        <f t="shared" si="0"/>
        <v>[FC_01_04]</v>
      </c>
      <c r="H11" s="30" t="s">
        <v>110</v>
      </c>
      <c r="I11">
        <f t="shared" si="4"/>
        <v>2</v>
      </c>
      <c r="J11" t="str">
        <f t="shared" si="5"/>
        <v>[FC_01_04_02]</v>
      </c>
      <c r="K11" s="25" t="s">
        <v>91</v>
      </c>
      <c r="L11" s="30" t="s">
        <v>93</v>
      </c>
      <c r="M11" s="30" t="s">
        <v>90</v>
      </c>
    </row>
    <row r="12" spans="1:15" ht="64" customHeight="1">
      <c r="C12">
        <f t="shared" si="2"/>
        <v>1</v>
      </c>
      <c r="D12" s="27" t="s">
        <v>78</v>
      </c>
      <c r="E12" t="str">
        <f>VLOOKUP(D12, 概要!$C$18:$D$40, 2, FALSE)</f>
        <v>釣り場マップ作成</v>
      </c>
      <c r="F12">
        <f t="shared" si="3"/>
        <v>5</v>
      </c>
      <c r="G12" t="str">
        <f t="shared" si="0"/>
        <v>[FC_01_05]</v>
      </c>
      <c r="H12" s="30" t="s">
        <v>55</v>
      </c>
      <c r="I12">
        <f t="shared" si="4"/>
        <v>1</v>
      </c>
      <c r="J12" t="str">
        <f t="shared" si="5"/>
        <v>[FC_01_05_01]</v>
      </c>
      <c r="K12" t="s">
        <v>46</v>
      </c>
      <c r="L12" s="30" t="s">
        <v>54</v>
      </c>
      <c r="M12" s="30" t="s">
        <v>119</v>
      </c>
      <c r="N12" s="30" t="s">
        <v>56</v>
      </c>
    </row>
    <row r="13" spans="1:15" ht="35" customHeight="1">
      <c r="C13">
        <f t="shared" si="2"/>
        <v>1</v>
      </c>
      <c r="D13" s="27" t="s">
        <v>78</v>
      </c>
      <c r="E13" t="str">
        <f>VLOOKUP(D13, 概要!$C$18:$D$40, 2, FALSE)</f>
        <v>釣り場マップ作成</v>
      </c>
      <c r="F13">
        <f t="shared" si="3"/>
        <v>6</v>
      </c>
      <c r="G13" t="str">
        <f t="shared" si="0"/>
        <v>[FC_01_06]</v>
      </c>
      <c r="H13" s="30" t="s">
        <v>47</v>
      </c>
      <c r="I13">
        <f t="shared" si="4"/>
        <v>1</v>
      </c>
      <c r="J13" t="str">
        <f t="shared" si="5"/>
        <v>[FC_01_06_01]</v>
      </c>
      <c r="K13" t="s">
        <v>68</v>
      </c>
      <c r="L13" s="30" t="s">
        <v>89</v>
      </c>
    </row>
    <row r="14" spans="1:15" ht="35" customHeight="1">
      <c r="C14">
        <f t="shared" si="2"/>
        <v>1</v>
      </c>
      <c r="D14" s="27" t="s">
        <v>78</v>
      </c>
      <c r="E14" t="str">
        <f>VLOOKUP(D14, 概要!$C$18:$D$40, 2, FALSE)</f>
        <v>釣り場マップ作成</v>
      </c>
      <c r="F14">
        <f t="shared" si="3"/>
        <v>7</v>
      </c>
      <c r="G14" t="str">
        <f t="shared" si="0"/>
        <v>[FC_01_07]</v>
      </c>
      <c r="H14" s="30" t="s">
        <v>48</v>
      </c>
      <c r="I14">
        <f t="shared" si="4"/>
        <v>1</v>
      </c>
      <c r="J14" t="str">
        <f t="shared" si="5"/>
        <v>[FC_01_07_01]</v>
      </c>
      <c r="K14" t="s">
        <v>70</v>
      </c>
      <c r="L14" s="30" t="s">
        <v>90</v>
      </c>
    </row>
    <row r="15" spans="1:15" ht="35" customHeight="1">
      <c r="C15">
        <f t="shared" si="2"/>
        <v>2</v>
      </c>
      <c r="D15" s="27" t="s">
        <v>85</v>
      </c>
      <c r="E15" t="str">
        <f>VLOOKUP(D15, 概要!$C$18:$D$40, 2, FALSE)</f>
        <v>釣果記録</v>
      </c>
      <c r="F15">
        <f t="shared" si="3"/>
        <v>8</v>
      </c>
      <c r="G15" t="str">
        <f t="shared" si="0"/>
        <v>[FC_02_08]</v>
      </c>
      <c r="H15" s="30" t="s">
        <v>53</v>
      </c>
      <c r="I15">
        <f t="shared" si="4"/>
        <v>1</v>
      </c>
      <c r="J15" t="str">
        <f t="shared" si="5"/>
        <v>[FC_02_08_01]</v>
      </c>
      <c r="K15" t="s">
        <v>90</v>
      </c>
      <c r="L15" s="30" t="s">
        <v>90</v>
      </c>
    </row>
    <row r="16" spans="1:15" ht="35" hidden="1" customHeight="1" outlineLevel="1">
      <c r="C16">
        <f t="shared" si="2"/>
        <v>2</v>
      </c>
      <c r="D16" s="27" t="s">
        <v>85</v>
      </c>
      <c r="E16" t="str">
        <f>VLOOKUP(D16, 概要!$C$18:$D$40, 2, FALSE)</f>
        <v>釣果記録</v>
      </c>
      <c r="F16">
        <f t="shared" si="3"/>
        <v>9</v>
      </c>
      <c r="G16" t="str">
        <f t="shared" si="0"/>
        <v>[FC_02_09]</v>
      </c>
      <c r="H16" s="30" t="s">
        <v>52</v>
      </c>
      <c r="I16">
        <f t="shared" si="4"/>
        <v>1</v>
      </c>
      <c r="J16" t="str">
        <f t="shared" si="5"/>
        <v>[FC_02_09_01]</v>
      </c>
      <c r="K16" t="s">
        <v>73</v>
      </c>
    </row>
    <row r="17" spans="3:11" ht="35" hidden="1" customHeight="1" outlineLevel="1">
      <c r="C17">
        <f t="shared" si="2"/>
        <v>2</v>
      </c>
      <c r="D17" s="27" t="s">
        <v>85</v>
      </c>
      <c r="E17" t="str">
        <f>VLOOKUP(D17, 概要!$C$18:$D$40, 2, FALSE)</f>
        <v>釣果記録</v>
      </c>
      <c r="F17">
        <f t="shared" si="3"/>
        <v>10</v>
      </c>
      <c r="G17" t="str">
        <f t="shared" si="0"/>
        <v>[FC_02_10]</v>
      </c>
      <c r="H17" s="30" t="s">
        <v>50</v>
      </c>
      <c r="I17">
        <f t="shared" si="4"/>
        <v>1</v>
      </c>
      <c r="J17" t="str">
        <f t="shared" si="5"/>
        <v>[FC_02_10_01]</v>
      </c>
      <c r="K17" t="s">
        <v>74</v>
      </c>
    </row>
    <row r="18" spans="3:11" ht="35" hidden="1" customHeight="1" outlineLevel="1">
      <c r="C18">
        <f t="shared" si="2"/>
        <v>2</v>
      </c>
      <c r="D18" s="27" t="s">
        <v>85</v>
      </c>
      <c r="E18" t="str">
        <f>VLOOKUP(D18, 概要!$C$18:$D$40, 2, FALSE)</f>
        <v>釣果記録</v>
      </c>
      <c r="F18">
        <f t="shared" si="3"/>
        <v>11</v>
      </c>
      <c r="G18" t="str">
        <f t="shared" si="0"/>
        <v>[FC_02_11]</v>
      </c>
      <c r="H18" s="30" t="s">
        <v>51</v>
      </c>
      <c r="I18">
        <f t="shared" si="4"/>
        <v>1</v>
      </c>
      <c r="J18" t="str">
        <f t="shared" si="5"/>
        <v>[FC_02_11_01]</v>
      </c>
      <c r="K18" t="s">
        <v>75</v>
      </c>
    </row>
    <row r="19" spans="3:11" ht="35" customHeight="1" collapsed="1">
      <c r="C19">
        <f t="shared" si="2"/>
        <v>3</v>
      </c>
      <c r="D19" s="27" t="s">
        <v>83</v>
      </c>
      <c r="E19" t="str">
        <f>VLOOKUP(D19, 概要!$C$18:$D$40, 2, FALSE)</f>
        <v>データ分析</v>
      </c>
      <c r="F19">
        <f t="shared" si="3"/>
        <v>12</v>
      </c>
      <c r="G19" t="str">
        <f t="shared" si="0"/>
        <v>[FC_03_12]</v>
      </c>
      <c r="H19" s="30" t="s">
        <v>72</v>
      </c>
      <c r="I19">
        <f t="shared" si="4"/>
        <v>1</v>
      </c>
      <c r="J19" t="str">
        <f t="shared" si="5"/>
        <v>[FC_03_12_01]</v>
      </c>
      <c r="K19" t="s">
        <v>76</v>
      </c>
    </row>
    <row r="20" spans="3:11" ht="35" customHeight="1">
      <c r="C20">
        <f t="shared" si="2"/>
        <v>4</v>
      </c>
      <c r="D20" s="27" t="s">
        <v>84</v>
      </c>
      <c r="E20" t="str">
        <f>VLOOKUP(D20, 概要!$C$18:$D$40, 2, FALSE)</f>
        <v>ユーザインターフェース</v>
      </c>
      <c r="F20">
        <f t="shared" si="3"/>
        <v>13</v>
      </c>
      <c r="G20" t="str">
        <f t="shared" si="0"/>
        <v>[FC_04_13]</v>
      </c>
      <c r="H20" s="30" t="s">
        <v>94</v>
      </c>
      <c r="I20">
        <f t="shared" si="4"/>
        <v>1</v>
      </c>
      <c r="J20" t="str">
        <f t="shared" si="5"/>
        <v>[FC_04_13_01]</v>
      </c>
      <c r="K20" t="s">
        <v>77</v>
      </c>
    </row>
  </sheetData>
  <mergeCells count="7">
    <mergeCell ref="L2:L3"/>
    <mergeCell ref="N2:N3"/>
    <mergeCell ref="O2:O3"/>
    <mergeCell ref="D2:E2"/>
    <mergeCell ref="G2:H2"/>
    <mergeCell ref="J2:K2"/>
    <mergeCell ref="M2:M3"/>
  </mergeCells>
  <phoneticPr fontId="1"/>
  <conditionalFormatting sqref="I8:J20 E7:E11 G5:G20 F6:G20 H7:H11 E9:K1001 E4:K7">
    <cfRule type="expression" dxfId="15" priority="8">
      <formula>E4=E3</formula>
    </cfRule>
  </conditionalFormatting>
  <conditionalFormatting sqref="D4:O1048576">
    <cfRule type="expression" dxfId="14" priority="24">
      <formula>COUNTA($D4:$J4)&gt;=1</formula>
    </cfRule>
  </conditionalFormatting>
  <conditionalFormatting sqref="D15:K15 K16:K20 D16:D20">
    <cfRule type="expression" dxfId="13" priority="26">
      <formula>D15=#REF!</formula>
    </cfRule>
  </conditionalFormatting>
  <conditionalFormatting sqref="F14 F20 I14:J14 I20:J20">
    <cfRule type="expression" dxfId="12" priority="28">
      <formula>F14=F12</formula>
    </cfRule>
  </conditionalFormatting>
  <conditionalFormatting sqref="G16 H9:H11 E12:K12 E8:K8">
    <cfRule type="expression" dxfId="11" priority="29">
      <formula>E8=E5</formula>
    </cfRule>
  </conditionalFormatting>
  <conditionalFormatting sqref="G16 H9:H11 E8:K8">
    <cfRule type="expression" dxfId="10" priority="31">
      <formula>E8=E6</formula>
    </cfRule>
  </conditionalFormatting>
  <conditionalFormatting sqref="B4:P1000">
    <cfRule type="expression" dxfId="9" priority="2">
      <formula>$B4&lt;&gt;""</formula>
    </cfRule>
  </conditionalFormatting>
  <conditionalFormatting sqref="A4:XFD100">
    <cfRule type="expression" dxfId="8" priority="1">
      <formula>$A4&lt;&gt;""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8"/>
      <c r="C1" s="49"/>
      <c r="D1" s="49"/>
      <c r="E1" s="49"/>
      <c r="F1" s="49"/>
      <c r="G1" s="50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1" t="s">
        <v>24</v>
      </c>
      <c r="C2" s="52"/>
      <c r="D2" s="47" t="s">
        <v>22</v>
      </c>
      <c r="E2" s="47"/>
      <c r="F2" s="47" t="s">
        <v>23</v>
      </c>
      <c r="G2" s="47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64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65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58</v>
      </c>
      <c r="C19" t="e">
        <f>VLOOKUP(B19,機能詳細!$J$3:$K$85, 2, FALSE)</f>
        <v>#N/A</v>
      </c>
      <c r="D19" s="13">
        <v>44648</v>
      </c>
    </row>
    <row r="20" spans="1:7">
      <c r="A20" s="17"/>
      <c r="B20" t="s">
        <v>59</v>
      </c>
      <c r="C20" t="e">
        <f>VLOOKUP(B20,機能詳細!$J$3:$K$85, 2, FALSE)</f>
        <v>#N/A</v>
      </c>
    </row>
    <row r="21" spans="1:7">
      <c r="A21" s="17"/>
      <c r="B21" t="s">
        <v>60</v>
      </c>
      <c r="C21" t="e">
        <f>VLOOKUP(B21,機能詳細!$J$3:$K$85, 2, FALSE)</f>
        <v>#N/A</v>
      </c>
    </row>
    <row r="22" spans="1:7">
      <c r="A22" s="17"/>
      <c r="B22" t="s">
        <v>62</v>
      </c>
      <c r="C22" t="e">
        <f>VLOOKUP(B22,機能詳細!$J$3:$K$85, 2, FALSE)</f>
        <v>#N/A</v>
      </c>
    </row>
    <row r="23" spans="1:7">
      <c r="A23" s="17"/>
      <c r="B23" t="s">
        <v>66</v>
      </c>
      <c r="C23" t="e">
        <f>VLOOKUP(B23,機能詳細!$J$3:$K$85, 2, FALSE)</f>
        <v>#N/A</v>
      </c>
    </row>
    <row r="24" spans="1:7">
      <c r="A24" s="17"/>
      <c r="B24" t="s">
        <v>69</v>
      </c>
      <c r="C24" t="e">
        <f>VLOOKUP(B24,機能詳細!$J$3:$K$85, 2, FALSE)</f>
        <v>#N/A</v>
      </c>
    </row>
    <row r="25" spans="1:7">
      <c r="A25" s="17"/>
      <c r="B25" t="s">
        <v>61</v>
      </c>
      <c r="C25" t="e">
        <f>VLOOKUP(B25,機能詳細!$J$3:$K$85, 2, FALSE)</f>
        <v>#N/A</v>
      </c>
    </row>
    <row r="26" spans="1:7">
      <c r="A26" s="17"/>
      <c r="B26" t="s">
        <v>63</v>
      </c>
      <c r="C26" t="e">
        <f>VLOOKUP(B26,機能詳細!$J$3:$K$85,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24" priority="9">
      <formula>YEAR(H1)=YEAR(G1)</formula>
    </cfRule>
  </conditionalFormatting>
  <conditionalFormatting sqref="H2:BG2">
    <cfRule type="expression" dxfId="23" priority="8">
      <formula>MONTH(H2)=MONTH(G1)</formula>
    </cfRule>
  </conditionalFormatting>
  <conditionalFormatting sqref="B4:BG27">
    <cfRule type="expression" dxfId="22" priority="7">
      <formula>AND($B4&lt;&gt;"", B$3&lt;&gt;"")</formula>
    </cfRule>
  </conditionalFormatting>
  <conditionalFormatting sqref="B4:C1048576">
    <cfRule type="expression" dxfId="21" priority="6">
      <formula>$B4&lt;&gt;""</formula>
    </cfRule>
  </conditionalFormatting>
  <conditionalFormatting sqref="H4:BG35">
    <cfRule type="expression" dxfId="20" priority="10">
      <formula>AND(H$3&gt;=$D4, H$3&lt;=$E4)</formula>
    </cfRule>
  </conditionalFormatting>
  <conditionalFormatting sqref="H1:BG3">
    <cfRule type="expression" dxfId="19" priority="4">
      <formula>H1 = TODAY()</formula>
    </cfRule>
  </conditionalFormatting>
  <conditionalFormatting sqref="A1:BG1 A2:B2 D2:BG2 A3:BG1048576">
    <cfRule type="expression" dxfId="18" priority="3">
      <formula>OR(A1="n/a", A1="-")</formula>
    </cfRule>
  </conditionalFormatting>
  <conditionalFormatting sqref="H4:XFD1048576">
    <cfRule type="expression" dxfId="17" priority="5">
      <formula>AND(H$3&gt;=$F4, H$3&lt;=$G4)</formula>
    </cfRule>
    <cfRule type="expression" dxfId="16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C1:I1"/>
  <sheetViews>
    <sheetView zoomScale="75" workbookViewId="0">
      <selection activeCell="F41" sqref="F41"/>
    </sheetView>
  </sheetViews>
  <sheetFormatPr baseColWidth="10" defaultRowHeight="18"/>
  <cols>
    <col min="8" max="8" width="7.85546875" customWidth="1"/>
  </cols>
  <sheetData>
    <row r="1" spans="3:9">
      <c r="C1" t="s">
        <v>96</v>
      </c>
      <c r="I1" t="s">
        <v>95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zoomScale="57" zoomScaleNormal="57" workbookViewId="0">
      <selection activeCell="I55" sqref="I55"/>
    </sheetView>
  </sheetViews>
  <sheetFormatPr baseColWidth="10" defaultRowHeight="18"/>
  <sheetData>
    <row r="2" spans="4:4">
      <c r="D2" t="s">
        <v>97</v>
      </c>
    </row>
    <row r="3" spans="4:4">
      <c r="D3" t="s">
        <v>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2022-04-03T01:27:58Z</dcterms:modified>
</cp:coreProperties>
</file>