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ILUC\Documents\"/>
    </mc:Choice>
  </mc:AlternateContent>
  <bookViews>
    <workbookView xWindow="0" yWindow="0" windowWidth="28800" windowHeight="12330" tabRatio="637" firstSheet="10" activeTab="10"/>
  </bookViews>
  <sheets>
    <sheet name="1" sheetId="30" state="hidden" r:id="rId1"/>
    <sheet name="2" sheetId="32" state="hidden" r:id="rId2"/>
    <sheet name="3" sheetId="50" state="hidden" r:id="rId3"/>
    <sheet name="4" sheetId="54" state="hidden" r:id="rId4"/>
    <sheet name="5" sheetId="55" state="hidden" r:id="rId5"/>
    <sheet name="6" sheetId="47" state="hidden" r:id="rId6"/>
    <sheet name="7" sheetId="29" state="hidden" r:id="rId7"/>
    <sheet name="8" sheetId="40" state="hidden" r:id="rId8"/>
    <sheet name="9" sheetId="34" state="hidden" r:id="rId9"/>
    <sheet name="10" sheetId="31" state="hidden" r:id="rId10"/>
    <sheet name="Distância" sheetId="61" r:id="rId11"/>
    <sheet name="Folha1" sheetId="62" state="hidden" r:id="rId12"/>
  </sheets>
  <definedNames>
    <definedName name="_xlnm._FilterDatabase" localSheetId="10" hidden="1">Distância!$G$80:$AA$80</definedName>
    <definedName name="_xlnm._FilterDatabase" localSheetId="11" hidden="1">Folha1!$A$1:$K$812</definedName>
    <definedName name="_xlnm.Print_Area" localSheetId="9">'10'!$A$1:$H$19</definedName>
    <definedName name="_xlnm.Print_Area" localSheetId="1">'2'!$A$1:$H$40</definedName>
    <definedName name="_xlnm.Print_Area" localSheetId="2">'3'!$A$1:$H$36</definedName>
    <definedName name="_xlnm.Print_Area" localSheetId="3">'4'!$A$1:$H$30</definedName>
    <definedName name="_xlnm.Print_Area" localSheetId="7">'8'!$A$1:$H$33</definedName>
    <definedName name="_xlnm.Print_Area" localSheetId="8">'9'!$A$1:$H$20</definedName>
    <definedName name="_xlnm.Print_Area" localSheetId="10">Distância!$E$28:$AA$891</definedName>
    <definedName name="City" localSheetId="10">OFFSET(INDIRECT("'"&amp;Distância!$F$43&amp;"'!B1"),1,0,COUNTA(INDIRECT("'"&amp;Distância!$F$43&amp;"'!A:A"))-2,1)</definedName>
    <definedName name="City">OFFSET(INDIRECT("'"&amp;#REF!&amp;"'!B1"),1,0,COUNTA(INDIRECT("'"&amp;#REF!&amp;"'!A:A"))-2,1)</definedName>
    <definedName name="Destino" localSheetId="10">OFFSET(INDIRECT("'"&amp;Distância!$J$43&amp;"'!B1"),1,0,COUNTA(INDIRECT("'"&amp;Distância!$J$43&amp;"'!A:A"))-2,1)</definedName>
    <definedName name="Destino">OFFSET(INDIRECT("'"&amp;#REF!&amp;"'!B1"),1,0,COUNTA(INDIRECT("'"&amp;#REF!&amp;"'!A:A"))-2,1)</definedName>
    <definedName name="MUNIC_" localSheetId="0">'1'!$A$1:$H$43</definedName>
    <definedName name="MUNIC_" localSheetId="9">'10'!$A$1:$H$17</definedName>
    <definedName name="MUNIC_" localSheetId="1">'2'!$A$1:$H$38</definedName>
    <definedName name="MUNIC_" localSheetId="2">'3'!$A$1:$H$36</definedName>
    <definedName name="MUNIC_" localSheetId="3">'4'!$A$1:$H$28</definedName>
    <definedName name="MUNIC_" localSheetId="4">'5'!$A$1:$H$25</definedName>
    <definedName name="MUNIC_" localSheetId="5">'6'!$A$1:$H$36</definedName>
    <definedName name="MUNIC_" localSheetId="6">'7'!$A$1:$H$18</definedName>
    <definedName name="MUNIC_" localSheetId="7">'8'!$A$1:$H$31</definedName>
    <definedName name="MUNIC_" localSheetId="8">'9'!$A$1:$H$18</definedName>
    <definedName name="_xlnm.Print_Titles" localSheetId="0">'1'!$1:$1</definedName>
    <definedName name="_xlnm.Print_Titles" localSheetId="9">'10'!$1:$1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  <definedName name="_xlnm.Print_Titles" localSheetId="5">'6'!$1:$1</definedName>
    <definedName name="_xlnm.Print_Titles" localSheetId="6">'7'!$1:$1</definedName>
    <definedName name="_xlnm.Print_Titles" localSheetId="7">'8'!$1:$1</definedName>
    <definedName name="_xlnm.Print_Titles" localSheetId="8">'9'!$1:$1</definedName>
    <definedName name="_xlnm.Print_Titles" localSheetId="10">Distância!$28:$36</definedName>
    <definedName name="UF" localSheetId="10">Distância!$B$2:$B$28</definedName>
    <definedName name="UF">#REF!</definedName>
  </definedNames>
  <calcPr calcId="162913"/>
</workbook>
</file>

<file path=xl/calcChain.xml><?xml version="1.0" encoding="utf-8"?>
<calcChain xmlns="http://schemas.openxmlformats.org/spreadsheetml/2006/main">
  <c r="H40" i="61" l="1"/>
  <c r="A55" i="61"/>
  <c r="B55" i="61"/>
  <c r="B50" i="61" l="1"/>
  <c r="A56" i="61"/>
  <c r="B56" i="61"/>
  <c r="B58" i="61"/>
  <c r="B59" i="61"/>
  <c r="B46" i="61" l="1"/>
  <c r="R887" i="61"/>
  <c r="R104" i="61"/>
  <c r="S104" i="61" s="1"/>
  <c r="T104" i="61" s="1"/>
  <c r="U104" i="61" s="1"/>
  <c r="V104" i="61" s="1"/>
  <c r="W104" i="61" s="1"/>
  <c r="X104" i="61" s="1"/>
  <c r="Y104" i="61" s="1"/>
  <c r="Z104" i="61" s="1"/>
  <c r="AA104" i="61" s="1"/>
  <c r="R105" i="61"/>
  <c r="S105" i="61" s="1"/>
  <c r="T105" i="61" s="1"/>
  <c r="U105" i="61" s="1"/>
  <c r="V105" i="61" s="1"/>
  <c r="W105" i="61" s="1"/>
  <c r="X105" i="61" s="1"/>
  <c r="Y105" i="61" s="1"/>
  <c r="Z105" i="61" s="1"/>
  <c r="AA105" i="61" s="1"/>
  <c r="R106" i="61"/>
  <c r="S106" i="61" s="1"/>
  <c r="T106" i="61" s="1"/>
  <c r="U106" i="61" s="1"/>
  <c r="V106" i="61" s="1"/>
  <c r="W106" i="61" s="1"/>
  <c r="X106" i="61" s="1"/>
  <c r="Y106" i="61" s="1"/>
  <c r="Z106" i="61" s="1"/>
  <c r="AA106" i="61" s="1"/>
  <c r="R111" i="61"/>
  <c r="S111" i="61" s="1"/>
  <c r="T111" i="61" s="1"/>
  <c r="U111" i="61" s="1"/>
  <c r="V111" i="61" s="1"/>
  <c r="W111" i="61" s="1"/>
  <c r="X111" i="61" s="1"/>
  <c r="Y111" i="61" s="1"/>
  <c r="Z111" i="61" s="1"/>
  <c r="AA111" i="61" s="1"/>
  <c r="R157" i="61"/>
  <c r="S157" i="61" s="1"/>
  <c r="T157" i="61" s="1"/>
  <c r="U157" i="61" s="1"/>
  <c r="V157" i="61" s="1"/>
  <c r="W157" i="61" s="1"/>
  <c r="X157" i="61" s="1"/>
  <c r="Y157" i="61" s="1"/>
  <c r="Z157" i="61" s="1"/>
  <c r="AA157" i="61" s="1"/>
  <c r="R150" i="61"/>
  <c r="S150" i="61" s="1"/>
  <c r="T150" i="61" s="1"/>
  <c r="U150" i="61" s="1"/>
  <c r="V150" i="61" s="1"/>
  <c r="W150" i="61" s="1"/>
  <c r="X150" i="61" s="1"/>
  <c r="Y150" i="61" s="1"/>
  <c r="Z150" i="61" s="1"/>
  <c r="AA150" i="61" s="1"/>
  <c r="R126" i="61"/>
  <c r="S126" i="61" s="1"/>
  <c r="T126" i="61" s="1"/>
  <c r="U126" i="61" s="1"/>
  <c r="V126" i="61" s="1"/>
  <c r="W126" i="61" s="1"/>
  <c r="X126" i="61" s="1"/>
  <c r="Y126" i="61" s="1"/>
  <c r="Z126" i="61" s="1"/>
  <c r="AA126" i="61" s="1"/>
  <c r="R141" i="61"/>
  <c r="S141" i="61" s="1"/>
  <c r="T141" i="61" s="1"/>
  <c r="U141" i="61" s="1"/>
  <c r="V141" i="61" s="1"/>
  <c r="W141" i="61" s="1"/>
  <c r="X141" i="61" s="1"/>
  <c r="Y141" i="61" s="1"/>
  <c r="Z141" i="61" s="1"/>
  <c r="AA141" i="61" s="1"/>
  <c r="R144" i="61"/>
  <c r="S144" i="61" s="1"/>
  <c r="T144" i="61" s="1"/>
  <c r="U144" i="61" s="1"/>
  <c r="V144" i="61" s="1"/>
  <c r="W144" i="61" s="1"/>
  <c r="X144" i="61" s="1"/>
  <c r="Y144" i="61" s="1"/>
  <c r="Z144" i="61" s="1"/>
  <c r="AA144" i="61" s="1"/>
  <c r="R84" i="61"/>
  <c r="S84" i="61" s="1"/>
  <c r="T84" i="61" s="1"/>
  <c r="U84" i="61" s="1"/>
  <c r="V84" i="61" s="1"/>
  <c r="W84" i="61" s="1"/>
  <c r="X84" i="61" s="1"/>
  <c r="Y84" i="61" s="1"/>
  <c r="Z84" i="61" s="1"/>
  <c r="AA84" i="61" s="1"/>
  <c r="R88" i="61"/>
  <c r="S88" i="61" s="1"/>
  <c r="T88" i="61" s="1"/>
  <c r="U88" i="61" s="1"/>
  <c r="V88" i="61" s="1"/>
  <c r="W88" i="61" s="1"/>
  <c r="X88" i="61" s="1"/>
  <c r="Y88" i="61" s="1"/>
  <c r="Z88" i="61" s="1"/>
  <c r="AA88" i="61" s="1"/>
  <c r="R133" i="61"/>
  <c r="S133" i="61" s="1"/>
  <c r="T133" i="61" s="1"/>
  <c r="U133" i="61" s="1"/>
  <c r="V133" i="61" s="1"/>
  <c r="W133" i="61" s="1"/>
  <c r="X133" i="61" s="1"/>
  <c r="Y133" i="61" s="1"/>
  <c r="Z133" i="61" s="1"/>
  <c r="AA133" i="61" s="1"/>
  <c r="R98" i="61"/>
  <c r="S98" i="61" s="1"/>
  <c r="T98" i="61" s="1"/>
  <c r="U98" i="61" s="1"/>
  <c r="V98" i="61" s="1"/>
  <c r="W98" i="61" s="1"/>
  <c r="X98" i="61" s="1"/>
  <c r="Y98" i="61" s="1"/>
  <c r="Z98" i="61" s="1"/>
  <c r="AA98" i="61" s="1"/>
  <c r="R161" i="61"/>
  <c r="S161" i="61" s="1"/>
  <c r="T161" i="61" s="1"/>
  <c r="U161" i="61" s="1"/>
  <c r="V161" i="61" s="1"/>
  <c r="W161" i="61" s="1"/>
  <c r="X161" i="61" s="1"/>
  <c r="Y161" i="61" s="1"/>
  <c r="Z161" i="61" s="1"/>
  <c r="AA161" i="61" s="1"/>
  <c r="R99" i="61"/>
  <c r="S99" i="61" s="1"/>
  <c r="T99" i="61" s="1"/>
  <c r="U99" i="61" s="1"/>
  <c r="V99" i="61" s="1"/>
  <c r="W99" i="61" s="1"/>
  <c r="X99" i="61" s="1"/>
  <c r="Y99" i="61" s="1"/>
  <c r="Z99" i="61" s="1"/>
  <c r="AA99" i="61" s="1"/>
  <c r="R113" i="61"/>
  <c r="S113" i="61" s="1"/>
  <c r="T113" i="61" s="1"/>
  <c r="U113" i="61" s="1"/>
  <c r="V113" i="61" s="1"/>
  <c r="W113" i="61" s="1"/>
  <c r="X113" i="61" s="1"/>
  <c r="Y113" i="61" s="1"/>
  <c r="Z113" i="61" s="1"/>
  <c r="AA113" i="61" s="1"/>
  <c r="R115" i="61"/>
  <c r="S115" i="61" s="1"/>
  <c r="T115" i="61" s="1"/>
  <c r="U115" i="61" s="1"/>
  <c r="V115" i="61" s="1"/>
  <c r="W115" i="61" s="1"/>
  <c r="X115" i="61" s="1"/>
  <c r="Y115" i="61" s="1"/>
  <c r="Z115" i="61" s="1"/>
  <c r="AA115" i="61" s="1"/>
  <c r="R117" i="61"/>
  <c r="S117" i="61" s="1"/>
  <c r="T117" i="61" s="1"/>
  <c r="U117" i="61" s="1"/>
  <c r="V117" i="61" s="1"/>
  <c r="W117" i="61" s="1"/>
  <c r="X117" i="61" s="1"/>
  <c r="Y117" i="61" s="1"/>
  <c r="Z117" i="61" s="1"/>
  <c r="AA117" i="61" s="1"/>
  <c r="R132" i="61"/>
  <c r="S132" i="61" s="1"/>
  <c r="T132" i="61" s="1"/>
  <c r="U132" i="61" s="1"/>
  <c r="V132" i="61" s="1"/>
  <c r="W132" i="61" s="1"/>
  <c r="X132" i="61" s="1"/>
  <c r="Y132" i="61" s="1"/>
  <c r="Z132" i="61" s="1"/>
  <c r="AA132" i="61" s="1"/>
  <c r="R145" i="61"/>
  <c r="S145" i="61" s="1"/>
  <c r="T145" i="61" s="1"/>
  <c r="U145" i="61" s="1"/>
  <c r="V145" i="61" s="1"/>
  <c r="W145" i="61" s="1"/>
  <c r="X145" i="61" s="1"/>
  <c r="Y145" i="61" s="1"/>
  <c r="Z145" i="61" s="1"/>
  <c r="AA145" i="61" s="1"/>
  <c r="R134" i="61"/>
  <c r="S134" i="61" s="1"/>
  <c r="T134" i="61" s="1"/>
  <c r="U134" i="61" s="1"/>
  <c r="V134" i="61" s="1"/>
  <c r="W134" i="61" s="1"/>
  <c r="X134" i="61" s="1"/>
  <c r="Y134" i="61" s="1"/>
  <c r="Z134" i="61" s="1"/>
  <c r="AA134" i="61" s="1"/>
  <c r="R151" i="61"/>
  <c r="S151" i="61" s="1"/>
  <c r="T151" i="61" s="1"/>
  <c r="U151" i="61" s="1"/>
  <c r="V151" i="61" s="1"/>
  <c r="W151" i="61" s="1"/>
  <c r="X151" i="61" s="1"/>
  <c r="Y151" i="61" s="1"/>
  <c r="Z151" i="61" s="1"/>
  <c r="AA151" i="61" s="1"/>
  <c r="R86" i="61"/>
  <c r="S86" i="61" s="1"/>
  <c r="T86" i="61" s="1"/>
  <c r="U86" i="61" s="1"/>
  <c r="V86" i="61" s="1"/>
  <c r="W86" i="61" s="1"/>
  <c r="X86" i="61" s="1"/>
  <c r="Y86" i="61" s="1"/>
  <c r="Z86" i="61" s="1"/>
  <c r="AA86" i="61" s="1"/>
  <c r="R89" i="61"/>
  <c r="S89" i="61" s="1"/>
  <c r="T89" i="61" s="1"/>
  <c r="U89" i="61" s="1"/>
  <c r="V89" i="61" s="1"/>
  <c r="W89" i="61" s="1"/>
  <c r="X89" i="61" s="1"/>
  <c r="Y89" i="61" s="1"/>
  <c r="Z89" i="61" s="1"/>
  <c r="AA89" i="61" s="1"/>
  <c r="R92" i="61"/>
  <c r="S92" i="61" s="1"/>
  <c r="T92" i="61" s="1"/>
  <c r="U92" i="61" s="1"/>
  <c r="V92" i="61" s="1"/>
  <c r="W92" i="61" s="1"/>
  <c r="X92" i="61" s="1"/>
  <c r="Y92" i="61" s="1"/>
  <c r="Z92" i="61" s="1"/>
  <c r="AA92" i="61" s="1"/>
  <c r="R193" i="61"/>
  <c r="S193" i="61" s="1"/>
  <c r="T193" i="61" s="1"/>
  <c r="U193" i="61" s="1"/>
  <c r="V193" i="61" s="1"/>
  <c r="W193" i="61" s="1"/>
  <c r="X193" i="61" s="1"/>
  <c r="Y193" i="61" s="1"/>
  <c r="Z193" i="61" s="1"/>
  <c r="AA193" i="61" s="1"/>
  <c r="R138" i="61"/>
  <c r="S138" i="61" s="1"/>
  <c r="T138" i="61" s="1"/>
  <c r="U138" i="61" s="1"/>
  <c r="V138" i="61" s="1"/>
  <c r="W138" i="61" s="1"/>
  <c r="X138" i="61" s="1"/>
  <c r="Y138" i="61" s="1"/>
  <c r="Z138" i="61" s="1"/>
  <c r="AA138" i="61" s="1"/>
  <c r="R163" i="61"/>
  <c r="S163" i="61" s="1"/>
  <c r="T163" i="61" s="1"/>
  <c r="U163" i="61" s="1"/>
  <c r="V163" i="61" s="1"/>
  <c r="W163" i="61" s="1"/>
  <c r="X163" i="61" s="1"/>
  <c r="Y163" i="61" s="1"/>
  <c r="Z163" i="61" s="1"/>
  <c r="AA163" i="61" s="1"/>
  <c r="R131" i="61"/>
  <c r="S131" i="61" s="1"/>
  <c r="T131" i="61" s="1"/>
  <c r="U131" i="61" s="1"/>
  <c r="V131" i="61" s="1"/>
  <c r="W131" i="61" s="1"/>
  <c r="X131" i="61" s="1"/>
  <c r="Y131" i="61" s="1"/>
  <c r="Z131" i="61" s="1"/>
  <c r="AA131" i="61" s="1"/>
  <c r="R82" i="61"/>
  <c r="S82" i="61" s="1"/>
  <c r="T82" i="61" s="1"/>
  <c r="U82" i="61" s="1"/>
  <c r="V82" i="61" s="1"/>
  <c r="W82" i="61" s="1"/>
  <c r="X82" i="61" s="1"/>
  <c r="Y82" i="61" s="1"/>
  <c r="Z82" i="61" s="1"/>
  <c r="AA82" i="61" s="1"/>
  <c r="R175" i="61"/>
  <c r="S175" i="61" s="1"/>
  <c r="T175" i="61" s="1"/>
  <c r="U175" i="61" s="1"/>
  <c r="V175" i="61" s="1"/>
  <c r="W175" i="61" s="1"/>
  <c r="X175" i="61" s="1"/>
  <c r="Y175" i="61" s="1"/>
  <c r="Z175" i="61" s="1"/>
  <c r="AA175" i="61" s="1"/>
  <c r="R168" i="61"/>
  <c r="S168" i="61" s="1"/>
  <c r="T168" i="61" s="1"/>
  <c r="U168" i="61" s="1"/>
  <c r="V168" i="61" s="1"/>
  <c r="W168" i="61" s="1"/>
  <c r="X168" i="61" s="1"/>
  <c r="Y168" i="61" s="1"/>
  <c r="Z168" i="61" s="1"/>
  <c r="AA168" i="61" s="1"/>
  <c r="R172" i="61"/>
  <c r="S172" i="61" s="1"/>
  <c r="T172" i="61" s="1"/>
  <c r="U172" i="61" s="1"/>
  <c r="V172" i="61" s="1"/>
  <c r="W172" i="61" s="1"/>
  <c r="X172" i="61" s="1"/>
  <c r="Y172" i="61" s="1"/>
  <c r="Z172" i="61" s="1"/>
  <c r="AA172" i="61" s="1"/>
  <c r="R222" i="61"/>
  <c r="S222" i="61" s="1"/>
  <c r="T222" i="61" s="1"/>
  <c r="U222" i="61" s="1"/>
  <c r="V222" i="61" s="1"/>
  <c r="W222" i="61" s="1"/>
  <c r="X222" i="61" s="1"/>
  <c r="Y222" i="61" s="1"/>
  <c r="Z222" i="61" s="1"/>
  <c r="AA222" i="61" s="1"/>
  <c r="R184" i="61"/>
  <c r="S184" i="61" s="1"/>
  <c r="T184" i="61" s="1"/>
  <c r="U184" i="61" s="1"/>
  <c r="V184" i="61" s="1"/>
  <c r="W184" i="61" s="1"/>
  <c r="X184" i="61" s="1"/>
  <c r="Y184" i="61" s="1"/>
  <c r="Z184" i="61" s="1"/>
  <c r="AA184" i="61" s="1"/>
  <c r="R160" i="61"/>
  <c r="S160" i="61" s="1"/>
  <c r="T160" i="61" s="1"/>
  <c r="U160" i="61" s="1"/>
  <c r="V160" i="61" s="1"/>
  <c r="W160" i="61" s="1"/>
  <c r="X160" i="61" s="1"/>
  <c r="Y160" i="61" s="1"/>
  <c r="Z160" i="61" s="1"/>
  <c r="AA160" i="61" s="1"/>
  <c r="R240" i="61"/>
  <c r="S240" i="61" s="1"/>
  <c r="T240" i="61" s="1"/>
  <c r="U240" i="61" s="1"/>
  <c r="V240" i="61" s="1"/>
  <c r="W240" i="61" s="1"/>
  <c r="X240" i="61" s="1"/>
  <c r="Y240" i="61" s="1"/>
  <c r="Z240" i="61" s="1"/>
  <c r="AA240" i="61" s="1"/>
  <c r="R251" i="61"/>
  <c r="S251" i="61" s="1"/>
  <c r="T251" i="61" s="1"/>
  <c r="U251" i="61" s="1"/>
  <c r="V251" i="61" s="1"/>
  <c r="W251" i="61" s="1"/>
  <c r="X251" i="61" s="1"/>
  <c r="Y251" i="61" s="1"/>
  <c r="Z251" i="61" s="1"/>
  <c r="AA251" i="61" s="1"/>
  <c r="R264" i="61"/>
  <c r="S264" i="61" s="1"/>
  <c r="T264" i="61" s="1"/>
  <c r="U264" i="61" s="1"/>
  <c r="V264" i="61" s="1"/>
  <c r="W264" i="61" s="1"/>
  <c r="X264" i="61" s="1"/>
  <c r="Y264" i="61" s="1"/>
  <c r="Z264" i="61" s="1"/>
  <c r="AA264" i="61" s="1"/>
  <c r="R306" i="61"/>
  <c r="S306" i="61" s="1"/>
  <c r="T306" i="61" s="1"/>
  <c r="U306" i="61" s="1"/>
  <c r="V306" i="61" s="1"/>
  <c r="W306" i="61" s="1"/>
  <c r="X306" i="61" s="1"/>
  <c r="Y306" i="61" s="1"/>
  <c r="Z306" i="61" s="1"/>
  <c r="AA306" i="61" s="1"/>
  <c r="R315" i="61"/>
  <c r="S315" i="61" s="1"/>
  <c r="T315" i="61" s="1"/>
  <c r="U315" i="61" s="1"/>
  <c r="V315" i="61" s="1"/>
  <c r="W315" i="61" s="1"/>
  <c r="X315" i="61" s="1"/>
  <c r="Y315" i="61" s="1"/>
  <c r="Z315" i="61" s="1"/>
  <c r="AA315" i="61" s="1"/>
  <c r="R83" i="61"/>
  <c r="S83" i="61" s="1"/>
  <c r="T83" i="61" s="1"/>
  <c r="U83" i="61" s="1"/>
  <c r="V83" i="61" s="1"/>
  <c r="W83" i="61" s="1"/>
  <c r="X83" i="61" s="1"/>
  <c r="Y83" i="61" s="1"/>
  <c r="Z83" i="61" s="1"/>
  <c r="AA83" i="61" s="1"/>
  <c r="R137" i="61"/>
  <c r="S137" i="61" s="1"/>
  <c r="T137" i="61" s="1"/>
  <c r="U137" i="61" s="1"/>
  <c r="V137" i="61" s="1"/>
  <c r="W137" i="61" s="1"/>
  <c r="X137" i="61" s="1"/>
  <c r="Y137" i="61" s="1"/>
  <c r="Z137" i="61" s="1"/>
  <c r="AA137" i="61" s="1"/>
  <c r="R173" i="61"/>
  <c r="S173" i="61" s="1"/>
  <c r="T173" i="61" s="1"/>
  <c r="U173" i="61" s="1"/>
  <c r="V173" i="61" s="1"/>
  <c r="W173" i="61" s="1"/>
  <c r="X173" i="61" s="1"/>
  <c r="Y173" i="61" s="1"/>
  <c r="Z173" i="61" s="1"/>
  <c r="AA173" i="61" s="1"/>
  <c r="R181" i="61"/>
  <c r="S181" i="61" s="1"/>
  <c r="T181" i="61" s="1"/>
  <c r="U181" i="61" s="1"/>
  <c r="V181" i="61" s="1"/>
  <c r="W181" i="61" s="1"/>
  <c r="X181" i="61" s="1"/>
  <c r="Y181" i="61" s="1"/>
  <c r="Z181" i="61" s="1"/>
  <c r="AA181" i="61" s="1"/>
  <c r="R164" i="61"/>
  <c r="S164" i="61" s="1"/>
  <c r="T164" i="61" s="1"/>
  <c r="U164" i="61" s="1"/>
  <c r="V164" i="61" s="1"/>
  <c r="W164" i="61" s="1"/>
  <c r="X164" i="61" s="1"/>
  <c r="Y164" i="61" s="1"/>
  <c r="Z164" i="61" s="1"/>
  <c r="AA164" i="61" s="1"/>
  <c r="R275" i="61"/>
  <c r="S275" i="61" s="1"/>
  <c r="T275" i="61" s="1"/>
  <c r="U275" i="61" s="1"/>
  <c r="V275" i="61" s="1"/>
  <c r="W275" i="61" s="1"/>
  <c r="X275" i="61" s="1"/>
  <c r="Y275" i="61" s="1"/>
  <c r="Z275" i="61" s="1"/>
  <c r="AA275" i="61" s="1"/>
  <c r="R371" i="61"/>
  <c r="S371" i="61" s="1"/>
  <c r="T371" i="61" s="1"/>
  <c r="U371" i="61" s="1"/>
  <c r="V371" i="61" s="1"/>
  <c r="W371" i="61" s="1"/>
  <c r="X371" i="61" s="1"/>
  <c r="Y371" i="61" s="1"/>
  <c r="Z371" i="61" s="1"/>
  <c r="AA371" i="61" s="1"/>
  <c r="R272" i="61"/>
  <c r="S272" i="61" s="1"/>
  <c r="T272" i="61" s="1"/>
  <c r="U272" i="61" s="1"/>
  <c r="V272" i="61" s="1"/>
  <c r="W272" i="61" s="1"/>
  <c r="X272" i="61" s="1"/>
  <c r="Y272" i="61" s="1"/>
  <c r="Z272" i="61" s="1"/>
  <c r="AA272" i="61" s="1"/>
  <c r="R273" i="61"/>
  <c r="S273" i="61" s="1"/>
  <c r="T273" i="61" s="1"/>
  <c r="U273" i="61" s="1"/>
  <c r="V273" i="61" s="1"/>
  <c r="W273" i="61" s="1"/>
  <c r="X273" i="61" s="1"/>
  <c r="Y273" i="61" s="1"/>
  <c r="Z273" i="61" s="1"/>
  <c r="AA273" i="61" s="1"/>
  <c r="R195" i="61"/>
  <c r="S195" i="61" s="1"/>
  <c r="T195" i="61" s="1"/>
  <c r="U195" i="61" s="1"/>
  <c r="V195" i="61" s="1"/>
  <c r="W195" i="61" s="1"/>
  <c r="X195" i="61" s="1"/>
  <c r="Y195" i="61" s="1"/>
  <c r="Z195" i="61" s="1"/>
  <c r="AA195" i="61" s="1"/>
  <c r="R390" i="61"/>
  <c r="S390" i="61" s="1"/>
  <c r="T390" i="61" s="1"/>
  <c r="U390" i="61" s="1"/>
  <c r="V390" i="61" s="1"/>
  <c r="W390" i="61" s="1"/>
  <c r="X390" i="61" s="1"/>
  <c r="Y390" i="61" s="1"/>
  <c r="Z390" i="61" s="1"/>
  <c r="AA390" i="61" s="1"/>
  <c r="R401" i="61"/>
  <c r="S401" i="61" s="1"/>
  <c r="T401" i="61" s="1"/>
  <c r="U401" i="61" s="1"/>
  <c r="V401" i="61" s="1"/>
  <c r="W401" i="61" s="1"/>
  <c r="X401" i="61" s="1"/>
  <c r="Y401" i="61" s="1"/>
  <c r="Z401" i="61" s="1"/>
  <c r="AA401" i="61" s="1"/>
  <c r="R332" i="61"/>
  <c r="S332" i="61" s="1"/>
  <c r="T332" i="61" s="1"/>
  <c r="U332" i="61" s="1"/>
  <c r="V332" i="61" s="1"/>
  <c r="W332" i="61" s="1"/>
  <c r="X332" i="61" s="1"/>
  <c r="Y332" i="61" s="1"/>
  <c r="Z332" i="61" s="1"/>
  <c r="AA332" i="61" s="1"/>
  <c r="R309" i="61"/>
  <c r="S309" i="61" s="1"/>
  <c r="T309" i="61" s="1"/>
  <c r="U309" i="61" s="1"/>
  <c r="V309" i="61" s="1"/>
  <c r="W309" i="61" s="1"/>
  <c r="X309" i="61" s="1"/>
  <c r="Y309" i="61" s="1"/>
  <c r="Z309" i="61" s="1"/>
  <c r="AA309" i="61" s="1"/>
  <c r="R212" i="61"/>
  <c r="S212" i="61" s="1"/>
  <c r="T212" i="61" s="1"/>
  <c r="U212" i="61" s="1"/>
  <c r="V212" i="61" s="1"/>
  <c r="W212" i="61" s="1"/>
  <c r="X212" i="61" s="1"/>
  <c r="Y212" i="61" s="1"/>
  <c r="Z212" i="61" s="1"/>
  <c r="AA212" i="61" s="1"/>
  <c r="R391" i="61"/>
  <c r="S391" i="61" s="1"/>
  <c r="T391" i="61" s="1"/>
  <c r="U391" i="61" s="1"/>
  <c r="V391" i="61" s="1"/>
  <c r="W391" i="61" s="1"/>
  <c r="X391" i="61" s="1"/>
  <c r="Y391" i="61" s="1"/>
  <c r="Z391" i="61" s="1"/>
  <c r="AA391" i="61" s="1"/>
  <c r="R345" i="61"/>
  <c r="S345" i="61" s="1"/>
  <c r="T345" i="61" s="1"/>
  <c r="U345" i="61" s="1"/>
  <c r="V345" i="61" s="1"/>
  <c r="W345" i="61" s="1"/>
  <c r="X345" i="61" s="1"/>
  <c r="Y345" i="61" s="1"/>
  <c r="Z345" i="61" s="1"/>
  <c r="AA345" i="61" s="1"/>
  <c r="R139" i="61"/>
  <c r="S139" i="61" s="1"/>
  <c r="T139" i="61" s="1"/>
  <c r="U139" i="61" s="1"/>
  <c r="V139" i="61" s="1"/>
  <c r="W139" i="61" s="1"/>
  <c r="X139" i="61" s="1"/>
  <c r="Y139" i="61" s="1"/>
  <c r="Z139" i="61" s="1"/>
  <c r="AA139" i="61" s="1"/>
  <c r="R246" i="61"/>
  <c r="S246" i="61" s="1"/>
  <c r="T246" i="61" s="1"/>
  <c r="U246" i="61" s="1"/>
  <c r="V246" i="61" s="1"/>
  <c r="W246" i="61" s="1"/>
  <c r="X246" i="61" s="1"/>
  <c r="Y246" i="61" s="1"/>
  <c r="Z246" i="61" s="1"/>
  <c r="AA246" i="61" s="1"/>
  <c r="R146" i="61"/>
  <c r="S146" i="61" s="1"/>
  <c r="T146" i="61" s="1"/>
  <c r="U146" i="61" s="1"/>
  <c r="V146" i="61" s="1"/>
  <c r="W146" i="61" s="1"/>
  <c r="X146" i="61" s="1"/>
  <c r="Y146" i="61" s="1"/>
  <c r="Z146" i="61" s="1"/>
  <c r="AA146" i="61" s="1"/>
  <c r="R158" i="61"/>
  <c r="S158" i="61" s="1"/>
  <c r="T158" i="61" s="1"/>
  <c r="U158" i="61" s="1"/>
  <c r="V158" i="61" s="1"/>
  <c r="W158" i="61" s="1"/>
  <c r="X158" i="61" s="1"/>
  <c r="Y158" i="61" s="1"/>
  <c r="Z158" i="61" s="1"/>
  <c r="AA158" i="61" s="1"/>
  <c r="R310" i="61"/>
  <c r="S310" i="61" s="1"/>
  <c r="T310" i="61" s="1"/>
  <c r="U310" i="61" s="1"/>
  <c r="V310" i="61" s="1"/>
  <c r="W310" i="61" s="1"/>
  <c r="X310" i="61" s="1"/>
  <c r="Y310" i="61" s="1"/>
  <c r="Z310" i="61" s="1"/>
  <c r="AA310" i="61" s="1"/>
  <c r="R427" i="61"/>
  <c r="S427" i="61" s="1"/>
  <c r="T427" i="61" s="1"/>
  <c r="U427" i="61" s="1"/>
  <c r="V427" i="61" s="1"/>
  <c r="W427" i="61" s="1"/>
  <c r="X427" i="61" s="1"/>
  <c r="Y427" i="61" s="1"/>
  <c r="Z427" i="61" s="1"/>
  <c r="AA427" i="61" s="1"/>
  <c r="R360" i="61"/>
  <c r="S360" i="61" s="1"/>
  <c r="T360" i="61" s="1"/>
  <c r="U360" i="61" s="1"/>
  <c r="V360" i="61" s="1"/>
  <c r="W360" i="61" s="1"/>
  <c r="X360" i="61" s="1"/>
  <c r="Y360" i="61" s="1"/>
  <c r="Z360" i="61" s="1"/>
  <c r="AA360" i="61" s="1"/>
  <c r="R381" i="61"/>
  <c r="S381" i="61" s="1"/>
  <c r="T381" i="61" s="1"/>
  <c r="U381" i="61" s="1"/>
  <c r="V381" i="61" s="1"/>
  <c r="W381" i="61" s="1"/>
  <c r="X381" i="61" s="1"/>
  <c r="Y381" i="61" s="1"/>
  <c r="Z381" i="61" s="1"/>
  <c r="AA381" i="61" s="1"/>
  <c r="R458" i="61"/>
  <c r="S458" i="61" s="1"/>
  <c r="T458" i="61" s="1"/>
  <c r="U458" i="61" s="1"/>
  <c r="V458" i="61" s="1"/>
  <c r="W458" i="61" s="1"/>
  <c r="X458" i="61" s="1"/>
  <c r="Y458" i="61" s="1"/>
  <c r="Z458" i="61" s="1"/>
  <c r="AA458" i="61" s="1"/>
  <c r="R191" i="61"/>
  <c r="S191" i="61" s="1"/>
  <c r="T191" i="61" s="1"/>
  <c r="U191" i="61" s="1"/>
  <c r="V191" i="61" s="1"/>
  <c r="W191" i="61" s="1"/>
  <c r="X191" i="61" s="1"/>
  <c r="Y191" i="61" s="1"/>
  <c r="Z191" i="61" s="1"/>
  <c r="AA191" i="61" s="1"/>
  <c r="R205" i="61"/>
  <c r="S205" i="61" s="1"/>
  <c r="T205" i="61" s="1"/>
  <c r="U205" i="61" s="1"/>
  <c r="V205" i="61" s="1"/>
  <c r="W205" i="61" s="1"/>
  <c r="X205" i="61" s="1"/>
  <c r="Y205" i="61" s="1"/>
  <c r="Z205" i="61" s="1"/>
  <c r="AA205" i="61" s="1"/>
  <c r="R346" i="61"/>
  <c r="S346" i="61" s="1"/>
  <c r="T346" i="61" s="1"/>
  <c r="U346" i="61" s="1"/>
  <c r="V346" i="61" s="1"/>
  <c r="W346" i="61" s="1"/>
  <c r="X346" i="61" s="1"/>
  <c r="Y346" i="61" s="1"/>
  <c r="Z346" i="61" s="1"/>
  <c r="AA346" i="61" s="1"/>
  <c r="R413" i="61"/>
  <c r="S413" i="61" s="1"/>
  <c r="T413" i="61" s="1"/>
  <c r="U413" i="61" s="1"/>
  <c r="V413" i="61" s="1"/>
  <c r="W413" i="61" s="1"/>
  <c r="X413" i="61" s="1"/>
  <c r="Y413" i="61" s="1"/>
  <c r="Z413" i="61" s="1"/>
  <c r="AA413" i="61" s="1"/>
  <c r="R277" i="61"/>
  <c r="S277" i="61" s="1"/>
  <c r="T277" i="61" s="1"/>
  <c r="U277" i="61" s="1"/>
  <c r="V277" i="61" s="1"/>
  <c r="W277" i="61" s="1"/>
  <c r="X277" i="61" s="1"/>
  <c r="Y277" i="61" s="1"/>
  <c r="Z277" i="61" s="1"/>
  <c r="AA277" i="61" s="1"/>
  <c r="R239" i="61"/>
  <c r="S239" i="61" s="1"/>
  <c r="T239" i="61" s="1"/>
  <c r="U239" i="61" s="1"/>
  <c r="V239" i="61" s="1"/>
  <c r="W239" i="61" s="1"/>
  <c r="X239" i="61" s="1"/>
  <c r="Y239" i="61" s="1"/>
  <c r="Z239" i="61" s="1"/>
  <c r="AA239" i="61" s="1"/>
  <c r="R130" i="61"/>
  <c r="S130" i="61" s="1"/>
  <c r="T130" i="61" s="1"/>
  <c r="U130" i="61" s="1"/>
  <c r="V130" i="61" s="1"/>
  <c r="W130" i="61" s="1"/>
  <c r="X130" i="61" s="1"/>
  <c r="Y130" i="61" s="1"/>
  <c r="Z130" i="61" s="1"/>
  <c r="AA130" i="61" s="1"/>
  <c r="R174" i="61"/>
  <c r="S174" i="61" s="1"/>
  <c r="T174" i="61" s="1"/>
  <c r="U174" i="61" s="1"/>
  <c r="V174" i="61" s="1"/>
  <c r="W174" i="61" s="1"/>
  <c r="X174" i="61" s="1"/>
  <c r="Y174" i="61" s="1"/>
  <c r="Z174" i="61" s="1"/>
  <c r="AA174" i="61" s="1"/>
  <c r="R330" i="61"/>
  <c r="S330" i="61" s="1"/>
  <c r="T330" i="61" s="1"/>
  <c r="U330" i="61" s="1"/>
  <c r="V330" i="61" s="1"/>
  <c r="W330" i="61" s="1"/>
  <c r="X330" i="61" s="1"/>
  <c r="Y330" i="61" s="1"/>
  <c r="Z330" i="61" s="1"/>
  <c r="AA330" i="61" s="1"/>
  <c r="R337" i="61"/>
  <c r="S337" i="61" s="1"/>
  <c r="T337" i="61" s="1"/>
  <c r="U337" i="61" s="1"/>
  <c r="V337" i="61" s="1"/>
  <c r="W337" i="61" s="1"/>
  <c r="X337" i="61" s="1"/>
  <c r="Y337" i="61" s="1"/>
  <c r="Z337" i="61" s="1"/>
  <c r="AA337" i="61" s="1"/>
  <c r="R396" i="61"/>
  <c r="S396" i="61" s="1"/>
  <c r="T396" i="61" s="1"/>
  <c r="U396" i="61" s="1"/>
  <c r="V396" i="61" s="1"/>
  <c r="W396" i="61" s="1"/>
  <c r="X396" i="61" s="1"/>
  <c r="Y396" i="61" s="1"/>
  <c r="Z396" i="61" s="1"/>
  <c r="AA396" i="61" s="1"/>
  <c r="R451" i="61"/>
  <c r="S451" i="61" s="1"/>
  <c r="T451" i="61" s="1"/>
  <c r="U451" i="61" s="1"/>
  <c r="V451" i="61" s="1"/>
  <c r="W451" i="61" s="1"/>
  <c r="X451" i="61" s="1"/>
  <c r="Y451" i="61" s="1"/>
  <c r="Z451" i="61" s="1"/>
  <c r="AA451" i="61" s="1"/>
  <c r="R508" i="61"/>
  <c r="S508" i="61" s="1"/>
  <c r="T508" i="61" s="1"/>
  <c r="U508" i="61" s="1"/>
  <c r="V508" i="61" s="1"/>
  <c r="W508" i="61" s="1"/>
  <c r="X508" i="61" s="1"/>
  <c r="Y508" i="61" s="1"/>
  <c r="Z508" i="61" s="1"/>
  <c r="AA508" i="61" s="1"/>
  <c r="R162" i="61"/>
  <c r="S162" i="61" s="1"/>
  <c r="T162" i="61" s="1"/>
  <c r="U162" i="61" s="1"/>
  <c r="V162" i="61" s="1"/>
  <c r="W162" i="61" s="1"/>
  <c r="X162" i="61" s="1"/>
  <c r="Y162" i="61" s="1"/>
  <c r="Z162" i="61" s="1"/>
  <c r="AA162" i="61" s="1"/>
  <c r="R196" i="61"/>
  <c r="S196" i="61" s="1"/>
  <c r="T196" i="61" s="1"/>
  <c r="U196" i="61" s="1"/>
  <c r="V196" i="61" s="1"/>
  <c r="W196" i="61" s="1"/>
  <c r="X196" i="61" s="1"/>
  <c r="Y196" i="61" s="1"/>
  <c r="Z196" i="61" s="1"/>
  <c r="AA196" i="61" s="1"/>
  <c r="R303" i="61"/>
  <c r="S303" i="61" s="1"/>
  <c r="T303" i="61" s="1"/>
  <c r="U303" i="61" s="1"/>
  <c r="V303" i="61" s="1"/>
  <c r="W303" i="61" s="1"/>
  <c r="X303" i="61" s="1"/>
  <c r="Y303" i="61" s="1"/>
  <c r="Z303" i="61" s="1"/>
  <c r="AA303" i="61" s="1"/>
  <c r="R375" i="61"/>
  <c r="S375" i="61" s="1"/>
  <c r="T375" i="61" s="1"/>
  <c r="U375" i="61" s="1"/>
  <c r="V375" i="61" s="1"/>
  <c r="W375" i="61" s="1"/>
  <c r="X375" i="61" s="1"/>
  <c r="Y375" i="61" s="1"/>
  <c r="Z375" i="61" s="1"/>
  <c r="AA375" i="61" s="1"/>
  <c r="R325" i="61"/>
  <c r="S325" i="61" s="1"/>
  <c r="T325" i="61" s="1"/>
  <c r="U325" i="61" s="1"/>
  <c r="V325" i="61" s="1"/>
  <c r="W325" i="61" s="1"/>
  <c r="X325" i="61" s="1"/>
  <c r="Y325" i="61" s="1"/>
  <c r="Z325" i="61" s="1"/>
  <c r="AA325" i="61" s="1"/>
  <c r="R343" i="61"/>
  <c r="S343" i="61" s="1"/>
  <c r="T343" i="61" s="1"/>
  <c r="U343" i="61" s="1"/>
  <c r="V343" i="61" s="1"/>
  <c r="W343" i="61" s="1"/>
  <c r="X343" i="61" s="1"/>
  <c r="Y343" i="61" s="1"/>
  <c r="Z343" i="61" s="1"/>
  <c r="AA343" i="61" s="1"/>
  <c r="R359" i="61"/>
  <c r="S359" i="61" s="1"/>
  <c r="T359" i="61" s="1"/>
  <c r="U359" i="61" s="1"/>
  <c r="V359" i="61" s="1"/>
  <c r="W359" i="61" s="1"/>
  <c r="X359" i="61" s="1"/>
  <c r="Y359" i="61" s="1"/>
  <c r="Z359" i="61" s="1"/>
  <c r="AA359" i="61" s="1"/>
  <c r="R95" i="61"/>
  <c r="S95" i="61" s="1"/>
  <c r="T95" i="61" s="1"/>
  <c r="U95" i="61" s="1"/>
  <c r="V95" i="61" s="1"/>
  <c r="W95" i="61" s="1"/>
  <c r="X95" i="61" s="1"/>
  <c r="Y95" i="61" s="1"/>
  <c r="Z95" i="61" s="1"/>
  <c r="AA95" i="61" s="1"/>
  <c r="R298" i="61"/>
  <c r="S298" i="61" s="1"/>
  <c r="T298" i="61" s="1"/>
  <c r="U298" i="61" s="1"/>
  <c r="V298" i="61" s="1"/>
  <c r="W298" i="61" s="1"/>
  <c r="X298" i="61" s="1"/>
  <c r="Y298" i="61" s="1"/>
  <c r="Z298" i="61" s="1"/>
  <c r="AA298" i="61" s="1"/>
  <c r="R486" i="61"/>
  <c r="S486" i="61" s="1"/>
  <c r="T486" i="61" s="1"/>
  <c r="U486" i="61" s="1"/>
  <c r="V486" i="61" s="1"/>
  <c r="W486" i="61" s="1"/>
  <c r="X486" i="61" s="1"/>
  <c r="Y486" i="61" s="1"/>
  <c r="Z486" i="61" s="1"/>
  <c r="AA486" i="61" s="1"/>
  <c r="R338" i="61"/>
  <c r="S338" i="61" s="1"/>
  <c r="T338" i="61" s="1"/>
  <c r="U338" i="61" s="1"/>
  <c r="V338" i="61" s="1"/>
  <c r="W338" i="61" s="1"/>
  <c r="X338" i="61" s="1"/>
  <c r="Y338" i="61" s="1"/>
  <c r="Z338" i="61" s="1"/>
  <c r="AA338" i="61" s="1"/>
  <c r="R334" i="61"/>
  <c r="S334" i="61" s="1"/>
  <c r="T334" i="61" s="1"/>
  <c r="U334" i="61" s="1"/>
  <c r="V334" i="61" s="1"/>
  <c r="W334" i="61" s="1"/>
  <c r="X334" i="61" s="1"/>
  <c r="Y334" i="61" s="1"/>
  <c r="Z334" i="61" s="1"/>
  <c r="AA334" i="61" s="1"/>
  <c r="R340" i="61"/>
  <c r="S340" i="61" s="1"/>
  <c r="T340" i="61" s="1"/>
  <c r="U340" i="61" s="1"/>
  <c r="V340" i="61" s="1"/>
  <c r="W340" i="61" s="1"/>
  <c r="X340" i="61" s="1"/>
  <c r="Y340" i="61" s="1"/>
  <c r="Z340" i="61" s="1"/>
  <c r="AA340" i="61" s="1"/>
  <c r="R326" i="61"/>
  <c r="S326" i="61" s="1"/>
  <c r="T326" i="61" s="1"/>
  <c r="U326" i="61" s="1"/>
  <c r="V326" i="61" s="1"/>
  <c r="W326" i="61" s="1"/>
  <c r="X326" i="61" s="1"/>
  <c r="Y326" i="61" s="1"/>
  <c r="Z326" i="61" s="1"/>
  <c r="AA326" i="61" s="1"/>
  <c r="R403" i="61"/>
  <c r="S403" i="61" s="1"/>
  <c r="T403" i="61" s="1"/>
  <c r="U403" i="61" s="1"/>
  <c r="V403" i="61" s="1"/>
  <c r="W403" i="61" s="1"/>
  <c r="X403" i="61" s="1"/>
  <c r="Y403" i="61" s="1"/>
  <c r="Z403" i="61" s="1"/>
  <c r="AA403" i="61" s="1"/>
  <c r="R300" i="61"/>
  <c r="S300" i="61" s="1"/>
  <c r="T300" i="61" s="1"/>
  <c r="U300" i="61" s="1"/>
  <c r="V300" i="61" s="1"/>
  <c r="W300" i="61" s="1"/>
  <c r="X300" i="61" s="1"/>
  <c r="Y300" i="61" s="1"/>
  <c r="Z300" i="61" s="1"/>
  <c r="AA300" i="61" s="1"/>
  <c r="R357" i="61"/>
  <c r="S357" i="61" s="1"/>
  <c r="T357" i="61" s="1"/>
  <c r="U357" i="61" s="1"/>
  <c r="V357" i="61" s="1"/>
  <c r="W357" i="61" s="1"/>
  <c r="X357" i="61" s="1"/>
  <c r="Y357" i="61" s="1"/>
  <c r="Z357" i="61" s="1"/>
  <c r="AA357" i="61" s="1"/>
  <c r="R496" i="61"/>
  <c r="S496" i="61" s="1"/>
  <c r="T496" i="61" s="1"/>
  <c r="U496" i="61" s="1"/>
  <c r="V496" i="61" s="1"/>
  <c r="W496" i="61" s="1"/>
  <c r="X496" i="61" s="1"/>
  <c r="Y496" i="61" s="1"/>
  <c r="Z496" i="61" s="1"/>
  <c r="AA496" i="61" s="1"/>
  <c r="R498" i="61"/>
  <c r="S498" i="61" s="1"/>
  <c r="T498" i="61" s="1"/>
  <c r="U498" i="61" s="1"/>
  <c r="V498" i="61" s="1"/>
  <c r="W498" i="61" s="1"/>
  <c r="X498" i="61" s="1"/>
  <c r="Y498" i="61" s="1"/>
  <c r="Z498" i="61" s="1"/>
  <c r="AA498" i="61" s="1"/>
  <c r="R347" i="61"/>
  <c r="S347" i="61" s="1"/>
  <c r="T347" i="61" s="1"/>
  <c r="U347" i="61" s="1"/>
  <c r="V347" i="61" s="1"/>
  <c r="W347" i="61" s="1"/>
  <c r="X347" i="61" s="1"/>
  <c r="Y347" i="61" s="1"/>
  <c r="Z347" i="61" s="1"/>
  <c r="AA347" i="61" s="1"/>
  <c r="R438" i="61"/>
  <c r="S438" i="61" s="1"/>
  <c r="T438" i="61" s="1"/>
  <c r="U438" i="61" s="1"/>
  <c r="V438" i="61" s="1"/>
  <c r="W438" i="61" s="1"/>
  <c r="X438" i="61" s="1"/>
  <c r="Y438" i="61" s="1"/>
  <c r="Z438" i="61" s="1"/>
  <c r="AA438" i="61" s="1"/>
  <c r="R374" i="61"/>
  <c r="S374" i="61" s="1"/>
  <c r="T374" i="61" s="1"/>
  <c r="U374" i="61" s="1"/>
  <c r="V374" i="61" s="1"/>
  <c r="W374" i="61" s="1"/>
  <c r="X374" i="61" s="1"/>
  <c r="Y374" i="61" s="1"/>
  <c r="Z374" i="61" s="1"/>
  <c r="AA374" i="61" s="1"/>
  <c r="R379" i="61"/>
  <c r="S379" i="61" s="1"/>
  <c r="T379" i="61" s="1"/>
  <c r="U379" i="61" s="1"/>
  <c r="V379" i="61" s="1"/>
  <c r="W379" i="61" s="1"/>
  <c r="X379" i="61" s="1"/>
  <c r="Y379" i="61" s="1"/>
  <c r="Z379" i="61" s="1"/>
  <c r="AA379" i="61" s="1"/>
  <c r="R470" i="61"/>
  <c r="S470" i="61" s="1"/>
  <c r="T470" i="61" s="1"/>
  <c r="U470" i="61" s="1"/>
  <c r="V470" i="61" s="1"/>
  <c r="W470" i="61" s="1"/>
  <c r="X470" i="61" s="1"/>
  <c r="Y470" i="61" s="1"/>
  <c r="Z470" i="61" s="1"/>
  <c r="AA470" i="61" s="1"/>
  <c r="R512" i="61"/>
  <c r="S512" i="61" s="1"/>
  <c r="T512" i="61" s="1"/>
  <c r="U512" i="61" s="1"/>
  <c r="V512" i="61" s="1"/>
  <c r="W512" i="61" s="1"/>
  <c r="X512" i="61" s="1"/>
  <c r="Y512" i="61" s="1"/>
  <c r="Z512" i="61" s="1"/>
  <c r="AA512" i="61" s="1"/>
  <c r="R405" i="61"/>
  <c r="S405" i="61" s="1"/>
  <c r="T405" i="61" s="1"/>
  <c r="U405" i="61" s="1"/>
  <c r="V405" i="61" s="1"/>
  <c r="W405" i="61" s="1"/>
  <c r="X405" i="61" s="1"/>
  <c r="Y405" i="61" s="1"/>
  <c r="Z405" i="61" s="1"/>
  <c r="AA405" i="61" s="1"/>
  <c r="R341" i="61"/>
  <c r="S341" i="61" s="1"/>
  <c r="T341" i="61" s="1"/>
  <c r="U341" i="61" s="1"/>
  <c r="V341" i="61" s="1"/>
  <c r="W341" i="61" s="1"/>
  <c r="X341" i="61" s="1"/>
  <c r="Y341" i="61" s="1"/>
  <c r="Z341" i="61" s="1"/>
  <c r="AA341" i="61" s="1"/>
  <c r="R350" i="61"/>
  <c r="S350" i="61" s="1"/>
  <c r="T350" i="61" s="1"/>
  <c r="U350" i="61" s="1"/>
  <c r="V350" i="61" s="1"/>
  <c r="W350" i="61" s="1"/>
  <c r="X350" i="61" s="1"/>
  <c r="Y350" i="61" s="1"/>
  <c r="Z350" i="61" s="1"/>
  <c r="AA350" i="61" s="1"/>
  <c r="R364" i="61"/>
  <c r="S364" i="61" s="1"/>
  <c r="T364" i="61" s="1"/>
  <c r="U364" i="61" s="1"/>
  <c r="V364" i="61" s="1"/>
  <c r="W364" i="61" s="1"/>
  <c r="X364" i="61" s="1"/>
  <c r="Y364" i="61" s="1"/>
  <c r="Z364" i="61" s="1"/>
  <c r="AA364" i="61" s="1"/>
  <c r="R476" i="61"/>
  <c r="S476" i="61" s="1"/>
  <c r="T476" i="61" s="1"/>
  <c r="U476" i="61" s="1"/>
  <c r="V476" i="61" s="1"/>
  <c r="W476" i="61" s="1"/>
  <c r="X476" i="61" s="1"/>
  <c r="Y476" i="61" s="1"/>
  <c r="Z476" i="61" s="1"/>
  <c r="AA476" i="61" s="1"/>
  <c r="R507" i="61"/>
  <c r="S507" i="61" s="1"/>
  <c r="T507" i="61" s="1"/>
  <c r="U507" i="61" s="1"/>
  <c r="V507" i="61" s="1"/>
  <c r="W507" i="61" s="1"/>
  <c r="X507" i="61" s="1"/>
  <c r="Y507" i="61" s="1"/>
  <c r="Z507" i="61" s="1"/>
  <c r="AA507" i="61" s="1"/>
  <c r="R503" i="61"/>
  <c r="S503" i="61" s="1"/>
  <c r="T503" i="61" s="1"/>
  <c r="U503" i="61" s="1"/>
  <c r="V503" i="61" s="1"/>
  <c r="W503" i="61" s="1"/>
  <c r="X503" i="61" s="1"/>
  <c r="Y503" i="61" s="1"/>
  <c r="Z503" i="61" s="1"/>
  <c r="AA503" i="61" s="1"/>
  <c r="R418" i="61"/>
  <c r="S418" i="61" s="1"/>
  <c r="T418" i="61" s="1"/>
  <c r="U418" i="61" s="1"/>
  <c r="V418" i="61" s="1"/>
  <c r="W418" i="61" s="1"/>
  <c r="X418" i="61" s="1"/>
  <c r="Y418" i="61" s="1"/>
  <c r="Z418" i="61" s="1"/>
  <c r="AA418" i="61" s="1"/>
  <c r="R420" i="61"/>
  <c r="S420" i="61" s="1"/>
  <c r="T420" i="61" s="1"/>
  <c r="U420" i="61" s="1"/>
  <c r="V420" i="61" s="1"/>
  <c r="W420" i="61" s="1"/>
  <c r="X420" i="61" s="1"/>
  <c r="Y420" i="61" s="1"/>
  <c r="Z420" i="61" s="1"/>
  <c r="AA420" i="61" s="1"/>
  <c r="R436" i="61"/>
  <c r="S436" i="61" s="1"/>
  <c r="T436" i="61" s="1"/>
  <c r="U436" i="61" s="1"/>
  <c r="V436" i="61" s="1"/>
  <c r="W436" i="61" s="1"/>
  <c r="X436" i="61" s="1"/>
  <c r="Y436" i="61" s="1"/>
  <c r="Z436" i="61" s="1"/>
  <c r="AA436" i="61" s="1"/>
  <c r="R449" i="61"/>
  <c r="S449" i="61" s="1"/>
  <c r="T449" i="61" s="1"/>
  <c r="U449" i="61" s="1"/>
  <c r="V449" i="61" s="1"/>
  <c r="W449" i="61" s="1"/>
  <c r="X449" i="61" s="1"/>
  <c r="Y449" i="61" s="1"/>
  <c r="Z449" i="61" s="1"/>
  <c r="AA449" i="61" s="1"/>
  <c r="R453" i="61"/>
  <c r="S453" i="61" s="1"/>
  <c r="T453" i="61" s="1"/>
  <c r="U453" i="61" s="1"/>
  <c r="V453" i="61" s="1"/>
  <c r="W453" i="61" s="1"/>
  <c r="X453" i="61" s="1"/>
  <c r="Y453" i="61" s="1"/>
  <c r="Z453" i="61" s="1"/>
  <c r="AA453" i="61" s="1"/>
  <c r="R429" i="61"/>
  <c r="S429" i="61" s="1"/>
  <c r="T429" i="61" s="1"/>
  <c r="U429" i="61" s="1"/>
  <c r="V429" i="61" s="1"/>
  <c r="W429" i="61" s="1"/>
  <c r="X429" i="61" s="1"/>
  <c r="Y429" i="61" s="1"/>
  <c r="Z429" i="61" s="1"/>
  <c r="AA429" i="61" s="1"/>
  <c r="R415" i="61"/>
  <c r="S415" i="61" s="1"/>
  <c r="T415" i="61" s="1"/>
  <c r="U415" i="61" s="1"/>
  <c r="V415" i="61" s="1"/>
  <c r="W415" i="61" s="1"/>
  <c r="X415" i="61" s="1"/>
  <c r="Y415" i="61" s="1"/>
  <c r="Z415" i="61" s="1"/>
  <c r="AA415" i="61" s="1"/>
  <c r="R459" i="61"/>
  <c r="S459" i="61" s="1"/>
  <c r="T459" i="61" s="1"/>
  <c r="U459" i="61" s="1"/>
  <c r="V459" i="61" s="1"/>
  <c r="W459" i="61" s="1"/>
  <c r="X459" i="61" s="1"/>
  <c r="Y459" i="61" s="1"/>
  <c r="Z459" i="61" s="1"/>
  <c r="AA459" i="61" s="1"/>
  <c r="R437" i="61"/>
  <c r="S437" i="61" s="1"/>
  <c r="T437" i="61" s="1"/>
  <c r="U437" i="61" s="1"/>
  <c r="V437" i="61" s="1"/>
  <c r="W437" i="61" s="1"/>
  <c r="X437" i="61" s="1"/>
  <c r="Y437" i="61" s="1"/>
  <c r="Z437" i="61" s="1"/>
  <c r="AA437" i="61" s="1"/>
  <c r="R443" i="61"/>
  <c r="S443" i="61" s="1"/>
  <c r="T443" i="61" s="1"/>
  <c r="U443" i="61" s="1"/>
  <c r="V443" i="61" s="1"/>
  <c r="W443" i="61" s="1"/>
  <c r="X443" i="61" s="1"/>
  <c r="Y443" i="61" s="1"/>
  <c r="Z443" i="61" s="1"/>
  <c r="AA443" i="61" s="1"/>
  <c r="R473" i="61"/>
  <c r="S473" i="61" s="1"/>
  <c r="T473" i="61" s="1"/>
  <c r="U473" i="61" s="1"/>
  <c r="V473" i="61" s="1"/>
  <c r="W473" i="61" s="1"/>
  <c r="X473" i="61" s="1"/>
  <c r="Y473" i="61" s="1"/>
  <c r="Z473" i="61" s="1"/>
  <c r="AA473" i="61" s="1"/>
  <c r="R501" i="61"/>
  <c r="S501" i="61" s="1"/>
  <c r="T501" i="61" s="1"/>
  <c r="U501" i="61" s="1"/>
  <c r="V501" i="61" s="1"/>
  <c r="W501" i="61" s="1"/>
  <c r="X501" i="61" s="1"/>
  <c r="Y501" i="61" s="1"/>
  <c r="Z501" i="61" s="1"/>
  <c r="AA501" i="61" s="1"/>
  <c r="R256" i="61"/>
  <c r="S256" i="61" s="1"/>
  <c r="T256" i="61" s="1"/>
  <c r="U256" i="61" s="1"/>
  <c r="V256" i="61" s="1"/>
  <c r="W256" i="61" s="1"/>
  <c r="X256" i="61" s="1"/>
  <c r="Y256" i="61" s="1"/>
  <c r="Z256" i="61" s="1"/>
  <c r="AA256" i="61" s="1"/>
  <c r="R279" i="61"/>
  <c r="S279" i="61" s="1"/>
  <c r="T279" i="61" s="1"/>
  <c r="U279" i="61" s="1"/>
  <c r="V279" i="61" s="1"/>
  <c r="W279" i="61" s="1"/>
  <c r="X279" i="61" s="1"/>
  <c r="Y279" i="61" s="1"/>
  <c r="Z279" i="61" s="1"/>
  <c r="AA279" i="61" s="1"/>
  <c r="R373" i="61"/>
  <c r="S373" i="61" s="1"/>
  <c r="T373" i="61" s="1"/>
  <c r="U373" i="61" s="1"/>
  <c r="V373" i="61" s="1"/>
  <c r="W373" i="61" s="1"/>
  <c r="X373" i="61" s="1"/>
  <c r="Y373" i="61" s="1"/>
  <c r="Z373" i="61" s="1"/>
  <c r="AA373" i="61" s="1"/>
  <c r="R351" i="61"/>
  <c r="S351" i="61" s="1"/>
  <c r="T351" i="61" s="1"/>
  <c r="U351" i="61" s="1"/>
  <c r="V351" i="61" s="1"/>
  <c r="W351" i="61" s="1"/>
  <c r="X351" i="61" s="1"/>
  <c r="Y351" i="61" s="1"/>
  <c r="Z351" i="61" s="1"/>
  <c r="AA351" i="61" s="1"/>
  <c r="R488" i="61"/>
  <c r="S488" i="61" s="1"/>
  <c r="T488" i="61" s="1"/>
  <c r="U488" i="61" s="1"/>
  <c r="V488" i="61" s="1"/>
  <c r="W488" i="61" s="1"/>
  <c r="X488" i="61" s="1"/>
  <c r="Y488" i="61" s="1"/>
  <c r="Z488" i="61" s="1"/>
  <c r="AA488" i="61" s="1"/>
  <c r="R490" i="61"/>
  <c r="S490" i="61" s="1"/>
  <c r="T490" i="61" s="1"/>
  <c r="U490" i="61" s="1"/>
  <c r="V490" i="61" s="1"/>
  <c r="W490" i="61" s="1"/>
  <c r="X490" i="61" s="1"/>
  <c r="Y490" i="61" s="1"/>
  <c r="Z490" i="61" s="1"/>
  <c r="AA490" i="61" s="1"/>
  <c r="R475" i="61"/>
  <c r="S475" i="61" s="1"/>
  <c r="T475" i="61" s="1"/>
  <c r="U475" i="61" s="1"/>
  <c r="V475" i="61" s="1"/>
  <c r="W475" i="61" s="1"/>
  <c r="X475" i="61" s="1"/>
  <c r="Y475" i="61" s="1"/>
  <c r="Z475" i="61" s="1"/>
  <c r="AA475" i="61" s="1"/>
  <c r="R491" i="61"/>
  <c r="S491" i="61" s="1"/>
  <c r="T491" i="61" s="1"/>
  <c r="U491" i="61" s="1"/>
  <c r="V491" i="61" s="1"/>
  <c r="W491" i="61" s="1"/>
  <c r="X491" i="61" s="1"/>
  <c r="Y491" i="61" s="1"/>
  <c r="Z491" i="61" s="1"/>
  <c r="AA491" i="61" s="1"/>
  <c r="R362" i="61"/>
  <c r="S362" i="61" s="1"/>
  <c r="T362" i="61" s="1"/>
  <c r="U362" i="61" s="1"/>
  <c r="V362" i="61" s="1"/>
  <c r="W362" i="61" s="1"/>
  <c r="X362" i="61" s="1"/>
  <c r="Y362" i="61" s="1"/>
  <c r="Z362" i="61" s="1"/>
  <c r="AA362" i="61" s="1"/>
  <c r="R514" i="61"/>
  <c r="S514" i="61" s="1"/>
  <c r="T514" i="61" s="1"/>
  <c r="U514" i="61" s="1"/>
  <c r="V514" i="61" s="1"/>
  <c r="W514" i="61" s="1"/>
  <c r="X514" i="61" s="1"/>
  <c r="Y514" i="61" s="1"/>
  <c r="Z514" i="61" s="1"/>
  <c r="AA514" i="61" s="1"/>
  <c r="R481" i="61"/>
  <c r="S481" i="61" s="1"/>
  <c r="T481" i="61" s="1"/>
  <c r="U481" i="61" s="1"/>
  <c r="V481" i="61" s="1"/>
  <c r="W481" i="61" s="1"/>
  <c r="X481" i="61" s="1"/>
  <c r="Y481" i="61" s="1"/>
  <c r="Z481" i="61" s="1"/>
  <c r="AA481" i="61" s="1"/>
  <c r="R465" i="61"/>
  <c r="S465" i="61" s="1"/>
  <c r="T465" i="61" s="1"/>
  <c r="U465" i="61" s="1"/>
  <c r="V465" i="61" s="1"/>
  <c r="W465" i="61" s="1"/>
  <c r="X465" i="61" s="1"/>
  <c r="Y465" i="61" s="1"/>
  <c r="Z465" i="61" s="1"/>
  <c r="AA465" i="61" s="1"/>
  <c r="R524" i="61"/>
  <c r="S524" i="61" s="1"/>
  <c r="T524" i="61" s="1"/>
  <c r="U524" i="61" s="1"/>
  <c r="V524" i="61" s="1"/>
  <c r="W524" i="61" s="1"/>
  <c r="X524" i="61" s="1"/>
  <c r="Y524" i="61" s="1"/>
  <c r="Z524" i="61" s="1"/>
  <c r="AA524" i="61" s="1"/>
  <c r="R446" i="61"/>
  <c r="S446" i="61" s="1"/>
  <c r="T446" i="61" s="1"/>
  <c r="U446" i="61" s="1"/>
  <c r="V446" i="61" s="1"/>
  <c r="W446" i="61" s="1"/>
  <c r="X446" i="61" s="1"/>
  <c r="Y446" i="61" s="1"/>
  <c r="Z446" i="61" s="1"/>
  <c r="AA446" i="61" s="1"/>
  <c r="R336" i="61"/>
  <c r="S336" i="61" s="1"/>
  <c r="T336" i="61" s="1"/>
  <c r="U336" i="61" s="1"/>
  <c r="V336" i="61" s="1"/>
  <c r="W336" i="61" s="1"/>
  <c r="X336" i="61" s="1"/>
  <c r="Y336" i="61" s="1"/>
  <c r="Z336" i="61" s="1"/>
  <c r="AA336" i="61" s="1"/>
  <c r="R335" i="61"/>
  <c r="S335" i="61" s="1"/>
  <c r="T335" i="61" s="1"/>
  <c r="U335" i="61" s="1"/>
  <c r="V335" i="61" s="1"/>
  <c r="W335" i="61" s="1"/>
  <c r="X335" i="61" s="1"/>
  <c r="Y335" i="61" s="1"/>
  <c r="Z335" i="61" s="1"/>
  <c r="AA335" i="61" s="1"/>
  <c r="R302" i="61"/>
  <c r="S302" i="61" s="1"/>
  <c r="T302" i="61" s="1"/>
  <c r="U302" i="61" s="1"/>
  <c r="V302" i="61" s="1"/>
  <c r="W302" i="61" s="1"/>
  <c r="X302" i="61" s="1"/>
  <c r="Y302" i="61" s="1"/>
  <c r="Z302" i="61" s="1"/>
  <c r="AA302" i="61" s="1"/>
  <c r="R333" i="61"/>
  <c r="S333" i="61" s="1"/>
  <c r="T333" i="61" s="1"/>
  <c r="U333" i="61" s="1"/>
  <c r="V333" i="61" s="1"/>
  <c r="W333" i="61" s="1"/>
  <c r="X333" i="61" s="1"/>
  <c r="Y333" i="61" s="1"/>
  <c r="Z333" i="61" s="1"/>
  <c r="AA333" i="61" s="1"/>
  <c r="R399" i="61"/>
  <c r="S399" i="61" s="1"/>
  <c r="T399" i="61" s="1"/>
  <c r="U399" i="61" s="1"/>
  <c r="V399" i="61" s="1"/>
  <c r="W399" i="61" s="1"/>
  <c r="X399" i="61" s="1"/>
  <c r="Y399" i="61" s="1"/>
  <c r="Z399" i="61" s="1"/>
  <c r="AA399" i="61" s="1"/>
  <c r="R376" i="61"/>
  <c r="S376" i="61" s="1"/>
  <c r="T376" i="61" s="1"/>
  <c r="U376" i="61" s="1"/>
  <c r="V376" i="61" s="1"/>
  <c r="W376" i="61" s="1"/>
  <c r="X376" i="61" s="1"/>
  <c r="Y376" i="61" s="1"/>
  <c r="Z376" i="61" s="1"/>
  <c r="AA376" i="61" s="1"/>
  <c r="R423" i="61"/>
  <c r="S423" i="61" s="1"/>
  <c r="T423" i="61" s="1"/>
  <c r="U423" i="61" s="1"/>
  <c r="V423" i="61" s="1"/>
  <c r="W423" i="61" s="1"/>
  <c r="X423" i="61" s="1"/>
  <c r="Y423" i="61" s="1"/>
  <c r="Z423" i="61" s="1"/>
  <c r="AA423" i="61" s="1"/>
  <c r="R348" i="61"/>
  <c r="S348" i="61" s="1"/>
  <c r="T348" i="61" s="1"/>
  <c r="U348" i="61" s="1"/>
  <c r="V348" i="61" s="1"/>
  <c r="W348" i="61" s="1"/>
  <c r="X348" i="61" s="1"/>
  <c r="Y348" i="61" s="1"/>
  <c r="Z348" i="61" s="1"/>
  <c r="AA348" i="61" s="1"/>
  <c r="R505" i="61"/>
  <c r="S505" i="61" s="1"/>
  <c r="T505" i="61" s="1"/>
  <c r="U505" i="61" s="1"/>
  <c r="V505" i="61" s="1"/>
  <c r="W505" i="61" s="1"/>
  <c r="X505" i="61" s="1"/>
  <c r="Y505" i="61" s="1"/>
  <c r="Z505" i="61" s="1"/>
  <c r="AA505" i="61" s="1"/>
  <c r="R414" i="61"/>
  <c r="S414" i="61" s="1"/>
  <c r="T414" i="61" s="1"/>
  <c r="U414" i="61" s="1"/>
  <c r="V414" i="61" s="1"/>
  <c r="W414" i="61" s="1"/>
  <c r="X414" i="61" s="1"/>
  <c r="Y414" i="61" s="1"/>
  <c r="Z414" i="61" s="1"/>
  <c r="AA414" i="61" s="1"/>
  <c r="R474" i="61"/>
  <c r="S474" i="61" s="1"/>
  <c r="T474" i="61" s="1"/>
  <c r="U474" i="61" s="1"/>
  <c r="V474" i="61" s="1"/>
  <c r="W474" i="61" s="1"/>
  <c r="X474" i="61" s="1"/>
  <c r="Y474" i="61" s="1"/>
  <c r="Z474" i="61" s="1"/>
  <c r="AA474" i="61" s="1"/>
  <c r="R464" i="61"/>
  <c r="S464" i="61" s="1"/>
  <c r="T464" i="61" s="1"/>
  <c r="U464" i="61" s="1"/>
  <c r="V464" i="61" s="1"/>
  <c r="W464" i="61" s="1"/>
  <c r="X464" i="61" s="1"/>
  <c r="Y464" i="61" s="1"/>
  <c r="Z464" i="61" s="1"/>
  <c r="AA464" i="61" s="1"/>
  <c r="R383" i="61"/>
  <c r="S383" i="61" s="1"/>
  <c r="T383" i="61" s="1"/>
  <c r="U383" i="61" s="1"/>
  <c r="V383" i="61" s="1"/>
  <c r="W383" i="61" s="1"/>
  <c r="X383" i="61" s="1"/>
  <c r="Y383" i="61" s="1"/>
  <c r="Z383" i="61" s="1"/>
  <c r="AA383" i="61" s="1"/>
  <c r="R530" i="61"/>
  <c r="S530" i="61" s="1"/>
  <c r="T530" i="61" s="1"/>
  <c r="U530" i="61" s="1"/>
  <c r="V530" i="61" s="1"/>
  <c r="W530" i="61" s="1"/>
  <c r="X530" i="61" s="1"/>
  <c r="Y530" i="61" s="1"/>
  <c r="Z530" i="61" s="1"/>
  <c r="AA530" i="61" s="1"/>
  <c r="R513" i="61"/>
  <c r="S513" i="61" s="1"/>
  <c r="T513" i="61" s="1"/>
  <c r="U513" i="61" s="1"/>
  <c r="V513" i="61" s="1"/>
  <c r="W513" i="61" s="1"/>
  <c r="X513" i="61" s="1"/>
  <c r="Y513" i="61" s="1"/>
  <c r="Z513" i="61" s="1"/>
  <c r="AA513" i="61" s="1"/>
  <c r="R477" i="61"/>
  <c r="S477" i="61" s="1"/>
  <c r="T477" i="61" s="1"/>
  <c r="U477" i="61" s="1"/>
  <c r="V477" i="61" s="1"/>
  <c r="W477" i="61" s="1"/>
  <c r="X477" i="61" s="1"/>
  <c r="Y477" i="61" s="1"/>
  <c r="Z477" i="61" s="1"/>
  <c r="AA477" i="61" s="1"/>
  <c r="R367" i="61"/>
  <c r="S367" i="61" s="1"/>
  <c r="T367" i="61" s="1"/>
  <c r="U367" i="61" s="1"/>
  <c r="V367" i="61" s="1"/>
  <c r="W367" i="61" s="1"/>
  <c r="X367" i="61" s="1"/>
  <c r="Y367" i="61" s="1"/>
  <c r="Z367" i="61" s="1"/>
  <c r="AA367" i="61" s="1"/>
  <c r="R389" i="61"/>
  <c r="S389" i="61" s="1"/>
  <c r="T389" i="61" s="1"/>
  <c r="U389" i="61" s="1"/>
  <c r="V389" i="61" s="1"/>
  <c r="W389" i="61" s="1"/>
  <c r="X389" i="61" s="1"/>
  <c r="Y389" i="61" s="1"/>
  <c r="Z389" i="61" s="1"/>
  <c r="AA389" i="61" s="1"/>
  <c r="R395" i="61"/>
  <c r="S395" i="61" s="1"/>
  <c r="T395" i="61" s="1"/>
  <c r="U395" i="61" s="1"/>
  <c r="V395" i="61" s="1"/>
  <c r="W395" i="61" s="1"/>
  <c r="X395" i="61" s="1"/>
  <c r="Y395" i="61" s="1"/>
  <c r="Z395" i="61" s="1"/>
  <c r="AA395" i="61" s="1"/>
  <c r="R327" i="61"/>
  <c r="S327" i="61" s="1"/>
  <c r="T327" i="61" s="1"/>
  <c r="U327" i="61" s="1"/>
  <c r="V327" i="61" s="1"/>
  <c r="W327" i="61" s="1"/>
  <c r="X327" i="61" s="1"/>
  <c r="Y327" i="61" s="1"/>
  <c r="Z327" i="61" s="1"/>
  <c r="AA327" i="61" s="1"/>
  <c r="R520" i="61"/>
  <c r="S520" i="61" s="1"/>
  <c r="T520" i="61" s="1"/>
  <c r="U520" i="61" s="1"/>
  <c r="V520" i="61" s="1"/>
  <c r="W520" i="61" s="1"/>
  <c r="X520" i="61" s="1"/>
  <c r="Y520" i="61" s="1"/>
  <c r="Z520" i="61" s="1"/>
  <c r="AA520" i="61" s="1"/>
  <c r="R471" i="61"/>
  <c r="S471" i="61" s="1"/>
  <c r="T471" i="61" s="1"/>
  <c r="U471" i="61" s="1"/>
  <c r="V471" i="61" s="1"/>
  <c r="W471" i="61" s="1"/>
  <c r="X471" i="61" s="1"/>
  <c r="Y471" i="61" s="1"/>
  <c r="Z471" i="61" s="1"/>
  <c r="AA471" i="61" s="1"/>
  <c r="R430" i="61"/>
  <c r="S430" i="61" s="1"/>
  <c r="T430" i="61" s="1"/>
  <c r="U430" i="61" s="1"/>
  <c r="V430" i="61" s="1"/>
  <c r="W430" i="61" s="1"/>
  <c r="X430" i="61" s="1"/>
  <c r="Y430" i="61" s="1"/>
  <c r="Z430" i="61" s="1"/>
  <c r="AA430" i="61" s="1"/>
  <c r="R424" i="61"/>
  <c r="S424" i="61" s="1"/>
  <c r="T424" i="61" s="1"/>
  <c r="U424" i="61" s="1"/>
  <c r="V424" i="61" s="1"/>
  <c r="W424" i="61" s="1"/>
  <c r="X424" i="61" s="1"/>
  <c r="Y424" i="61" s="1"/>
  <c r="Z424" i="61" s="1"/>
  <c r="AA424" i="61" s="1"/>
  <c r="R448" i="61"/>
  <c r="S448" i="61" s="1"/>
  <c r="T448" i="61" s="1"/>
  <c r="U448" i="61" s="1"/>
  <c r="V448" i="61" s="1"/>
  <c r="W448" i="61" s="1"/>
  <c r="X448" i="61" s="1"/>
  <c r="Y448" i="61" s="1"/>
  <c r="Z448" i="61" s="1"/>
  <c r="AA448" i="61" s="1"/>
  <c r="R441" i="61"/>
  <c r="S441" i="61" s="1"/>
  <c r="T441" i="61" s="1"/>
  <c r="U441" i="61" s="1"/>
  <c r="V441" i="61" s="1"/>
  <c r="W441" i="61" s="1"/>
  <c r="X441" i="61" s="1"/>
  <c r="Y441" i="61" s="1"/>
  <c r="Z441" i="61" s="1"/>
  <c r="AA441" i="61" s="1"/>
  <c r="R440" i="61"/>
  <c r="S440" i="61" s="1"/>
  <c r="T440" i="61" s="1"/>
  <c r="U440" i="61" s="1"/>
  <c r="V440" i="61" s="1"/>
  <c r="W440" i="61" s="1"/>
  <c r="X440" i="61" s="1"/>
  <c r="Y440" i="61" s="1"/>
  <c r="Z440" i="61" s="1"/>
  <c r="AA440" i="61" s="1"/>
  <c r="R454" i="61"/>
  <c r="S454" i="61" s="1"/>
  <c r="T454" i="61" s="1"/>
  <c r="U454" i="61" s="1"/>
  <c r="V454" i="61" s="1"/>
  <c r="W454" i="61" s="1"/>
  <c r="X454" i="61" s="1"/>
  <c r="Y454" i="61" s="1"/>
  <c r="Z454" i="61" s="1"/>
  <c r="AA454" i="61" s="1"/>
  <c r="R452" i="61"/>
  <c r="S452" i="61" s="1"/>
  <c r="T452" i="61" s="1"/>
  <c r="U452" i="61" s="1"/>
  <c r="V452" i="61" s="1"/>
  <c r="W452" i="61" s="1"/>
  <c r="X452" i="61" s="1"/>
  <c r="Y452" i="61" s="1"/>
  <c r="Z452" i="61" s="1"/>
  <c r="AA452" i="61" s="1"/>
  <c r="R483" i="61"/>
  <c r="S483" i="61" s="1"/>
  <c r="T483" i="61" s="1"/>
  <c r="U483" i="61" s="1"/>
  <c r="V483" i="61" s="1"/>
  <c r="W483" i="61" s="1"/>
  <c r="X483" i="61" s="1"/>
  <c r="Y483" i="61" s="1"/>
  <c r="Z483" i="61" s="1"/>
  <c r="AA483" i="61" s="1"/>
  <c r="R495" i="61"/>
  <c r="S495" i="61" s="1"/>
  <c r="T495" i="61" s="1"/>
  <c r="U495" i="61" s="1"/>
  <c r="V495" i="61" s="1"/>
  <c r="W495" i="61" s="1"/>
  <c r="X495" i="61" s="1"/>
  <c r="Y495" i="61" s="1"/>
  <c r="Z495" i="61" s="1"/>
  <c r="AA495" i="61" s="1"/>
  <c r="R461" i="61"/>
  <c r="S461" i="61" s="1"/>
  <c r="T461" i="61" s="1"/>
  <c r="U461" i="61" s="1"/>
  <c r="V461" i="61" s="1"/>
  <c r="W461" i="61" s="1"/>
  <c r="X461" i="61" s="1"/>
  <c r="Y461" i="61" s="1"/>
  <c r="Z461" i="61" s="1"/>
  <c r="AA461" i="61" s="1"/>
  <c r="R489" i="61"/>
  <c r="S489" i="61" s="1"/>
  <c r="T489" i="61" s="1"/>
  <c r="U489" i="61" s="1"/>
  <c r="V489" i="61" s="1"/>
  <c r="W489" i="61" s="1"/>
  <c r="X489" i="61" s="1"/>
  <c r="Y489" i="61" s="1"/>
  <c r="Z489" i="61" s="1"/>
  <c r="AA489" i="61" s="1"/>
  <c r="R494" i="61"/>
  <c r="S494" i="61" s="1"/>
  <c r="T494" i="61" s="1"/>
  <c r="U494" i="61" s="1"/>
  <c r="V494" i="61" s="1"/>
  <c r="W494" i="61" s="1"/>
  <c r="X494" i="61" s="1"/>
  <c r="Y494" i="61" s="1"/>
  <c r="Z494" i="61" s="1"/>
  <c r="AA494" i="61" s="1"/>
  <c r="R497" i="61"/>
  <c r="S497" i="61" s="1"/>
  <c r="T497" i="61" s="1"/>
  <c r="U497" i="61" s="1"/>
  <c r="V497" i="61" s="1"/>
  <c r="W497" i="61" s="1"/>
  <c r="X497" i="61" s="1"/>
  <c r="Y497" i="61" s="1"/>
  <c r="Z497" i="61" s="1"/>
  <c r="AA497" i="61" s="1"/>
  <c r="R502" i="61"/>
  <c r="S502" i="61" s="1"/>
  <c r="T502" i="61" s="1"/>
  <c r="U502" i="61" s="1"/>
  <c r="V502" i="61" s="1"/>
  <c r="W502" i="61" s="1"/>
  <c r="X502" i="61" s="1"/>
  <c r="Y502" i="61" s="1"/>
  <c r="Z502" i="61" s="1"/>
  <c r="AA502" i="61" s="1"/>
  <c r="R411" i="61"/>
  <c r="S411" i="61" s="1"/>
  <c r="T411" i="61" s="1"/>
  <c r="U411" i="61" s="1"/>
  <c r="V411" i="61" s="1"/>
  <c r="W411" i="61" s="1"/>
  <c r="X411" i="61" s="1"/>
  <c r="Y411" i="61" s="1"/>
  <c r="Z411" i="61" s="1"/>
  <c r="AA411" i="61" s="1"/>
  <c r="R402" i="61"/>
  <c r="S402" i="61" s="1"/>
  <c r="T402" i="61" s="1"/>
  <c r="U402" i="61" s="1"/>
  <c r="V402" i="61" s="1"/>
  <c r="W402" i="61" s="1"/>
  <c r="X402" i="61" s="1"/>
  <c r="Y402" i="61" s="1"/>
  <c r="Z402" i="61" s="1"/>
  <c r="AA402" i="61" s="1"/>
  <c r="R407" i="61"/>
  <c r="S407" i="61" s="1"/>
  <c r="T407" i="61" s="1"/>
  <c r="U407" i="61" s="1"/>
  <c r="V407" i="61" s="1"/>
  <c r="W407" i="61" s="1"/>
  <c r="X407" i="61" s="1"/>
  <c r="Y407" i="61" s="1"/>
  <c r="Z407" i="61" s="1"/>
  <c r="AA407" i="61" s="1"/>
  <c r="R361" i="61"/>
  <c r="S361" i="61" s="1"/>
  <c r="T361" i="61" s="1"/>
  <c r="U361" i="61" s="1"/>
  <c r="V361" i="61" s="1"/>
  <c r="W361" i="61" s="1"/>
  <c r="X361" i="61" s="1"/>
  <c r="Y361" i="61" s="1"/>
  <c r="Z361" i="61" s="1"/>
  <c r="AA361" i="61" s="1"/>
  <c r="R393" i="61"/>
  <c r="S393" i="61" s="1"/>
  <c r="T393" i="61" s="1"/>
  <c r="U393" i="61" s="1"/>
  <c r="V393" i="61" s="1"/>
  <c r="W393" i="61" s="1"/>
  <c r="X393" i="61" s="1"/>
  <c r="Y393" i="61" s="1"/>
  <c r="Z393" i="61" s="1"/>
  <c r="AA393" i="61" s="1"/>
  <c r="R386" i="61"/>
  <c r="S386" i="61" s="1"/>
  <c r="T386" i="61" s="1"/>
  <c r="U386" i="61" s="1"/>
  <c r="V386" i="61" s="1"/>
  <c r="W386" i="61" s="1"/>
  <c r="X386" i="61" s="1"/>
  <c r="Y386" i="61" s="1"/>
  <c r="Z386" i="61" s="1"/>
  <c r="AA386" i="61" s="1"/>
  <c r="R377" i="61"/>
  <c r="S377" i="61" s="1"/>
  <c r="T377" i="61" s="1"/>
  <c r="U377" i="61" s="1"/>
  <c r="V377" i="61" s="1"/>
  <c r="W377" i="61" s="1"/>
  <c r="X377" i="61" s="1"/>
  <c r="Y377" i="61" s="1"/>
  <c r="Z377" i="61" s="1"/>
  <c r="AA377" i="61" s="1"/>
  <c r="R416" i="61"/>
  <c r="S416" i="61" s="1"/>
  <c r="T416" i="61" s="1"/>
  <c r="U416" i="61" s="1"/>
  <c r="V416" i="61" s="1"/>
  <c r="W416" i="61" s="1"/>
  <c r="X416" i="61" s="1"/>
  <c r="Y416" i="61" s="1"/>
  <c r="Z416" i="61" s="1"/>
  <c r="AA416" i="61" s="1"/>
  <c r="R297" i="61"/>
  <c r="S297" i="61" s="1"/>
  <c r="T297" i="61" s="1"/>
  <c r="U297" i="61" s="1"/>
  <c r="V297" i="61" s="1"/>
  <c r="W297" i="61" s="1"/>
  <c r="X297" i="61" s="1"/>
  <c r="Y297" i="61" s="1"/>
  <c r="Z297" i="61" s="1"/>
  <c r="AA297" i="61" s="1"/>
  <c r="R492" i="61"/>
  <c r="S492" i="61" s="1"/>
  <c r="T492" i="61" s="1"/>
  <c r="U492" i="61" s="1"/>
  <c r="V492" i="61" s="1"/>
  <c r="W492" i="61" s="1"/>
  <c r="X492" i="61" s="1"/>
  <c r="Y492" i="61" s="1"/>
  <c r="Z492" i="61" s="1"/>
  <c r="AA492" i="61" s="1"/>
  <c r="R480" i="61"/>
  <c r="S480" i="61" s="1"/>
  <c r="T480" i="61" s="1"/>
  <c r="U480" i="61" s="1"/>
  <c r="V480" i="61" s="1"/>
  <c r="W480" i="61" s="1"/>
  <c r="X480" i="61" s="1"/>
  <c r="Y480" i="61" s="1"/>
  <c r="Z480" i="61" s="1"/>
  <c r="AA480" i="61" s="1"/>
  <c r="R356" i="61"/>
  <c r="S356" i="61" s="1"/>
  <c r="T356" i="61" s="1"/>
  <c r="U356" i="61" s="1"/>
  <c r="V356" i="61" s="1"/>
  <c r="W356" i="61" s="1"/>
  <c r="X356" i="61" s="1"/>
  <c r="Y356" i="61" s="1"/>
  <c r="Z356" i="61" s="1"/>
  <c r="AA356" i="61" s="1"/>
  <c r="R447" i="61"/>
  <c r="S447" i="61" s="1"/>
  <c r="T447" i="61" s="1"/>
  <c r="U447" i="61" s="1"/>
  <c r="V447" i="61" s="1"/>
  <c r="W447" i="61" s="1"/>
  <c r="X447" i="61" s="1"/>
  <c r="Y447" i="61" s="1"/>
  <c r="Z447" i="61" s="1"/>
  <c r="AA447" i="61" s="1"/>
  <c r="R397" i="61"/>
  <c r="S397" i="61" s="1"/>
  <c r="T397" i="61" s="1"/>
  <c r="U397" i="61" s="1"/>
  <c r="V397" i="61" s="1"/>
  <c r="W397" i="61" s="1"/>
  <c r="X397" i="61" s="1"/>
  <c r="Y397" i="61" s="1"/>
  <c r="Z397" i="61" s="1"/>
  <c r="AA397" i="61" s="1"/>
  <c r="R463" i="61"/>
  <c r="S463" i="61" s="1"/>
  <c r="T463" i="61" s="1"/>
  <c r="U463" i="61" s="1"/>
  <c r="V463" i="61" s="1"/>
  <c r="W463" i="61" s="1"/>
  <c r="X463" i="61" s="1"/>
  <c r="Y463" i="61" s="1"/>
  <c r="Z463" i="61" s="1"/>
  <c r="AA463" i="61" s="1"/>
  <c r="R409" i="61"/>
  <c r="S409" i="61" s="1"/>
  <c r="T409" i="61" s="1"/>
  <c r="U409" i="61" s="1"/>
  <c r="V409" i="61" s="1"/>
  <c r="W409" i="61" s="1"/>
  <c r="X409" i="61" s="1"/>
  <c r="Y409" i="61" s="1"/>
  <c r="Z409" i="61" s="1"/>
  <c r="AA409" i="61" s="1"/>
  <c r="R444" i="61"/>
  <c r="S444" i="61" s="1"/>
  <c r="T444" i="61" s="1"/>
  <c r="U444" i="61" s="1"/>
  <c r="V444" i="61" s="1"/>
  <c r="W444" i="61" s="1"/>
  <c r="X444" i="61" s="1"/>
  <c r="Y444" i="61" s="1"/>
  <c r="Z444" i="61" s="1"/>
  <c r="AA444" i="61" s="1"/>
  <c r="R262" i="61"/>
  <c r="S262" i="61" s="1"/>
  <c r="T262" i="61" s="1"/>
  <c r="U262" i="61" s="1"/>
  <c r="V262" i="61" s="1"/>
  <c r="W262" i="61" s="1"/>
  <c r="X262" i="61" s="1"/>
  <c r="Y262" i="61" s="1"/>
  <c r="Z262" i="61" s="1"/>
  <c r="AA262" i="61" s="1"/>
  <c r="R369" i="61"/>
  <c r="S369" i="61" s="1"/>
  <c r="T369" i="61" s="1"/>
  <c r="U369" i="61" s="1"/>
  <c r="V369" i="61" s="1"/>
  <c r="W369" i="61" s="1"/>
  <c r="X369" i="61" s="1"/>
  <c r="Y369" i="61" s="1"/>
  <c r="Z369" i="61" s="1"/>
  <c r="AA369" i="61" s="1"/>
  <c r="R428" i="61"/>
  <c r="S428" i="61" s="1"/>
  <c r="T428" i="61" s="1"/>
  <c r="U428" i="61" s="1"/>
  <c r="V428" i="61" s="1"/>
  <c r="W428" i="61" s="1"/>
  <c r="X428" i="61" s="1"/>
  <c r="Y428" i="61" s="1"/>
  <c r="Z428" i="61" s="1"/>
  <c r="AA428" i="61" s="1"/>
  <c r="R439" i="61"/>
  <c r="S439" i="61" s="1"/>
  <c r="T439" i="61" s="1"/>
  <c r="U439" i="61" s="1"/>
  <c r="V439" i="61" s="1"/>
  <c r="W439" i="61" s="1"/>
  <c r="X439" i="61" s="1"/>
  <c r="Y439" i="61" s="1"/>
  <c r="Z439" i="61" s="1"/>
  <c r="AA439" i="61" s="1"/>
  <c r="R521" i="61"/>
  <c r="S521" i="61" s="1"/>
  <c r="T521" i="61" s="1"/>
  <c r="U521" i="61" s="1"/>
  <c r="V521" i="61" s="1"/>
  <c r="W521" i="61" s="1"/>
  <c r="X521" i="61" s="1"/>
  <c r="Y521" i="61" s="1"/>
  <c r="Z521" i="61" s="1"/>
  <c r="AA521" i="61" s="1"/>
  <c r="R555" i="61"/>
  <c r="S555" i="61" s="1"/>
  <c r="T555" i="61" s="1"/>
  <c r="U555" i="61" s="1"/>
  <c r="V555" i="61" s="1"/>
  <c r="W555" i="61" s="1"/>
  <c r="X555" i="61" s="1"/>
  <c r="Y555" i="61" s="1"/>
  <c r="Z555" i="61" s="1"/>
  <c r="AA555" i="61" s="1"/>
  <c r="R511" i="61"/>
  <c r="S511" i="61" s="1"/>
  <c r="T511" i="61" s="1"/>
  <c r="U511" i="61" s="1"/>
  <c r="V511" i="61" s="1"/>
  <c r="W511" i="61" s="1"/>
  <c r="X511" i="61" s="1"/>
  <c r="Y511" i="61" s="1"/>
  <c r="Z511" i="61" s="1"/>
  <c r="AA511" i="61" s="1"/>
  <c r="R606" i="61"/>
  <c r="S606" i="61" s="1"/>
  <c r="T606" i="61" s="1"/>
  <c r="U606" i="61" s="1"/>
  <c r="V606" i="61" s="1"/>
  <c r="W606" i="61" s="1"/>
  <c r="X606" i="61" s="1"/>
  <c r="Y606" i="61" s="1"/>
  <c r="Z606" i="61" s="1"/>
  <c r="AA606" i="61" s="1"/>
  <c r="R797" i="61"/>
  <c r="S797" i="61" s="1"/>
  <c r="T797" i="61" s="1"/>
  <c r="U797" i="61" s="1"/>
  <c r="V797" i="61" s="1"/>
  <c r="W797" i="61" s="1"/>
  <c r="X797" i="61" s="1"/>
  <c r="Y797" i="61" s="1"/>
  <c r="Z797" i="61" s="1"/>
  <c r="AA797" i="61" s="1"/>
  <c r="R600" i="61"/>
  <c r="S600" i="61" s="1"/>
  <c r="T600" i="61" s="1"/>
  <c r="U600" i="61" s="1"/>
  <c r="V600" i="61" s="1"/>
  <c r="W600" i="61" s="1"/>
  <c r="X600" i="61" s="1"/>
  <c r="Y600" i="61" s="1"/>
  <c r="Z600" i="61" s="1"/>
  <c r="AA600" i="61" s="1"/>
  <c r="R589" i="61"/>
  <c r="S589" i="61" s="1"/>
  <c r="T589" i="61" s="1"/>
  <c r="U589" i="61" s="1"/>
  <c r="V589" i="61" s="1"/>
  <c r="W589" i="61" s="1"/>
  <c r="X589" i="61" s="1"/>
  <c r="Y589" i="61" s="1"/>
  <c r="Z589" i="61" s="1"/>
  <c r="AA589" i="61" s="1"/>
  <c r="R717" i="61"/>
  <c r="S717" i="61" s="1"/>
  <c r="T717" i="61" s="1"/>
  <c r="U717" i="61" s="1"/>
  <c r="V717" i="61" s="1"/>
  <c r="W717" i="61" s="1"/>
  <c r="X717" i="61" s="1"/>
  <c r="Y717" i="61" s="1"/>
  <c r="Z717" i="61" s="1"/>
  <c r="AA717" i="61" s="1"/>
  <c r="R772" i="61"/>
  <c r="S772" i="61" s="1"/>
  <c r="T772" i="61" s="1"/>
  <c r="U772" i="61" s="1"/>
  <c r="V772" i="61" s="1"/>
  <c r="W772" i="61" s="1"/>
  <c r="X772" i="61" s="1"/>
  <c r="Y772" i="61" s="1"/>
  <c r="Z772" i="61" s="1"/>
  <c r="AA772" i="61" s="1"/>
  <c r="R363" i="61"/>
  <c r="S363" i="61" s="1"/>
  <c r="T363" i="61" s="1"/>
  <c r="U363" i="61" s="1"/>
  <c r="V363" i="61" s="1"/>
  <c r="W363" i="61" s="1"/>
  <c r="X363" i="61" s="1"/>
  <c r="Y363" i="61" s="1"/>
  <c r="Z363" i="61" s="1"/>
  <c r="AA363" i="61" s="1"/>
  <c r="R515" i="61"/>
  <c r="S515" i="61" s="1"/>
  <c r="T515" i="61" s="1"/>
  <c r="U515" i="61" s="1"/>
  <c r="V515" i="61" s="1"/>
  <c r="W515" i="61" s="1"/>
  <c r="X515" i="61" s="1"/>
  <c r="Y515" i="61" s="1"/>
  <c r="Z515" i="61" s="1"/>
  <c r="AA515" i="61" s="1"/>
  <c r="R466" i="61"/>
  <c r="S466" i="61" s="1"/>
  <c r="T466" i="61" s="1"/>
  <c r="U466" i="61" s="1"/>
  <c r="V466" i="61" s="1"/>
  <c r="W466" i="61" s="1"/>
  <c r="X466" i="61" s="1"/>
  <c r="Y466" i="61" s="1"/>
  <c r="Z466" i="61" s="1"/>
  <c r="AA466" i="61" s="1"/>
  <c r="R484" i="61"/>
  <c r="S484" i="61" s="1"/>
  <c r="T484" i="61" s="1"/>
  <c r="U484" i="61" s="1"/>
  <c r="V484" i="61" s="1"/>
  <c r="W484" i="61" s="1"/>
  <c r="X484" i="61" s="1"/>
  <c r="Y484" i="61" s="1"/>
  <c r="Z484" i="61" s="1"/>
  <c r="AA484" i="61" s="1"/>
  <c r="R499" i="61"/>
  <c r="S499" i="61" s="1"/>
  <c r="T499" i="61" s="1"/>
  <c r="U499" i="61" s="1"/>
  <c r="V499" i="61" s="1"/>
  <c r="W499" i="61" s="1"/>
  <c r="X499" i="61" s="1"/>
  <c r="Y499" i="61" s="1"/>
  <c r="Z499" i="61" s="1"/>
  <c r="AA499" i="61" s="1"/>
  <c r="R355" i="61"/>
  <c r="S355" i="61" s="1"/>
  <c r="T355" i="61" s="1"/>
  <c r="U355" i="61" s="1"/>
  <c r="V355" i="61" s="1"/>
  <c r="W355" i="61" s="1"/>
  <c r="X355" i="61" s="1"/>
  <c r="Y355" i="61" s="1"/>
  <c r="Z355" i="61" s="1"/>
  <c r="AA355" i="61" s="1"/>
  <c r="R408" i="61"/>
  <c r="S408" i="61" s="1"/>
  <c r="T408" i="61" s="1"/>
  <c r="U408" i="61" s="1"/>
  <c r="V408" i="61" s="1"/>
  <c r="W408" i="61" s="1"/>
  <c r="X408" i="61" s="1"/>
  <c r="Y408" i="61" s="1"/>
  <c r="Z408" i="61" s="1"/>
  <c r="AA408" i="61" s="1"/>
  <c r="R354" i="61"/>
  <c r="S354" i="61" s="1"/>
  <c r="T354" i="61" s="1"/>
  <c r="U354" i="61" s="1"/>
  <c r="V354" i="61" s="1"/>
  <c r="W354" i="61" s="1"/>
  <c r="X354" i="61" s="1"/>
  <c r="Y354" i="61" s="1"/>
  <c r="Z354" i="61" s="1"/>
  <c r="AA354" i="61" s="1"/>
  <c r="R314" i="61"/>
  <c r="S314" i="61" s="1"/>
  <c r="T314" i="61" s="1"/>
  <c r="U314" i="61" s="1"/>
  <c r="V314" i="61" s="1"/>
  <c r="W314" i="61" s="1"/>
  <c r="X314" i="61" s="1"/>
  <c r="Y314" i="61" s="1"/>
  <c r="Z314" i="61" s="1"/>
  <c r="AA314" i="61" s="1"/>
  <c r="R526" i="61"/>
  <c r="S526" i="61" s="1"/>
  <c r="T526" i="61" s="1"/>
  <c r="U526" i="61" s="1"/>
  <c r="V526" i="61" s="1"/>
  <c r="W526" i="61" s="1"/>
  <c r="X526" i="61" s="1"/>
  <c r="Y526" i="61" s="1"/>
  <c r="Z526" i="61" s="1"/>
  <c r="AA526" i="61" s="1"/>
  <c r="R342" i="61"/>
  <c r="S342" i="61" s="1"/>
  <c r="T342" i="61" s="1"/>
  <c r="U342" i="61" s="1"/>
  <c r="V342" i="61" s="1"/>
  <c r="W342" i="61" s="1"/>
  <c r="X342" i="61" s="1"/>
  <c r="Y342" i="61" s="1"/>
  <c r="Z342" i="61" s="1"/>
  <c r="AA342" i="61" s="1"/>
  <c r="R519" i="61"/>
  <c r="S519" i="61" s="1"/>
  <c r="T519" i="61" s="1"/>
  <c r="U519" i="61" s="1"/>
  <c r="V519" i="61" s="1"/>
  <c r="W519" i="61" s="1"/>
  <c r="X519" i="61" s="1"/>
  <c r="Y519" i="61" s="1"/>
  <c r="Z519" i="61" s="1"/>
  <c r="AA519" i="61" s="1"/>
  <c r="R485" i="61"/>
  <c r="S485" i="61" s="1"/>
  <c r="T485" i="61" s="1"/>
  <c r="U485" i="61" s="1"/>
  <c r="V485" i="61" s="1"/>
  <c r="W485" i="61" s="1"/>
  <c r="X485" i="61" s="1"/>
  <c r="Y485" i="61" s="1"/>
  <c r="Z485" i="61" s="1"/>
  <c r="AA485" i="61" s="1"/>
  <c r="R406" i="61"/>
  <c r="S406" i="61" s="1"/>
  <c r="T406" i="61" s="1"/>
  <c r="U406" i="61" s="1"/>
  <c r="V406" i="61" s="1"/>
  <c r="W406" i="61" s="1"/>
  <c r="X406" i="61" s="1"/>
  <c r="Y406" i="61" s="1"/>
  <c r="Z406" i="61" s="1"/>
  <c r="AA406" i="61" s="1"/>
  <c r="R387" i="61"/>
  <c r="S387" i="61" s="1"/>
  <c r="T387" i="61" s="1"/>
  <c r="U387" i="61" s="1"/>
  <c r="V387" i="61" s="1"/>
  <c r="W387" i="61" s="1"/>
  <c r="X387" i="61" s="1"/>
  <c r="Y387" i="61" s="1"/>
  <c r="Z387" i="61" s="1"/>
  <c r="AA387" i="61" s="1"/>
  <c r="R394" i="61"/>
  <c r="S394" i="61" s="1"/>
  <c r="T394" i="61" s="1"/>
  <c r="U394" i="61" s="1"/>
  <c r="V394" i="61" s="1"/>
  <c r="W394" i="61" s="1"/>
  <c r="X394" i="61" s="1"/>
  <c r="Y394" i="61" s="1"/>
  <c r="Z394" i="61" s="1"/>
  <c r="AA394" i="61" s="1"/>
  <c r="R442" i="61"/>
  <c r="S442" i="61" s="1"/>
  <c r="T442" i="61" s="1"/>
  <c r="U442" i="61" s="1"/>
  <c r="V442" i="61" s="1"/>
  <c r="W442" i="61" s="1"/>
  <c r="X442" i="61" s="1"/>
  <c r="Y442" i="61" s="1"/>
  <c r="Z442" i="61" s="1"/>
  <c r="AA442" i="61" s="1"/>
  <c r="R305" i="61"/>
  <c r="S305" i="61" s="1"/>
  <c r="T305" i="61" s="1"/>
  <c r="U305" i="61" s="1"/>
  <c r="V305" i="61" s="1"/>
  <c r="W305" i="61" s="1"/>
  <c r="X305" i="61" s="1"/>
  <c r="Y305" i="61" s="1"/>
  <c r="Z305" i="61" s="1"/>
  <c r="AA305" i="61" s="1"/>
  <c r="R421" i="61"/>
  <c r="S421" i="61" s="1"/>
  <c r="T421" i="61" s="1"/>
  <c r="U421" i="61" s="1"/>
  <c r="V421" i="61" s="1"/>
  <c r="W421" i="61" s="1"/>
  <c r="X421" i="61" s="1"/>
  <c r="Y421" i="61" s="1"/>
  <c r="Z421" i="61" s="1"/>
  <c r="AA421" i="61" s="1"/>
  <c r="R392" i="61"/>
  <c r="S392" i="61" s="1"/>
  <c r="T392" i="61" s="1"/>
  <c r="U392" i="61" s="1"/>
  <c r="V392" i="61" s="1"/>
  <c r="W392" i="61" s="1"/>
  <c r="X392" i="61" s="1"/>
  <c r="Y392" i="61" s="1"/>
  <c r="Z392" i="61" s="1"/>
  <c r="AA392" i="61" s="1"/>
  <c r="R462" i="61"/>
  <c r="S462" i="61" s="1"/>
  <c r="T462" i="61" s="1"/>
  <c r="U462" i="61" s="1"/>
  <c r="V462" i="61" s="1"/>
  <c r="W462" i="61" s="1"/>
  <c r="X462" i="61" s="1"/>
  <c r="Y462" i="61" s="1"/>
  <c r="Z462" i="61" s="1"/>
  <c r="AA462" i="61" s="1"/>
  <c r="R469" i="61"/>
  <c r="S469" i="61" s="1"/>
  <c r="T469" i="61" s="1"/>
  <c r="U469" i="61" s="1"/>
  <c r="V469" i="61" s="1"/>
  <c r="W469" i="61" s="1"/>
  <c r="X469" i="61" s="1"/>
  <c r="Y469" i="61" s="1"/>
  <c r="Z469" i="61" s="1"/>
  <c r="AA469" i="61" s="1"/>
  <c r="R504" i="61"/>
  <c r="S504" i="61" s="1"/>
  <c r="T504" i="61" s="1"/>
  <c r="U504" i="61" s="1"/>
  <c r="V504" i="61" s="1"/>
  <c r="W504" i="61" s="1"/>
  <c r="X504" i="61" s="1"/>
  <c r="Y504" i="61" s="1"/>
  <c r="Z504" i="61" s="1"/>
  <c r="AA504" i="61" s="1"/>
  <c r="R528" i="61"/>
  <c r="S528" i="61" s="1"/>
  <c r="T528" i="61" s="1"/>
  <c r="U528" i="61" s="1"/>
  <c r="V528" i="61" s="1"/>
  <c r="W528" i="61" s="1"/>
  <c r="X528" i="61" s="1"/>
  <c r="Y528" i="61" s="1"/>
  <c r="Z528" i="61" s="1"/>
  <c r="AA528" i="61" s="1"/>
  <c r="R539" i="61"/>
  <c r="S539" i="61" s="1"/>
  <c r="T539" i="61" s="1"/>
  <c r="U539" i="61" s="1"/>
  <c r="V539" i="61" s="1"/>
  <c r="W539" i="61" s="1"/>
  <c r="X539" i="61" s="1"/>
  <c r="Y539" i="61" s="1"/>
  <c r="Z539" i="61" s="1"/>
  <c r="AA539" i="61" s="1"/>
  <c r="R455" i="61"/>
  <c r="S455" i="61" s="1"/>
  <c r="T455" i="61" s="1"/>
  <c r="U455" i="61" s="1"/>
  <c r="V455" i="61" s="1"/>
  <c r="W455" i="61" s="1"/>
  <c r="X455" i="61" s="1"/>
  <c r="Y455" i="61" s="1"/>
  <c r="Z455" i="61" s="1"/>
  <c r="AA455" i="61" s="1"/>
  <c r="R358" i="61"/>
  <c r="S358" i="61" s="1"/>
  <c r="T358" i="61" s="1"/>
  <c r="U358" i="61" s="1"/>
  <c r="V358" i="61" s="1"/>
  <c r="W358" i="61" s="1"/>
  <c r="X358" i="61" s="1"/>
  <c r="Y358" i="61" s="1"/>
  <c r="Z358" i="61" s="1"/>
  <c r="AA358" i="61" s="1"/>
  <c r="R479" i="61"/>
  <c r="S479" i="61" s="1"/>
  <c r="T479" i="61" s="1"/>
  <c r="U479" i="61" s="1"/>
  <c r="V479" i="61" s="1"/>
  <c r="W479" i="61" s="1"/>
  <c r="X479" i="61" s="1"/>
  <c r="Y479" i="61" s="1"/>
  <c r="Z479" i="61" s="1"/>
  <c r="AA479" i="61" s="1"/>
  <c r="R728" i="61"/>
  <c r="S728" i="61" s="1"/>
  <c r="T728" i="61" s="1"/>
  <c r="U728" i="61" s="1"/>
  <c r="V728" i="61" s="1"/>
  <c r="W728" i="61" s="1"/>
  <c r="X728" i="61" s="1"/>
  <c r="Y728" i="61" s="1"/>
  <c r="Z728" i="61" s="1"/>
  <c r="AA728" i="61" s="1"/>
  <c r="R752" i="61"/>
  <c r="S752" i="61" s="1"/>
  <c r="T752" i="61" s="1"/>
  <c r="U752" i="61" s="1"/>
  <c r="V752" i="61" s="1"/>
  <c r="W752" i="61" s="1"/>
  <c r="X752" i="61" s="1"/>
  <c r="Y752" i="61" s="1"/>
  <c r="Z752" i="61" s="1"/>
  <c r="AA752" i="61" s="1"/>
  <c r="R674" i="61"/>
  <c r="S674" i="61" s="1"/>
  <c r="T674" i="61" s="1"/>
  <c r="U674" i="61" s="1"/>
  <c r="V674" i="61" s="1"/>
  <c r="W674" i="61" s="1"/>
  <c r="X674" i="61" s="1"/>
  <c r="Y674" i="61" s="1"/>
  <c r="Z674" i="61" s="1"/>
  <c r="AA674" i="61" s="1"/>
  <c r="R748" i="61"/>
  <c r="S748" i="61" s="1"/>
  <c r="T748" i="61" s="1"/>
  <c r="U748" i="61" s="1"/>
  <c r="V748" i="61" s="1"/>
  <c r="W748" i="61" s="1"/>
  <c r="X748" i="61" s="1"/>
  <c r="Y748" i="61" s="1"/>
  <c r="Z748" i="61" s="1"/>
  <c r="AA748" i="61" s="1"/>
  <c r="R567" i="61"/>
  <c r="S567" i="61" s="1"/>
  <c r="T567" i="61" s="1"/>
  <c r="U567" i="61" s="1"/>
  <c r="V567" i="61" s="1"/>
  <c r="W567" i="61" s="1"/>
  <c r="X567" i="61" s="1"/>
  <c r="Y567" i="61" s="1"/>
  <c r="Z567" i="61" s="1"/>
  <c r="AA567" i="61" s="1"/>
  <c r="R516" i="61"/>
  <c r="S516" i="61" s="1"/>
  <c r="T516" i="61" s="1"/>
  <c r="U516" i="61" s="1"/>
  <c r="V516" i="61" s="1"/>
  <c r="W516" i="61" s="1"/>
  <c r="X516" i="61" s="1"/>
  <c r="Y516" i="61" s="1"/>
  <c r="Z516" i="61" s="1"/>
  <c r="AA516" i="61" s="1"/>
  <c r="R537" i="61"/>
  <c r="S537" i="61" s="1"/>
  <c r="T537" i="61" s="1"/>
  <c r="U537" i="61" s="1"/>
  <c r="V537" i="61" s="1"/>
  <c r="W537" i="61" s="1"/>
  <c r="X537" i="61" s="1"/>
  <c r="Y537" i="61" s="1"/>
  <c r="Z537" i="61" s="1"/>
  <c r="AA537" i="61" s="1"/>
  <c r="R583" i="61"/>
  <c r="S583" i="61" s="1"/>
  <c r="T583" i="61" s="1"/>
  <c r="U583" i="61" s="1"/>
  <c r="V583" i="61" s="1"/>
  <c r="W583" i="61" s="1"/>
  <c r="X583" i="61" s="1"/>
  <c r="Y583" i="61" s="1"/>
  <c r="Z583" i="61" s="1"/>
  <c r="AA583" i="61" s="1"/>
  <c r="R570" i="61"/>
  <c r="S570" i="61" s="1"/>
  <c r="T570" i="61" s="1"/>
  <c r="U570" i="61" s="1"/>
  <c r="V570" i="61" s="1"/>
  <c r="W570" i="61" s="1"/>
  <c r="X570" i="61" s="1"/>
  <c r="Y570" i="61" s="1"/>
  <c r="Z570" i="61" s="1"/>
  <c r="AA570" i="61" s="1"/>
  <c r="R538" i="61"/>
  <c r="S538" i="61" s="1"/>
  <c r="T538" i="61" s="1"/>
  <c r="U538" i="61" s="1"/>
  <c r="V538" i="61" s="1"/>
  <c r="W538" i="61" s="1"/>
  <c r="X538" i="61" s="1"/>
  <c r="Y538" i="61" s="1"/>
  <c r="Z538" i="61" s="1"/>
  <c r="AA538" i="61" s="1"/>
  <c r="R592" i="61"/>
  <c r="S592" i="61" s="1"/>
  <c r="T592" i="61" s="1"/>
  <c r="U592" i="61" s="1"/>
  <c r="V592" i="61" s="1"/>
  <c r="W592" i="61" s="1"/>
  <c r="X592" i="61" s="1"/>
  <c r="Y592" i="61" s="1"/>
  <c r="Z592" i="61" s="1"/>
  <c r="AA592" i="61" s="1"/>
  <c r="R546" i="61"/>
  <c r="S546" i="61" s="1"/>
  <c r="T546" i="61" s="1"/>
  <c r="U546" i="61" s="1"/>
  <c r="V546" i="61" s="1"/>
  <c r="W546" i="61" s="1"/>
  <c r="X546" i="61" s="1"/>
  <c r="Y546" i="61" s="1"/>
  <c r="Z546" i="61" s="1"/>
  <c r="AA546" i="61" s="1"/>
  <c r="R550" i="61"/>
  <c r="S550" i="61" s="1"/>
  <c r="T550" i="61" s="1"/>
  <c r="U550" i="61" s="1"/>
  <c r="V550" i="61" s="1"/>
  <c r="W550" i="61" s="1"/>
  <c r="X550" i="61" s="1"/>
  <c r="Y550" i="61" s="1"/>
  <c r="Z550" i="61" s="1"/>
  <c r="AA550" i="61" s="1"/>
  <c r="R577" i="61"/>
  <c r="S577" i="61" s="1"/>
  <c r="T577" i="61" s="1"/>
  <c r="U577" i="61" s="1"/>
  <c r="V577" i="61" s="1"/>
  <c r="W577" i="61" s="1"/>
  <c r="X577" i="61" s="1"/>
  <c r="Y577" i="61" s="1"/>
  <c r="Z577" i="61" s="1"/>
  <c r="AA577" i="61" s="1"/>
  <c r="R557" i="61"/>
  <c r="S557" i="61" s="1"/>
  <c r="T557" i="61" s="1"/>
  <c r="U557" i="61" s="1"/>
  <c r="V557" i="61" s="1"/>
  <c r="W557" i="61" s="1"/>
  <c r="X557" i="61" s="1"/>
  <c r="Y557" i="61" s="1"/>
  <c r="Z557" i="61" s="1"/>
  <c r="AA557" i="61" s="1"/>
  <c r="R571" i="61"/>
  <c r="S571" i="61" s="1"/>
  <c r="T571" i="61" s="1"/>
  <c r="U571" i="61" s="1"/>
  <c r="V571" i="61" s="1"/>
  <c r="W571" i="61" s="1"/>
  <c r="X571" i="61" s="1"/>
  <c r="Y571" i="61" s="1"/>
  <c r="Z571" i="61" s="1"/>
  <c r="AA571" i="61" s="1"/>
  <c r="R586" i="61"/>
  <c r="S586" i="61" s="1"/>
  <c r="T586" i="61" s="1"/>
  <c r="U586" i="61" s="1"/>
  <c r="V586" i="61" s="1"/>
  <c r="W586" i="61" s="1"/>
  <c r="X586" i="61" s="1"/>
  <c r="Y586" i="61" s="1"/>
  <c r="Z586" i="61" s="1"/>
  <c r="AA586" i="61" s="1"/>
  <c r="R587" i="61"/>
  <c r="S587" i="61" s="1"/>
  <c r="T587" i="61" s="1"/>
  <c r="U587" i="61" s="1"/>
  <c r="V587" i="61" s="1"/>
  <c r="W587" i="61" s="1"/>
  <c r="X587" i="61" s="1"/>
  <c r="Y587" i="61" s="1"/>
  <c r="Z587" i="61" s="1"/>
  <c r="AA587" i="61" s="1"/>
  <c r="R556" i="61"/>
  <c r="S556" i="61" s="1"/>
  <c r="T556" i="61" s="1"/>
  <c r="U556" i="61" s="1"/>
  <c r="V556" i="61" s="1"/>
  <c r="W556" i="61" s="1"/>
  <c r="X556" i="61" s="1"/>
  <c r="Y556" i="61" s="1"/>
  <c r="Z556" i="61" s="1"/>
  <c r="AA556" i="61" s="1"/>
  <c r="R560" i="61"/>
  <c r="S560" i="61" s="1"/>
  <c r="T560" i="61" s="1"/>
  <c r="U560" i="61" s="1"/>
  <c r="V560" i="61" s="1"/>
  <c r="W560" i="61" s="1"/>
  <c r="X560" i="61" s="1"/>
  <c r="Y560" i="61" s="1"/>
  <c r="Z560" i="61" s="1"/>
  <c r="AA560" i="61" s="1"/>
  <c r="R718" i="61"/>
  <c r="S718" i="61" s="1"/>
  <c r="T718" i="61" s="1"/>
  <c r="U718" i="61" s="1"/>
  <c r="V718" i="61" s="1"/>
  <c r="W718" i="61" s="1"/>
  <c r="X718" i="61" s="1"/>
  <c r="Y718" i="61" s="1"/>
  <c r="Z718" i="61" s="1"/>
  <c r="AA718" i="61" s="1"/>
  <c r="R422" i="61"/>
  <c r="S422" i="61" s="1"/>
  <c r="T422" i="61" s="1"/>
  <c r="U422" i="61" s="1"/>
  <c r="V422" i="61" s="1"/>
  <c r="W422" i="61" s="1"/>
  <c r="X422" i="61" s="1"/>
  <c r="Y422" i="61" s="1"/>
  <c r="Z422" i="61" s="1"/>
  <c r="AA422" i="61" s="1"/>
  <c r="R660" i="61"/>
  <c r="S660" i="61" s="1"/>
  <c r="T660" i="61" s="1"/>
  <c r="U660" i="61" s="1"/>
  <c r="V660" i="61" s="1"/>
  <c r="W660" i="61" s="1"/>
  <c r="X660" i="61" s="1"/>
  <c r="Y660" i="61" s="1"/>
  <c r="Z660" i="61" s="1"/>
  <c r="AA660" i="61" s="1"/>
  <c r="R655" i="61"/>
  <c r="S655" i="61" s="1"/>
  <c r="T655" i="61" s="1"/>
  <c r="U655" i="61" s="1"/>
  <c r="V655" i="61" s="1"/>
  <c r="W655" i="61" s="1"/>
  <c r="X655" i="61" s="1"/>
  <c r="Y655" i="61" s="1"/>
  <c r="Z655" i="61" s="1"/>
  <c r="AA655" i="61" s="1"/>
  <c r="R529" i="61"/>
  <c r="S529" i="61" s="1"/>
  <c r="T529" i="61" s="1"/>
  <c r="U529" i="61" s="1"/>
  <c r="V529" i="61" s="1"/>
  <c r="W529" i="61" s="1"/>
  <c r="X529" i="61" s="1"/>
  <c r="Y529" i="61" s="1"/>
  <c r="Z529" i="61" s="1"/>
  <c r="AA529" i="61" s="1"/>
  <c r="R561" i="61"/>
  <c r="S561" i="61" s="1"/>
  <c r="T561" i="61" s="1"/>
  <c r="U561" i="61" s="1"/>
  <c r="V561" i="61" s="1"/>
  <c r="W561" i="61" s="1"/>
  <c r="X561" i="61" s="1"/>
  <c r="Y561" i="61" s="1"/>
  <c r="Z561" i="61" s="1"/>
  <c r="AA561" i="61" s="1"/>
  <c r="R755" i="61"/>
  <c r="S755" i="61" s="1"/>
  <c r="T755" i="61" s="1"/>
  <c r="U755" i="61" s="1"/>
  <c r="V755" i="61" s="1"/>
  <c r="W755" i="61" s="1"/>
  <c r="X755" i="61" s="1"/>
  <c r="Y755" i="61" s="1"/>
  <c r="Z755" i="61" s="1"/>
  <c r="AA755" i="61" s="1"/>
  <c r="R734" i="61"/>
  <c r="S734" i="61" s="1"/>
  <c r="T734" i="61" s="1"/>
  <c r="U734" i="61" s="1"/>
  <c r="V734" i="61" s="1"/>
  <c r="W734" i="61" s="1"/>
  <c r="X734" i="61" s="1"/>
  <c r="Y734" i="61" s="1"/>
  <c r="Z734" i="61" s="1"/>
  <c r="AA734" i="61" s="1"/>
  <c r="R759" i="61"/>
  <c r="S759" i="61" s="1"/>
  <c r="T759" i="61" s="1"/>
  <c r="U759" i="61" s="1"/>
  <c r="V759" i="61" s="1"/>
  <c r="W759" i="61" s="1"/>
  <c r="X759" i="61" s="1"/>
  <c r="Y759" i="61" s="1"/>
  <c r="Z759" i="61" s="1"/>
  <c r="AA759" i="61" s="1"/>
  <c r="R596" i="61"/>
  <c r="S596" i="61" s="1"/>
  <c r="T596" i="61" s="1"/>
  <c r="U596" i="61" s="1"/>
  <c r="V596" i="61" s="1"/>
  <c r="W596" i="61" s="1"/>
  <c r="X596" i="61" s="1"/>
  <c r="Y596" i="61" s="1"/>
  <c r="Z596" i="61" s="1"/>
  <c r="AA596" i="61" s="1"/>
  <c r="R608" i="61"/>
  <c r="S608" i="61" s="1"/>
  <c r="T608" i="61" s="1"/>
  <c r="U608" i="61" s="1"/>
  <c r="V608" i="61" s="1"/>
  <c r="W608" i="61" s="1"/>
  <c r="X608" i="61" s="1"/>
  <c r="Y608" i="61" s="1"/>
  <c r="Z608" i="61" s="1"/>
  <c r="AA608" i="61" s="1"/>
  <c r="R781" i="61"/>
  <c r="S781" i="61" s="1"/>
  <c r="T781" i="61" s="1"/>
  <c r="U781" i="61" s="1"/>
  <c r="V781" i="61" s="1"/>
  <c r="W781" i="61" s="1"/>
  <c r="X781" i="61" s="1"/>
  <c r="Y781" i="61" s="1"/>
  <c r="Z781" i="61" s="1"/>
  <c r="AA781" i="61" s="1"/>
  <c r="R758" i="61"/>
  <c r="S758" i="61" s="1"/>
  <c r="T758" i="61" s="1"/>
  <c r="U758" i="61" s="1"/>
  <c r="V758" i="61" s="1"/>
  <c r="W758" i="61" s="1"/>
  <c r="X758" i="61" s="1"/>
  <c r="Y758" i="61" s="1"/>
  <c r="Z758" i="61" s="1"/>
  <c r="AA758" i="61" s="1"/>
  <c r="R740" i="61"/>
  <c r="S740" i="61" s="1"/>
  <c r="T740" i="61" s="1"/>
  <c r="U740" i="61" s="1"/>
  <c r="V740" i="61" s="1"/>
  <c r="W740" i="61" s="1"/>
  <c r="X740" i="61" s="1"/>
  <c r="Y740" i="61" s="1"/>
  <c r="Z740" i="61" s="1"/>
  <c r="AA740" i="61" s="1"/>
  <c r="R580" i="61"/>
  <c r="S580" i="61" s="1"/>
  <c r="T580" i="61" s="1"/>
  <c r="U580" i="61" s="1"/>
  <c r="V580" i="61" s="1"/>
  <c r="W580" i="61" s="1"/>
  <c r="X580" i="61" s="1"/>
  <c r="Y580" i="61" s="1"/>
  <c r="Z580" i="61" s="1"/>
  <c r="AA580" i="61" s="1"/>
  <c r="R807" i="61"/>
  <c r="S807" i="61" s="1"/>
  <c r="T807" i="61" s="1"/>
  <c r="U807" i="61" s="1"/>
  <c r="V807" i="61" s="1"/>
  <c r="W807" i="61" s="1"/>
  <c r="X807" i="61" s="1"/>
  <c r="Y807" i="61" s="1"/>
  <c r="Z807" i="61" s="1"/>
  <c r="AA807" i="61" s="1"/>
  <c r="R630" i="61"/>
  <c r="S630" i="61" s="1"/>
  <c r="T630" i="61" s="1"/>
  <c r="U630" i="61" s="1"/>
  <c r="V630" i="61" s="1"/>
  <c r="W630" i="61" s="1"/>
  <c r="X630" i="61" s="1"/>
  <c r="Y630" i="61" s="1"/>
  <c r="Z630" i="61" s="1"/>
  <c r="AA630" i="61" s="1"/>
  <c r="R622" i="61"/>
  <c r="S622" i="61" s="1"/>
  <c r="T622" i="61" s="1"/>
  <c r="U622" i="61" s="1"/>
  <c r="V622" i="61" s="1"/>
  <c r="W622" i="61" s="1"/>
  <c r="X622" i="61" s="1"/>
  <c r="Y622" i="61" s="1"/>
  <c r="Z622" i="61" s="1"/>
  <c r="AA622" i="61" s="1"/>
  <c r="R698" i="61"/>
  <c r="S698" i="61" s="1"/>
  <c r="T698" i="61" s="1"/>
  <c r="U698" i="61" s="1"/>
  <c r="V698" i="61" s="1"/>
  <c r="W698" i="61" s="1"/>
  <c r="X698" i="61" s="1"/>
  <c r="Y698" i="61" s="1"/>
  <c r="Z698" i="61" s="1"/>
  <c r="AA698" i="61" s="1"/>
  <c r="R651" i="61"/>
  <c r="S651" i="61" s="1"/>
  <c r="T651" i="61" s="1"/>
  <c r="U651" i="61" s="1"/>
  <c r="V651" i="61" s="1"/>
  <c r="W651" i="61" s="1"/>
  <c r="X651" i="61" s="1"/>
  <c r="Y651" i="61" s="1"/>
  <c r="Z651" i="61" s="1"/>
  <c r="AA651" i="61" s="1"/>
  <c r="R517" i="61"/>
  <c r="S517" i="61" s="1"/>
  <c r="T517" i="61" s="1"/>
  <c r="U517" i="61" s="1"/>
  <c r="V517" i="61" s="1"/>
  <c r="W517" i="61" s="1"/>
  <c r="X517" i="61" s="1"/>
  <c r="Y517" i="61" s="1"/>
  <c r="Z517" i="61" s="1"/>
  <c r="AA517" i="61" s="1"/>
  <c r="R786" i="61"/>
  <c r="S786" i="61" s="1"/>
  <c r="T786" i="61" s="1"/>
  <c r="U786" i="61" s="1"/>
  <c r="V786" i="61" s="1"/>
  <c r="W786" i="61" s="1"/>
  <c r="X786" i="61" s="1"/>
  <c r="Y786" i="61" s="1"/>
  <c r="Z786" i="61" s="1"/>
  <c r="AA786" i="61" s="1"/>
  <c r="R785" i="61"/>
  <c r="S785" i="61" s="1"/>
  <c r="T785" i="61" s="1"/>
  <c r="U785" i="61" s="1"/>
  <c r="V785" i="61" s="1"/>
  <c r="W785" i="61" s="1"/>
  <c r="X785" i="61" s="1"/>
  <c r="Y785" i="61" s="1"/>
  <c r="Z785" i="61" s="1"/>
  <c r="AA785" i="61" s="1"/>
  <c r="R799" i="61"/>
  <c r="S799" i="61" s="1"/>
  <c r="T799" i="61" s="1"/>
  <c r="U799" i="61" s="1"/>
  <c r="V799" i="61" s="1"/>
  <c r="W799" i="61" s="1"/>
  <c r="X799" i="61" s="1"/>
  <c r="Y799" i="61" s="1"/>
  <c r="Z799" i="61" s="1"/>
  <c r="AA799" i="61" s="1"/>
  <c r="R692" i="61"/>
  <c r="S692" i="61" s="1"/>
  <c r="T692" i="61" s="1"/>
  <c r="U692" i="61" s="1"/>
  <c r="V692" i="61" s="1"/>
  <c r="W692" i="61" s="1"/>
  <c r="X692" i="61" s="1"/>
  <c r="Y692" i="61" s="1"/>
  <c r="Z692" i="61" s="1"/>
  <c r="AA692" i="61" s="1"/>
  <c r="R675" i="61"/>
  <c r="S675" i="61" s="1"/>
  <c r="T675" i="61" s="1"/>
  <c r="U675" i="61" s="1"/>
  <c r="V675" i="61" s="1"/>
  <c r="W675" i="61" s="1"/>
  <c r="X675" i="61" s="1"/>
  <c r="Y675" i="61" s="1"/>
  <c r="Z675" i="61" s="1"/>
  <c r="AA675" i="61" s="1"/>
  <c r="R667" i="61"/>
  <c r="S667" i="61" s="1"/>
  <c r="T667" i="61" s="1"/>
  <c r="U667" i="61" s="1"/>
  <c r="V667" i="61" s="1"/>
  <c r="W667" i="61" s="1"/>
  <c r="X667" i="61" s="1"/>
  <c r="Y667" i="61" s="1"/>
  <c r="Z667" i="61" s="1"/>
  <c r="AA667" i="61" s="1"/>
  <c r="R641" i="61"/>
  <c r="S641" i="61" s="1"/>
  <c r="T641" i="61" s="1"/>
  <c r="U641" i="61" s="1"/>
  <c r="V641" i="61" s="1"/>
  <c r="W641" i="61" s="1"/>
  <c r="X641" i="61" s="1"/>
  <c r="Y641" i="61" s="1"/>
  <c r="Z641" i="61" s="1"/>
  <c r="AA641" i="61" s="1"/>
  <c r="R385" i="61"/>
  <c r="S385" i="61" s="1"/>
  <c r="T385" i="61" s="1"/>
  <c r="U385" i="61" s="1"/>
  <c r="V385" i="61" s="1"/>
  <c r="W385" i="61" s="1"/>
  <c r="X385" i="61" s="1"/>
  <c r="Y385" i="61" s="1"/>
  <c r="Z385" i="61" s="1"/>
  <c r="AA385" i="61" s="1"/>
  <c r="R773" i="61"/>
  <c r="S773" i="61" s="1"/>
  <c r="T773" i="61" s="1"/>
  <c r="U773" i="61" s="1"/>
  <c r="V773" i="61" s="1"/>
  <c r="W773" i="61" s="1"/>
  <c r="X773" i="61" s="1"/>
  <c r="Y773" i="61" s="1"/>
  <c r="Z773" i="61" s="1"/>
  <c r="AA773" i="61" s="1"/>
  <c r="R598" i="61"/>
  <c r="S598" i="61" s="1"/>
  <c r="T598" i="61" s="1"/>
  <c r="U598" i="61" s="1"/>
  <c r="V598" i="61" s="1"/>
  <c r="W598" i="61" s="1"/>
  <c r="X598" i="61" s="1"/>
  <c r="Y598" i="61" s="1"/>
  <c r="Z598" i="61" s="1"/>
  <c r="AA598" i="61" s="1"/>
  <c r="R541" i="61"/>
  <c r="S541" i="61" s="1"/>
  <c r="T541" i="61" s="1"/>
  <c r="U541" i="61" s="1"/>
  <c r="V541" i="61" s="1"/>
  <c r="W541" i="61" s="1"/>
  <c r="X541" i="61" s="1"/>
  <c r="Y541" i="61" s="1"/>
  <c r="Z541" i="61" s="1"/>
  <c r="AA541" i="61" s="1"/>
  <c r="R559" i="61"/>
  <c r="S559" i="61" s="1"/>
  <c r="T559" i="61" s="1"/>
  <c r="U559" i="61" s="1"/>
  <c r="V559" i="61" s="1"/>
  <c r="W559" i="61" s="1"/>
  <c r="X559" i="61" s="1"/>
  <c r="Y559" i="61" s="1"/>
  <c r="Z559" i="61" s="1"/>
  <c r="AA559" i="61" s="1"/>
  <c r="R562" i="61"/>
  <c r="S562" i="61" s="1"/>
  <c r="T562" i="61" s="1"/>
  <c r="U562" i="61" s="1"/>
  <c r="V562" i="61" s="1"/>
  <c r="W562" i="61" s="1"/>
  <c r="X562" i="61" s="1"/>
  <c r="Y562" i="61" s="1"/>
  <c r="Z562" i="61" s="1"/>
  <c r="AA562" i="61" s="1"/>
  <c r="R742" i="61"/>
  <c r="S742" i="61" s="1"/>
  <c r="T742" i="61" s="1"/>
  <c r="U742" i="61" s="1"/>
  <c r="V742" i="61" s="1"/>
  <c r="W742" i="61" s="1"/>
  <c r="X742" i="61" s="1"/>
  <c r="Y742" i="61" s="1"/>
  <c r="Z742" i="61" s="1"/>
  <c r="AA742" i="61" s="1"/>
  <c r="R678" i="61"/>
  <c r="S678" i="61" s="1"/>
  <c r="T678" i="61" s="1"/>
  <c r="U678" i="61" s="1"/>
  <c r="V678" i="61" s="1"/>
  <c r="W678" i="61" s="1"/>
  <c r="X678" i="61" s="1"/>
  <c r="Y678" i="61" s="1"/>
  <c r="Z678" i="61" s="1"/>
  <c r="AA678" i="61" s="1"/>
  <c r="R612" i="61"/>
  <c r="S612" i="61" s="1"/>
  <c r="T612" i="61" s="1"/>
  <c r="U612" i="61" s="1"/>
  <c r="V612" i="61" s="1"/>
  <c r="W612" i="61" s="1"/>
  <c r="X612" i="61" s="1"/>
  <c r="Y612" i="61" s="1"/>
  <c r="Z612" i="61" s="1"/>
  <c r="AA612" i="61" s="1"/>
  <c r="R796" i="61"/>
  <c r="S796" i="61" s="1"/>
  <c r="T796" i="61" s="1"/>
  <c r="U796" i="61" s="1"/>
  <c r="V796" i="61" s="1"/>
  <c r="W796" i="61" s="1"/>
  <c r="X796" i="61" s="1"/>
  <c r="Y796" i="61" s="1"/>
  <c r="Z796" i="61" s="1"/>
  <c r="AA796" i="61" s="1"/>
  <c r="R776" i="61"/>
  <c r="S776" i="61" s="1"/>
  <c r="T776" i="61" s="1"/>
  <c r="U776" i="61" s="1"/>
  <c r="V776" i="61" s="1"/>
  <c r="W776" i="61" s="1"/>
  <c r="X776" i="61" s="1"/>
  <c r="Y776" i="61" s="1"/>
  <c r="Z776" i="61" s="1"/>
  <c r="AA776" i="61" s="1"/>
  <c r="R744" i="61"/>
  <c r="S744" i="61" s="1"/>
  <c r="T744" i="61" s="1"/>
  <c r="U744" i="61" s="1"/>
  <c r="V744" i="61" s="1"/>
  <c r="W744" i="61" s="1"/>
  <c r="X744" i="61" s="1"/>
  <c r="Y744" i="61" s="1"/>
  <c r="Z744" i="61" s="1"/>
  <c r="AA744" i="61" s="1"/>
  <c r="R760" i="61"/>
  <c r="S760" i="61" s="1"/>
  <c r="T760" i="61" s="1"/>
  <c r="U760" i="61" s="1"/>
  <c r="V760" i="61" s="1"/>
  <c r="W760" i="61" s="1"/>
  <c r="X760" i="61" s="1"/>
  <c r="Y760" i="61" s="1"/>
  <c r="Z760" i="61" s="1"/>
  <c r="AA760" i="61" s="1"/>
  <c r="R756" i="61"/>
  <c r="S756" i="61" s="1"/>
  <c r="T756" i="61" s="1"/>
  <c r="U756" i="61" s="1"/>
  <c r="V756" i="61" s="1"/>
  <c r="W756" i="61" s="1"/>
  <c r="X756" i="61" s="1"/>
  <c r="Y756" i="61" s="1"/>
  <c r="Z756" i="61" s="1"/>
  <c r="AA756" i="61" s="1"/>
  <c r="R741" i="61"/>
  <c r="S741" i="61" s="1"/>
  <c r="T741" i="61" s="1"/>
  <c r="U741" i="61" s="1"/>
  <c r="V741" i="61" s="1"/>
  <c r="W741" i="61" s="1"/>
  <c r="X741" i="61" s="1"/>
  <c r="Y741" i="61" s="1"/>
  <c r="Z741" i="61" s="1"/>
  <c r="AA741" i="61" s="1"/>
  <c r="R666" i="61"/>
  <c r="S666" i="61" s="1"/>
  <c r="T666" i="61" s="1"/>
  <c r="U666" i="61" s="1"/>
  <c r="V666" i="61" s="1"/>
  <c r="W666" i="61" s="1"/>
  <c r="X666" i="61" s="1"/>
  <c r="Y666" i="61" s="1"/>
  <c r="Z666" i="61" s="1"/>
  <c r="AA666" i="61" s="1"/>
  <c r="R625" i="61"/>
  <c r="S625" i="61" s="1"/>
  <c r="T625" i="61" s="1"/>
  <c r="U625" i="61" s="1"/>
  <c r="V625" i="61" s="1"/>
  <c r="W625" i="61" s="1"/>
  <c r="X625" i="61" s="1"/>
  <c r="Y625" i="61" s="1"/>
  <c r="Z625" i="61" s="1"/>
  <c r="AA625" i="61" s="1"/>
  <c r="R650" i="61"/>
  <c r="S650" i="61" s="1"/>
  <c r="T650" i="61" s="1"/>
  <c r="U650" i="61" s="1"/>
  <c r="V650" i="61" s="1"/>
  <c r="W650" i="61" s="1"/>
  <c r="X650" i="61" s="1"/>
  <c r="Y650" i="61" s="1"/>
  <c r="Z650" i="61" s="1"/>
  <c r="AA650" i="61" s="1"/>
  <c r="R684" i="61"/>
  <c r="S684" i="61" s="1"/>
  <c r="T684" i="61" s="1"/>
  <c r="U684" i="61" s="1"/>
  <c r="V684" i="61" s="1"/>
  <c r="W684" i="61" s="1"/>
  <c r="X684" i="61" s="1"/>
  <c r="Y684" i="61" s="1"/>
  <c r="Z684" i="61" s="1"/>
  <c r="AA684" i="61" s="1"/>
  <c r="R802" i="61"/>
  <c r="S802" i="61" s="1"/>
  <c r="T802" i="61" s="1"/>
  <c r="U802" i="61" s="1"/>
  <c r="V802" i="61" s="1"/>
  <c r="W802" i="61" s="1"/>
  <c r="X802" i="61" s="1"/>
  <c r="Y802" i="61" s="1"/>
  <c r="Z802" i="61" s="1"/>
  <c r="AA802" i="61" s="1"/>
  <c r="R775" i="61"/>
  <c r="S775" i="61" s="1"/>
  <c r="T775" i="61" s="1"/>
  <c r="U775" i="61" s="1"/>
  <c r="V775" i="61" s="1"/>
  <c r="W775" i="61" s="1"/>
  <c r="X775" i="61" s="1"/>
  <c r="Y775" i="61" s="1"/>
  <c r="Z775" i="61" s="1"/>
  <c r="AA775" i="61" s="1"/>
  <c r="R547" i="61"/>
  <c r="S547" i="61" s="1"/>
  <c r="T547" i="61" s="1"/>
  <c r="U547" i="61" s="1"/>
  <c r="V547" i="61" s="1"/>
  <c r="W547" i="61" s="1"/>
  <c r="X547" i="61" s="1"/>
  <c r="Y547" i="61" s="1"/>
  <c r="Z547" i="61" s="1"/>
  <c r="AA547" i="61" s="1"/>
  <c r="R558" i="61"/>
  <c r="S558" i="61" s="1"/>
  <c r="T558" i="61" s="1"/>
  <c r="U558" i="61" s="1"/>
  <c r="V558" i="61" s="1"/>
  <c r="W558" i="61" s="1"/>
  <c r="X558" i="61" s="1"/>
  <c r="Y558" i="61" s="1"/>
  <c r="Z558" i="61" s="1"/>
  <c r="AA558" i="61" s="1"/>
  <c r="R597" i="61"/>
  <c r="S597" i="61" s="1"/>
  <c r="T597" i="61" s="1"/>
  <c r="U597" i="61" s="1"/>
  <c r="V597" i="61" s="1"/>
  <c r="W597" i="61" s="1"/>
  <c r="X597" i="61" s="1"/>
  <c r="Y597" i="61" s="1"/>
  <c r="Z597" i="61" s="1"/>
  <c r="AA597" i="61" s="1"/>
  <c r="R527" i="61"/>
  <c r="S527" i="61" s="1"/>
  <c r="T527" i="61" s="1"/>
  <c r="U527" i="61" s="1"/>
  <c r="V527" i="61" s="1"/>
  <c r="W527" i="61" s="1"/>
  <c r="X527" i="61" s="1"/>
  <c r="Y527" i="61" s="1"/>
  <c r="Z527" i="61" s="1"/>
  <c r="AA527" i="61" s="1"/>
  <c r="R581" i="61"/>
  <c r="S581" i="61" s="1"/>
  <c r="T581" i="61" s="1"/>
  <c r="U581" i="61" s="1"/>
  <c r="V581" i="61" s="1"/>
  <c r="W581" i="61" s="1"/>
  <c r="X581" i="61" s="1"/>
  <c r="Y581" i="61" s="1"/>
  <c r="Z581" i="61" s="1"/>
  <c r="AA581" i="61" s="1"/>
  <c r="R658" i="61"/>
  <c r="S658" i="61" s="1"/>
  <c r="T658" i="61" s="1"/>
  <c r="U658" i="61" s="1"/>
  <c r="V658" i="61" s="1"/>
  <c r="W658" i="61" s="1"/>
  <c r="X658" i="61" s="1"/>
  <c r="Y658" i="61" s="1"/>
  <c r="Z658" i="61" s="1"/>
  <c r="AA658" i="61" s="1"/>
  <c r="R694" i="61"/>
  <c r="S694" i="61" s="1"/>
  <c r="T694" i="61" s="1"/>
  <c r="U694" i="61" s="1"/>
  <c r="V694" i="61" s="1"/>
  <c r="W694" i="61" s="1"/>
  <c r="X694" i="61" s="1"/>
  <c r="Y694" i="61" s="1"/>
  <c r="Z694" i="61" s="1"/>
  <c r="AA694" i="61" s="1"/>
  <c r="R642" i="61"/>
  <c r="S642" i="61" s="1"/>
  <c r="T642" i="61" s="1"/>
  <c r="U642" i="61" s="1"/>
  <c r="V642" i="61" s="1"/>
  <c r="W642" i="61" s="1"/>
  <c r="X642" i="61" s="1"/>
  <c r="Y642" i="61" s="1"/>
  <c r="Z642" i="61" s="1"/>
  <c r="AA642" i="61" s="1"/>
  <c r="R690" i="61"/>
  <c r="S690" i="61" s="1"/>
  <c r="T690" i="61" s="1"/>
  <c r="U690" i="61" s="1"/>
  <c r="V690" i="61" s="1"/>
  <c r="W690" i="61" s="1"/>
  <c r="X690" i="61" s="1"/>
  <c r="Y690" i="61" s="1"/>
  <c r="Z690" i="61" s="1"/>
  <c r="AA690" i="61" s="1"/>
  <c r="R645" i="61"/>
  <c r="S645" i="61" s="1"/>
  <c r="T645" i="61" s="1"/>
  <c r="U645" i="61" s="1"/>
  <c r="V645" i="61" s="1"/>
  <c r="W645" i="61" s="1"/>
  <c r="X645" i="61" s="1"/>
  <c r="Y645" i="61" s="1"/>
  <c r="Z645" i="61" s="1"/>
  <c r="AA645" i="61" s="1"/>
  <c r="R646" i="61"/>
  <c r="S646" i="61" s="1"/>
  <c r="T646" i="61" s="1"/>
  <c r="U646" i="61" s="1"/>
  <c r="V646" i="61" s="1"/>
  <c r="W646" i="61" s="1"/>
  <c r="X646" i="61" s="1"/>
  <c r="Y646" i="61" s="1"/>
  <c r="Z646" i="61" s="1"/>
  <c r="AA646" i="61" s="1"/>
  <c r="R647" i="61"/>
  <c r="S647" i="61" s="1"/>
  <c r="T647" i="61" s="1"/>
  <c r="U647" i="61" s="1"/>
  <c r="V647" i="61" s="1"/>
  <c r="W647" i="61" s="1"/>
  <c r="X647" i="61" s="1"/>
  <c r="Y647" i="61" s="1"/>
  <c r="Z647" i="61" s="1"/>
  <c r="AA647" i="61" s="1"/>
  <c r="R680" i="61"/>
  <c r="S680" i="61" s="1"/>
  <c r="T680" i="61" s="1"/>
  <c r="U680" i="61" s="1"/>
  <c r="V680" i="61" s="1"/>
  <c r="W680" i="61" s="1"/>
  <c r="X680" i="61" s="1"/>
  <c r="Y680" i="61" s="1"/>
  <c r="Z680" i="61" s="1"/>
  <c r="AA680" i="61" s="1"/>
  <c r="R543" i="61"/>
  <c r="S543" i="61" s="1"/>
  <c r="T543" i="61" s="1"/>
  <c r="U543" i="61" s="1"/>
  <c r="V543" i="61" s="1"/>
  <c r="W543" i="61" s="1"/>
  <c r="X543" i="61" s="1"/>
  <c r="Y543" i="61" s="1"/>
  <c r="Z543" i="61" s="1"/>
  <c r="AA543" i="61" s="1"/>
  <c r="R595" i="61"/>
  <c r="S595" i="61" s="1"/>
  <c r="T595" i="61" s="1"/>
  <c r="U595" i="61" s="1"/>
  <c r="V595" i="61" s="1"/>
  <c r="W595" i="61" s="1"/>
  <c r="X595" i="61" s="1"/>
  <c r="Y595" i="61" s="1"/>
  <c r="Z595" i="61" s="1"/>
  <c r="AA595" i="61" s="1"/>
  <c r="R549" i="61"/>
  <c r="S549" i="61" s="1"/>
  <c r="T549" i="61" s="1"/>
  <c r="U549" i="61" s="1"/>
  <c r="V549" i="61" s="1"/>
  <c r="W549" i="61" s="1"/>
  <c r="X549" i="61" s="1"/>
  <c r="Y549" i="61" s="1"/>
  <c r="Z549" i="61" s="1"/>
  <c r="AA549" i="61" s="1"/>
  <c r="R534" i="61"/>
  <c r="S534" i="61" s="1"/>
  <c r="T534" i="61" s="1"/>
  <c r="U534" i="61" s="1"/>
  <c r="V534" i="61" s="1"/>
  <c r="W534" i="61" s="1"/>
  <c r="X534" i="61" s="1"/>
  <c r="Y534" i="61" s="1"/>
  <c r="Z534" i="61" s="1"/>
  <c r="AA534" i="61" s="1"/>
  <c r="R588" i="61"/>
  <c r="S588" i="61" s="1"/>
  <c r="T588" i="61" s="1"/>
  <c r="U588" i="61" s="1"/>
  <c r="V588" i="61" s="1"/>
  <c r="W588" i="61" s="1"/>
  <c r="X588" i="61" s="1"/>
  <c r="Y588" i="61" s="1"/>
  <c r="Z588" i="61" s="1"/>
  <c r="AA588" i="61" s="1"/>
  <c r="R661" i="61"/>
  <c r="S661" i="61" s="1"/>
  <c r="T661" i="61" s="1"/>
  <c r="U661" i="61" s="1"/>
  <c r="V661" i="61" s="1"/>
  <c r="W661" i="61" s="1"/>
  <c r="X661" i="61" s="1"/>
  <c r="Y661" i="61" s="1"/>
  <c r="Z661" i="61" s="1"/>
  <c r="AA661" i="61" s="1"/>
  <c r="R724" i="61"/>
  <c r="S724" i="61" s="1"/>
  <c r="T724" i="61" s="1"/>
  <c r="U724" i="61" s="1"/>
  <c r="V724" i="61" s="1"/>
  <c r="W724" i="61" s="1"/>
  <c r="X724" i="61" s="1"/>
  <c r="Y724" i="61" s="1"/>
  <c r="Z724" i="61" s="1"/>
  <c r="AA724" i="61" s="1"/>
  <c r="R599" i="61"/>
  <c r="S599" i="61" s="1"/>
  <c r="T599" i="61" s="1"/>
  <c r="U599" i="61" s="1"/>
  <c r="V599" i="61" s="1"/>
  <c r="W599" i="61" s="1"/>
  <c r="X599" i="61" s="1"/>
  <c r="Y599" i="61" s="1"/>
  <c r="Z599" i="61" s="1"/>
  <c r="AA599" i="61" s="1"/>
  <c r="R764" i="61"/>
  <c r="S764" i="61" s="1"/>
  <c r="T764" i="61" s="1"/>
  <c r="U764" i="61" s="1"/>
  <c r="V764" i="61" s="1"/>
  <c r="W764" i="61" s="1"/>
  <c r="X764" i="61" s="1"/>
  <c r="Y764" i="61" s="1"/>
  <c r="Z764" i="61" s="1"/>
  <c r="AA764" i="61" s="1"/>
  <c r="R784" i="61"/>
  <c r="S784" i="61" s="1"/>
  <c r="T784" i="61" s="1"/>
  <c r="U784" i="61" s="1"/>
  <c r="V784" i="61" s="1"/>
  <c r="W784" i="61" s="1"/>
  <c r="X784" i="61" s="1"/>
  <c r="Y784" i="61" s="1"/>
  <c r="Z784" i="61" s="1"/>
  <c r="AA784" i="61" s="1"/>
  <c r="R814" i="61"/>
  <c r="S814" i="61" s="1"/>
  <c r="T814" i="61" s="1"/>
  <c r="U814" i="61" s="1"/>
  <c r="V814" i="61" s="1"/>
  <c r="W814" i="61" s="1"/>
  <c r="X814" i="61" s="1"/>
  <c r="Y814" i="61" s="1"/>
  <c r="Z814" i="61" s="1"/>
  <c r="AA814" i="61" s="1"/>
  <c r="R770" i="61"/>
  <c r="S770" i="61" s="1"/>
  <c r="T770" i="61" s="1"/>
  <c r="U770" i="61" s="1"/>
  <c r="V770" i="61" s="1"/>
  <c r="W770" i="61" s="1"/>
  <c r="X770" i="61" s="1"/>
  <c r="Y770" i="61" s="1"/>
  <c r="Z770" i="61" s="1"/>
  <c r="AA770" i="61" s="1"/>
  <c r="R803" i="61"/>
  <c r="S803" i="61" s="1"/>
  <c r="T803" i="61" s="1"/>
  <c r="U803" i="61" s="1"/>
  <c r="V803" i="61" s="1"/>
  <c r="W803" i="61" s="1"/>
  <c r="X803" i="61" s="1"/>
  <c r="Y803" i="61" s="1"/>
  <c r="Z803" i="61" s="1"/>
  <c r="AA803" i="61" s="1"/>
  <c r="R815" i="61"/>
  <c r="S815" i="61" s="1"/>
  <c r="T815" i="61" s="1"/>
  <c r="U815" i="61" s="1"/>
  <c r="V815" i="61" s="1"/>
  <c r="W815" i="61" s="1"/>
  <c r="X815" i="61" s="1"/>
  <c r="Y815" i="61" s="1"/>
  <c r="Z815" i="61" s="1"/>
  <c r="AA815" i="61" s="1"/>
  <c r="R795" i="61"/>
  <c r="S795" i="61" s="1"/>
  <c r="T795" i="61" s="1"/>
  <c r="U795" i="61" s="1"/>
  <c r="V795" i="61" s="1"/>
  <c r="W795" i="61" s="1"/>
  <c r="X795" i="61" s="1"/>
  <c r="Y795" i="61" s="1"/>
  <c r="Z795" i="61" s="1"/>
  <c r="AA795" i="61" s="1"/>
  <c r="R617" i="61"/>
  <c r="S617" i="61" s="1"/>
  <c r="T617" i="61" s="1"/>
  <c r="U617" i="61" s="1"/>
  <c r="V617" i="61" s="1"/>
  <c r="W617" i="61" s="1"/>
  <c r="X617" i="61" s="1"/>
  <c r="Y617" i="61" s="1"/>
  <c r="Z617" i="61" s="1"/>
  <c r="AA617" i="61" s="1"/>
  <c r="R665" i="61"/>
  <c r="S665" i="61" s="1"/>
  <c r="T665" i="61" s="1"/>
  <c r="U665" i="61" s="1"/>
  <c r="V665" i="61" s="1"/>
  <c r="W665" i="61" s="1"/>
  <c r="X665" i="61" s="1"/>
  <c r="Y665" i="61" s="1"/>
  <c r="Z665" i="61" s="1"/>
  <c r="AA665" i="61" s="1"/>
  <c r="R663" i="61"/>
  <c r="S663" i="61" s="1"/>
  <c r="T663" i="61" s="1"/>
  <c r="U663" i="61" s="1"/>
  <c r="V663" i="61" s="1"/>
  <c r="W663" i="61" s="1"/>
  <c r="X663" i="61" s="1"/>
  <c r="Y663" i="61" s="1"/>
  <c r="Z663" i="61" s="1"/>
  <c r="AA663" i="61" s="1"/>
  <c r="R746" i="61"/>
  <c r="S746" i="61" s="1"/>
  <c r="T746" i="61" s="1"/>
  <c r="U746" i="61" s="1"/>
  <c r="V746" i="61" s="1"/>
  <c r="W746" i="61" s="1"/>
  <c r="X746" i="61" s="1"/>
  <c r="Y746" i="61" s="1"/>
  <c r="Z746" i="61" s="1"/>
  <c r="AA746" i="61" s="1"/>
  <c r="R569" i="61"/>
  <c r="S569" i="61" s="1"/>
  <c r="T569" i="61" s="1"/>
  <c r="U569" i="61" s="1"/>
  <c r="V569" i="61" s="1"/>
  <c r="W569" i="61" s="1"/>
  <c r="X569" i="61" s="1"/>
  <c r="Y569" i="61" s="1"/>
  <c r="Z569" i="61" s="1"/>
  <c r="AA569" i="61" s="1"/>
  <c r="R689" i="61"/>
  <c r="S689" i="61" s="1"/>
  <c r="T689" i="61" s="1"/>
  <c r="U689" i="61" s="1"/>
  <c r="V689" i="61" s="1"/>
  <c r="W689" i="61" s="1"/>
  <c r="X689" i="61" s="1"/>
  <c r="Y689" i="61" s="1"/>
  <c r="Z689" i="61" s="1"/>
  <c r="AA689" i="61" s="1"/>
  <c r="R653" i="61"/>
  <c r="S653" i="61" s="1"/>
  <c r="T653" i="61" s="1"/>
  <c r="U653" i="61" s="1"/>
  <c r="V653" i="61" s="1"/>
  <c r="W653" i="61" s="1"/>
  <c r="X653" i="61" s="1"/>
  <c r="Y653" i="61" s="1"/>
  <c r="Z653" i="61" s="1"/>
  <c r="AA653" i="61" s="1"/>
  <c r="R603" i="61"/>
  <c r="S603" i="61" s="1"/>
  <c r="T603" i="61" s="1"/>
  <c r="U603" i="61" s="1"/>
  <c r="V603" i="61" s="1"/>
  <c r="W603" i="61" s="1"/>
  <c r="X603" i="61" s="1"/>
  <c r="Y603" i="61" s="1"/>
  <c r="Z603" i="61" s="1"/>
  <c r="AA603" i="61" s="1"/>
  <c r="R601" i="61"/>
  <c r="S601" i="61" s="1"/>
  <c r="T601" i="61" s="1"/>
  <c r="U601" i="61" s="1"/>
  <c r="V601" i="61" s="1"/>
  <c r="W601" i="61" s="1"/>
  <c r="X601" i="61" s="1"/>
  <c r="Y601" i="61" s="1"/>
  <c r="Z601" i="61" s="1"/>
  <c r="AA601" i="61" s="1"/>
  <c r="R509" i="61"/>
  <c r="S509" i="61" s="1"/>
  <c r="T509" i="61" s="1"/>
  <c r="U509" i="61" s="1"/>
  <c r="V509" i="61" s="1"/>
  <c r="W509" i="61" s="1"/>
  <c r="X509" i="61" s="1"/>
  <c r="Y509" i="61" s="1"/>
  <c r="Z509" i="61" s="1"/>
  <c r="AA509" i="61" s="1"/>
  <c r="R731" i="61"/>
  <c r="S731" i="61" s="1"/>
  <c r="T731" i="61" s="1"/>
  <c r="U731" i="61" s="1"/>
  <c r="V731" i="61" s="1"/>
  <c r="W731" i="61" s="1"/>
  <c r="X731" i="61" s="1"/>
  <c r="Y731" i="61" s="1"/>
  <c r="Z731" i="61" s="1"/>
  <c r="AA731" i="61" s="1"/>
  <c r="R761" i="61"/>
  <c r="S761" i="61" s="1"/>
  <c r="T761" i="61" s="1"/>
  <c r="U761" i="61" s="1"/>
  <c r="V761" i="61" s="1"/>
  <c r="W761" i="61" s="1"/>
  <c r="X761" i="61" s="1"/>
  <c r="Y761" i="61" s="1"/>
  <c r="Z761" i="61" s="1"/>
  <c r="AA761" i="61" s="1"/>
  <c r="R629" i="61"/>
  <c r="S629" i="61" s="1"/>
  <c r="T629" i="61" s="1"/>
  <c r="U629" i="61" s="1"/>
  <c r="V629" i="61" s="1"/>
  <c r="W629" i="61" s="1"/>
  <c r="X629" i="61" s="1"/>
  <c r="Y629" i="61" s="1"/>
  <c r="Z629" i="61" s="1"/>
  <c r="AA629" i="61" s="1"/>
  <c r="R757" i="61"/>
  <c r="S757" i="61" s="1"/>
  <c r="T757" i="61" s="1"/>
  <c r="U757" i="61" s="1"/>
  <c r="V757" i="61" s="1"/>
  <c r="W757" i="61" s="1"/>
  <c r="X757" i="61" s="1"/>
  <c r="Y757" i="61" s="1"/>
  <c r="Z757" i="61" s="1"/>
  <c r="AA757" i="61" s="1"/>
  <c r="R726" i="61"/>
  <c r="S726" i="61" s="1"/>
  <c r="T726" i="61" s="1"/>
  <c r="U726" i="61" s="1"/>
  <c r="V726" i="61" s="1"/>
  <c r="W726" i="61" s="1"/>
  <c r="X726" i="61" s="1"/>
  <c r="Y726" i="61" s="1"/>
  <c r="Z726" i="61" s="1"/>
  <c r="AA726" i="61" s="1"/>
  <c r="R614" i="61"/>
  <c r="S614" i="61" s="1"/>
  <c r="T614" i="61" s="1"/>
  <c r="U614" i="61" s="1"/>
  <c r="V614" i="61" s="1"/>
  <c r="W614" i="61" s="1"/>
  <c r="X614" i="61" s="1"/>
  <c r="Y614" i="61" s="1"/>
  <c r="Z614" i="61" s="1"/>
  <c r="AA614" i="61" s="1"/>
  <c r="R710" i="61"/>
  <c r="S710" i="61" s="1"/>
  <c r="T710" i="61" s="1"/>
  <c r="U710" i="61" s="1"/>
  <c r="V710" i="61" s="1"/>
  <c r="W710" i="61" s="1"/>
  <c r="X710" i="61" s="1"/>
  <c r="Y710" i="61" s="1"/>
  <c r="Z710" i="61" s="1"/>
  <c r="AA710" i="61" s="1"/>
  <c r="R700" i="61"/>
  <c r="S700" i="61" s="1"/>
  <c r="T700" i="61" s="1"/>
  <c r="U700" i="61" s="1"/>
  <c r="V700" i="61" s="1"/>
  <c r="W700" i="61" s="1"/>
  <c r="X700" i="61" s="1"/>
  <c r="Y700" i="61" s="1"/>
  <c r="Z700" i="61" s="1"/>
  <c r="AA700" i="61" s="1"/>
  <c r="R732" i="61"/>
  <c r="S732" i="61" s="1"/>
  <c r="T732" i="61" s="1"/>
  <c r="U732" i="61" s="1"/>
  <c r="V732" i="61" s="1"/>
  <c r="W732" i="61" s="1"/>
  <c r="X732" i="61" s="1"/>
  <c r="Y732" i="61" s="1"/>
  <c r="Z732" i="61" s="1"/>
  <c r="AA732" i="61" s="1"/>
  <c r="R609" i="61"/>
  <c r="S609" i="61" s="1"/>
  <c r="T609" i="61" s="1"/>
  <c r="U609" i="61" s="1"/>
  <c r="V609" i="61" s="1"/>
  <c r="W609" i="61" s="1"/>
  <c r="X609" i="61" s="1"/>
  <c r="Y609" i="61" s="1"/>
  <c r="Z609" i="61" s="1"/>
  <c r="AA609" i="61" s="1"/>
  <c r="R634" i="61"/>
  <c r="S634" i="61" s="1"/>
  <c r="T634" i="61" s="1"/>
  <c r="U634" i="61" s="1"/>
  <c r="V634" i="61" s="1"/>
  <c r="W634" i="61" s="1"/>
  <c r="X634" i="61" s="1"/>
  <c r="Y634" i="61" s="1"/>
  <c r="Z634" i="61" s="1"/>
  <c r="AA634" i="61" s="1"/>
  <c r="R695" i="61"/>
  <c r="S695" i="61" s="1"/>
  <c r="T695" i="61" s="1"/>
  <c r="U695" i="61" s="1"/>
  <c r="V695" i="61" s="1"/>
  <c r="W695" i="61" s="1"/>
  <c r="X695" i="61" s="1"/>
  <c r="Y695" i="61" s="1"/>
  <c r="Z695" i="61" s="1"/>
  <c r="AA695" i="61" s="1"/>
  <c r="R640" i="61"/>
  <c r="S640" i="61" s="1"/>
  <c r="T640" i="61" s="1"/>
  <c r="U640" i="61" s="1"/>
  <c r="V640" i="61" s="1"/>
  <c r="W640" i="61" s="1"/>
  <c r="X640" i="61" s="1"/>
  <c r="Y640" i="61" s="1"/>
  <c r="Z640" i="61" s="1"/>
  <c r="AA640" i="61" s="1"/>
  <c r="R621" i="61"/>
  <c r="S621" i="61" s="1"/>
  <c r="T621" i="61" s="1"/>
  <c r="U621" i="61" s="1"/>
  <c r="V621" i="61" s="1"/>
  <c r="W621" i="61" s="1"/>
  <c r="X621" i="61" s="1"/>
  <c r="Y621" i="61" s="1"/>
  <c r="Z621" i="61" s="1"/>
  <c r="AA621" i="61" s="1"/>
  <c r="R633" i="61"/>
  <c r="S633" i="61" s="1"/>
  <c r="T633" i="61" s="1"/>
  <c r="U633" i="61" s="1"/>
  <c r="V633" i="61" s="1"/>
  <c r="W633" i="61" s="1"/>
  <c r="X633" i="61" s="1"/>
  <c r="Y633" i="61" s="1"/>
  <c r="Z633" i="61" s="1"/>
  <c r="AA633" i="61" s="1"/>
  <c r="R654" i="61"/>
  <c r="S654" i="61" s="1"/>
  <c r="T654" i="61" s="1"/>
  <c r="U654" i="61" s="1"/>
  <c r="V654" i="61" s="1"/>
  <c r="W654" i="61" s="1"/>
  <c r="X654" i="61" s="1"/>
  <c r="Y654" i="61" s="1"/>
  <c r="Z654" i="61" s="1"/>
  <c r="AA654" i="61" s="1"/>
  <c r="R544" i="61"/>
  <c r="S544" i="61" s="1"/>
  <c r="T544" i="61" s="1"/>
  <c r="U544" i="61" s="1"/>
  <c r="V544" i="61" s="1"/>
  <c r="W544" i="61" s="1"/>
  <c r="X544" i="61" s="1"/>
  <c r="Y544" i="61" s="1"/>
  <c r="Z544" i="61" s="1"/>
  <c r="AA544" i="61" s="1"/>
  <c r="R743" i="61"/>
  <c r="S743" i="61" s="1"/>
  <c r="T743" i="61" s="1"/>
  <c r="U743" i="61" s="1"/>
  <c r="V743" i="61" s="1"/>
  <c r="W743" i="61" s="1"/>
  <c r="X743" i="61" s="1"/>
  <c r="Y743" i="61" s="1"/>
  <c r="Z743" i="61" s="1"/>
  <c r="AA743" i="61" s="1"/>
  <c r="R736" i="61"/>
  <c r="S736" i="61" s="1"/>
  <c r="T736" i="61" s="1"/>
  <c r="U736" i="61" s="1"/>
  <c r="V736" i="61" s="1"/>
  <c r="W736" i="61" s="1"/>
  <c r="X736" i="61" s="1"/>
  <c r="Y736" i="61" s="1"/>
  <c r="Z736" i="61" s="1"/>
  <c r="AA736" i="61" s="1"/>
  <c r="R669" i="61"/>
  <c r="S669" i="61" s="1"/>
  <c r="T669" i="61" s="1"/>
  <c r="U669" i="61" s="1"/>
  <c r="V669" i="61" s="1"/>
  <c r="W669" i="61" s="1"/>
  <c r="X669" i="61" s="1"/>
  <c r="Y669" i="61" s="1"/>
  <c r="Z669" i="61" s="1"/>
  <c r="AA669" i="61" s="1"/>
  <c r="R531" i="61"/>
  <c r="S531" i="61" s="1"/>
  <c r="T531" i="61" s="1"/>
  <c r="U531" i="61" s="1"/>
  <c r="V531" i="61" s="1"/>
  <c r="W531" i="61" s="1"/>
  <c r="X531" i="61" s="1"/>
  <c r="Y531" i="61" s="1"/>
  <c r="Z531" i="61" s="1"/>
  <c r="AA531" i="61" s="1"/>
  <c r="R798" i="61"/>
  <c r="S798" i="61" s="1"/>
  <c r="T798" i="61" s="1"/>
  <c r="U798" i="61" s="1"/>
  <c r="V798" i="61" s="1"/>
  <c r="W798" i="61" s="1"/>
  <c r="X798" i="61" s="1"/>
  <c r="Y798" i="61" s="1"/>
  <c r="Z798" i="61" s="1"/>
  <c r="AA798" i="61" s="1"/>
  <c r="R749" i="61"/>
  <c r="S749" i="61" s="1"/>
  <c r="T749" i="61" s="1"/>
  <c r="U749" i="61" s="1"/>
  <c r="V749" i="61" s="1"/>
  <c r="W749" i="61" s="1"/>
  <c r="X749" i="61" s="1"/>
  <c r="Y749" i="61" s="1"/>
  <c r="Z749" i="61" s="1"/>
  <c r="AA749" i="61" s="1"/>
  <c r="R649" i="61"/>
  <c r="S649" i="61" s="1"/>
  <c r="T649" i="61" s="1"/>
  <c r="U649" i="61" s="1"/>
  <c r="V649" i="61" s="1"/>
  <c r="W649" i="61" s="1"/>
  <c r="X649" i="61" s="1"/>
  <c r="Y649" i="61" s="1"/>
  <c r="Z649" i="61" s="1"/>
  <c r="AA649" i="61" s="1"/>
  <c r="R804" i="61"/>
  <c r="S804" i="61" s="1"/>
  <c r="T804" i="61" s="1"/>
  <c r="U804" i="61" s="1"/>
  <c r="V804" i="61" s="1"/>
  <c r="W804" i="61" s="1"/>
  <c r="X804" i="61" s="1"/>
  <c r="Y804" i="61" s="1"/>
  <c r="Z804" i="61" s="1"/>
  <c r="AA804" i="61" s="1"/>
  <c r="R500" i="61"/>
  <c r="S500" i="61" s="1"/>
  <c r="T500" i="61" s="1"/>
  <c r="U500" i="61" s="1"/>
  <c r="V500" i="61" s="1"/>
  <c r="W500" i="61" s="1"/>
  <c r="X500" i="61" s="1"/>
  <c r="Y500" i="61" s="1"/>
  <c r="Z500" i="61" s="1"/>
  <c r="AA500" i="61" s="1"/>
  <c r="R366" i="61"/>
  <c r="S366" i="61" s="1"/>
  <c r="T366" i="61" s="1"/>
  <c r="U366" i="61" s="1"/>
  <c r="V366" i="61" s="1"/>
  <c r="W366" i="61" s="1"/>
  <c r="X366" i="61" s="1"/>
  <c r="Y366" i="61" s="1"/>
  <c r="Z366" i="61" s="1"/>
  <c r="AA366" i="61" s="1"/>
  <c r="R493" i="61"/>
  <c r="S493" i="61" s="1"/>
  <c r="T493" i="61" s="1"/>
  <c r="U493" i="61" s="1"/>
  <c r="V493" i="61" s="1"/>
  <c r="W493" i="61" s="1"/>
  <c r="X493" i="61" s="1"/>
  <c r="Y493" i="61" s="1"/>
  <c r="Z493" i="61" s="1"/>
  <c r="AA493" i="61" s="1"/>
  <c r="R218" i="61"/>
  <c r="S218" i="61" s="1"/>
  <c r="T218" i="61" s="1"/>
  <c r="U218" i="61" s="1"/>
  <c r="V218" i="61" s="1"/>
  <c r="W218" i="61" s="1"/>
  <c r="X218" i="61" s="1"/>
  <c r="Y218" i="61" s="1"/>
  <c r="Z218" i="61" s="1"/>
  <c r="AA218" i="61" s="1"/>
  <c r="R353" i="61"/>
  <c r="S353" i="61" s="1"/>
  <c r="T353" i="61" s="1"/>
  <c r="U353" i="61" s="1"/>
  <c r="V353" i="61" s="1"/>
  <c r="W353" i="61" s="1"/>
  <c r="X353" i="61" s="1"/>
  <c r="Y353" i="61" s="1"/>
  <c r="Z353" i="61" s="1"/>
  <c r="AA353" i="61" s="1"/>
  <c r="R435" i="61"/>
  <c r="S435" i="61" s="1"/>
  <c r="T435" i="61" s="1"/>
  <c r="U435" i="61" s="1"/>
  <c r="V435" i="61" s="1"/>
  <c r="W435" i="61" s="1"/>
  <c r="X435" i="61" s="1"/>
  <c r="Y435" i="61" s="1"/>
  <c r="Z435" i="61" s="1"/>
  <c r="AA435" i="61" s="1"/>
  <c r="R778" i="61"/>
  <c r="S778" i="61" s="1"/>
  <c r="T778" i="61" s="1"/>
  <c r="U778" i="61" s="1"/>
  <c r="V778" i="61" s="1"/>
  <c r="W778" i="61" s="1"/>
  <c r="X778" i="61" s="1"/>
  <c r="Y778" i="61" s="1"/>
  <c r="Z778" i="61" s="1"/>
  <c r="AA778" i="61" s="1"/>
  <c r="R142" i="61"/>
  <c r="S142" i="61" s="1"/>
  <c r="T142" i="61" s="1"/>
  <c r="U142" i="61" s="1"/>
  <c r="V142" i="61" s="1"/>
  <c r="W142" i="61" s="1"/>
  <c r="X142" i="61" s="1"/>
  <c r="Y142" i="61" s="1"/>
  <c r="Z142" i="61" s="1"/>
  <c r="AA142" i="61" s="1"/>
  <c r="R721" i="61"/>
  <c r="S721" i="61" s="1"/>
  <c r="T721" i="61" s="1"/>
  <c r="U721" i="61" s="1"/>
  <c r="V721" i="61" s="1"/>
  <c r="W721" i="61" s="1"/>
  <c r="X721" i="61" s="1"/>
  <c r="Y721" i="61" s="1"/>
  <c r="Z721" i="61" s="1"/>
  <c r="AA721" i="61" s="1"/>
  <c r="R727" i="61"/>
  <c r="S727" i="61" s="1"/>
  <c r="T727" i="61" s="1"/>
  <c r="U727" i="61" s="1"/>
  <c r="V727" i="61" s="1"/>
  <c r="W727" i="61" s="1"/>
  <c r="X727" i="61" s="1"/>
  <c r="Y727" i="61" s="1"/>
  <c r="Z727" i="61" s="1"/>
  <c r="AA727" i="61" s="1"/>
  <c r="R236" i="61"/>
  <c r="S236" i="61" s="1"/>
  <c r="T236" i="61" s="1"/>
  <c r="U236" i="61" s="1"/>
  <c r="V236" i="61" s="1"/>
  <c r="W236" i="61" s="1"/>
  <c r="X236" i="61" s="1"/>
  <c r="Y236" i="61" s="1"/>
  <c r="Z236" i="61" s="1"/>
  <c r="AA236" i="61" s="1"/>
  <c r="R738" i="61"/>
  <c r="S738" i="61" s="1"/>
  <c r="T738" i="61" s="1"/>
  <c r="U738" i="61" s="1"/>
  <c r="V738" i="61" s="1"/>
  <c r="W738" i="61" s="1"/>
  <c r="X738" i="61" s="1"/>
  <c r="Y738" i="61" s="1"/>
  <c r="Z738" i="61" s="1"/>
  <c r="AA738" i="61" s="1"/>
  <c r="R712" i="61"/>
  <c r="S712" i="61" s="1"/>
  <c r="T712" i="61" s="1"/>
  <c r="U712" i="61" s="1"/>
  <c r="V712" i="61" s="1"/>
  <c r="W712" i="61" s="1"/>
  <c r="X712" i="61" s="1"/>
  <c r="Y712" i="61" s="1"/>
  <c r="Z712" i="61" s="1"/>
  <c r="AA712" i="61" s="1"/>
  <c r="R119" i="61"/>
  <c r="S119" i="61" s="1"/>
  <c r="T119" i="61" s="1"/>
  <c r="U119" i="61" s="1"/>
  <c r="V119" i="61" s="1"/>
  <c r="W119" i="61" s="1"/>
  <c r="X119" i="61" s="1"/>
  <c r="Y119" i="61" s="1"/>
  <c r="Z119" i="61" s="1"/>
  <c r="AA119" i="61" s="1"/>
  <c r="R788" i="61"/>
  <c r="S788" i="61" s="1"/>
  <c r="T788" i="61" s="1"/>
  <c r="U788" i="61" s="1"/>
  <c r="V788" i="61" s="1"/>
  <c r="W788" i="61" s="1"/>
  <c r="X788" i="61" s="1"/>
  <c r="Y788" i="61" s="1"/>
  <c r="Z788" i="61" s="1"/>
  <c r="AA788" i="61" s="1"/>
  <c r="R318" i="61"/>
  <c r="S318" i="61" s="1"/>
  <c r="T318" i="61" s="1"/>
  <c r="U318" i="61" s="1"/>
  <c r="V318" i="61" s="1"/>
  <c r="W318" i="61" s="1"/>
  <c r="X318" i="61" s="1"/>
  <c r="Y318" i="61" s="1"/>
  <c r="Z318" i="61" s="1"/>
  <c r="AA318" i="61" s="1"/>
  <c r="R431" i="61"/>
  <c r="S431" i="61" s="1"/>
  <c r="T431" i="61" s="1"/>
  <c r="U431" i="61" s="1"/>
  <c r="V431" i="61" s="1"/>
  <c r="W431" i="61" s="1"/>
  <c r="X431" i="61" s="1"/>
  <c r="Y431" i="61" s="1"/>
  <c r="Z431" i="61" s="1"/>
  <c r="AA431" i="61" s="1"/>
  <c r="R834" i="61"/>
  <c r="S834" i="61" s="1"/>
  <c r="T834" i="61" s="1"/>
  <c r="U834" i="61" s="1"/>
  <c r="V834" i="61" s="1"/>
  <c r="W834" i="61" s="1"/>
  <c r="X834" i="61" s="1"/>
  <c r="Y834" i="61" s="1"/>
  <c r="Z834" i="61" s="1"/>
  <c r="AA834" i="61" s="1"/>
  <c r="R794" i="61"/>
  <c r="S794" i="61" s="1"/>
  <c r="T794" i="61" s="1"/>
  <c r="U794" i="61" s="1"/>
  <c r="V794" i="61" s="1"/>
  <c r="W794" i="61" s="1"/>
  <c r="X794" i="61" s="1"/>
  <c r="Y794" i="61" s="1"/>
  <c r="Z794" i="61" s="1"/>
  <c r="AA794" i="61" s="1"/>
  <c r="R763" i="61"/>
  <c r="S763" i="61" s="1"/>
  <c r="T763" i="61" s="1"/>
  <c r="U763" i="61" s="1"/>
  <c r="V763" i="61" s="1"/>
  <c r="W763" i="61" s="1"/>
  <c r="X763" i="61" s="1"/>
  <c r="Y763" i="61" s="1"/>
  <c r="Z763" i="61" s="1"/>
  <c r="AA763" i="61" s="1"/>
  <c r="R201" i="61"/>
  <c r="S201" i="61" s="1"/>
  <c r="T201" i="61" s="1"/>
  <c r="U201" i="61" s="1"/>
  <c r="V201" i="61" s="1"/>
  <c r="W201" i="61" s="1"/>
  <c r="X201" i="61" s="1"/>
  <c r="Y201" i="61" s="1"/>
  <c r="Z201" i="61" s="1"/>
  <c r="AA201" i="61" s="1"/>
  <c r="R632" i="61"/>
  <c r="S632" i="61" s="1"/>
  <c r="T632" i="61" s="1"/>
  <c r="U632" i="61" s="1"/>
  <c r="V632" i="61" s="1"/>
  <c r="W632" i="61" s="1"/>
  <c r="X632" i="61" s="1"/>
  <c r="Y632" i="61" s="1"/>
  <c r="Z632" i="61" s="1"/>
  <c r="AA632" i="61" s="1"/>
  <c r="R250" i="61"/>
  <c r="S250" i="61" s="1"/>
  <c r="T250" i="61" s="1"/>
  <c r="U250" i="61" s="1"/>
  <c r="V250" i="61" s="1"/>
  <c r="W250" i="61" s="1"/>
  <c r="X250" i="61" s="1"/>
  <c r="Y250" i="61" s="1"/>
  <c r="Z250" i="61" s="1"/>
  <c r="AA250" i="61" s="1"/>
  <c r="R313" i="61"/>
  <c r="S313" i="61" s="1"/>
  <c r="T313" i="61" s="1"/>
  <c r="U313" i="61" s="1"/>
  <c r="V313" i="61" s="1"/>
  <c r="W313" i="61" s="1"/>
  <c r="X313" i="61" s="1"/>
  <c r="Y313" i="61" s="1"/>
  <c r="Z313" i="61" s="1"/>
  <c r="AA313" i="61" s="1"/>
  <c r="R153" i="61"/>
  <c r="S153" i="61" s="1"/>
  <c r="T153" i="61" s="1"/>
  <c r="U153" i="61" s="1"/>
  <c r="V153" i="61" s="1"/>
  <c r="W153" i="61" s="1"/>
  <c r="X153" i="61" s="1"/>
  <c r="Y153" i="61" s="1"/>
  <c r="Z153" i="61" s="1"/>
  <c r="AA153" i="61" s="1"/>
  <c r="R432" i="61"/>
  <c r="S432" i="61" s="1"/>
  <c r="T432" i="61" s="1"/>
  <c r="U432" i="61" s="1"/>
  <c r="V432" i="61" s="1"/>
  <c r="W432" i="61" s="1"/>
  <c r="X432" i="61" s="1"/>
  <c r="Y432" i="61" s="1"/>
  <c r="Z432" i="61" s="1"/>
  <c r="AA432" i="61" s="1"/>
  <c r="R701" i="61"/>
  <c r="S701" i="61" s="1"/>
  <c r="T701" i="61" s="1"/>
  <c r="U701" i="61" s="1"/>
  <c r="V701" i="61" s="1"/>
  <c r="W701" i="61" s="1"/>
  <c r="X701" i="61" s="1"/>
  <c r="Y701" i="61" s="1"/>
  <c r="Z701" i="61" s="1"/>
  <c r="AA701" i="61" s="1"/>
  <c r="R274" i="61"/>
  <c r="S274" i="61" s="1"/>
  <c r="T274" i="61" s="1"/>
  <c r="U274" i="61" s="1"/>
  <c r="V274" i="61" s="1"/>
  <c r="W274" i="61" s="1"/>
  <c r="X274" i="61" s="1"/>
  <c r="Y274" i="61" s="1"/>
  <c r="Z274" i="61" s="1"/>
  <c r="AA274" i="61" s="1"/>
  <c r="R841" i="61"/>
  <c r="S841" i="61" s="1"/>
  <c r="T841" i="61" s="1"/>
  <c r="U841" i="61" s="1"/>
  <c r="V841" i="61" s="1"/>
  <c r="W841" i="61" s="1"/>
  <c r="X841" i="61" s="1"/>
  <c r="Y841" i="61" s="1"/>
  <c r="Z841" i="61" s="1"/>
  <c r="AA841" i="61" s="1"/>
  <c r="R148" i="61"/>
  <c r="S148" i="61" s="1"/>
  <c r="T148" i="61" s="1"/>
  <c r="U148" i="61" s="1"/>
  <c r="V148" i="61" s="1"/>
  <c r="W148" i="61" s="1"/>
  <c r="X148" i="61" s="1"/>
  <c r="Y148" i="61" s="1"/>
  <c r="Z148" i="61" s="1"/>
  <c r="AA148" i="61" s="1"/>
  <c r="R703" i="61"/>
  <c r="S703" i="61" s="1"/>
  <c r="T703" i="61" s="1"/>
  <c r="U703" i="61" s="1"/>
  <c r="V703" i="61" s="1"/>
  <c r="W703" i="61" s="1"/>
  <c r="X703" i="61" s="1"/>
  <c r="Y703" i="61" s="1"/>
  <c r="Z703" i="61" s="1"/>
  <c r="AA703" i="61" s="1"/>
  <c r="R533" i="61"/>
  <c r="S533" i="61" s="1"/>
  <c r="T533" i="61" s="1"/>
  <c r="U533" i="61" s="1"/>
  <c r="V533" i="61" s="1"/>
  <c r="W533" i="61" s="1"/>
  <c r="X533" i="61" s="1"/>
  <c r="Y533" i="61" s="1"/>
  <c r="Z533" i="61" s="1"/>
  <c r="AA533" i="61" s="1"/>
  <c r="R572" i="61"/>
  <c r="S572" i="61" s="1"/>
  <c r="T572" i="61" s="1"/>
  <c r="U572" i="61" s="1"/>
  <c r="V572" i="61" s="1"/>
  <c r="W572" i="61" s="1"/>
  <c r="X572" i="61" s="1"/>
  <c r="Y572" i="61" s="1"/>
  <c r="Z572" i="61" s="1"/>
  <c r="AA572" i="61" s="1"/>
  <c r="R610" i="61"/>
  <c r="S610" i="61" s="1"/>
  <c r="T610" i="61" s="1"/>
  <c r="U610" i="61" s="1"/>
  <c r="V610" i="61" s="1"/>
  <c r="W610" i="61" s="1"/>
  <c r="X610" i="61" s="1"/>
  <c r="Y610" i="61" s="1"/>
  <c r="Z610" i="61" s="1"/>
  <c r="AA610" i="61" s="1"/>
  <c r="R582" i="61"/>
  <c r="S582" i="61" s="1"/>
  <c r="T582" i="61" s="1"/>
  <c r="U582" i="61" s="1"/>
  <c r="V582" i="61" s="1"/>
  <c r="W582" i="61" s="1"/>
  <c r="X582" i="61" s="1"/>
  <c r="Y582" i="61" s="1"/>
  <c r="Z582" i="61" s="1"/>
  <c r="AA582" i="61" s="1"/>
  <c r="R722" i="61"/>
  <c r="S722" i="61" s="1"/>
  <c r="T722" i="61" s="1"/>
  <c r="U722" i="61" s="1"/>
  <c r="V722" i="61" s="1"/>
  <c r="W722" i="61" s="1"/>
  <c r="X722" i="61" s="1"/>
  <c r="Y722" i="61" s="1"/>
  <c r="Z722" i="61" s="1"/>
  <c r="AA722" i="61" s="1"/>
  <c r="R762" i="61"/>
  <c r="S762" i="61" s="1"/>
  <c r="T762" i="61" s="1"/>
  <c r="U762" i="61" s="1"/>
  <c r="V762" i="61" s="1"/>
  <c r="W762" i="61" s="1"/>
  <c r="X762" i="61" s="1"/>
  <c r="Y762" i="61" s="1"/>
  <c r="Z762" i="61" s="1"/>
  <c r="AA762" i="61" s="1"/>
  <c r="R699" i="61"/>
  <c r="S699" i="61" s="1"/>
  <c r="T699" i="61" s="1"/>
  <c r="U699" i="61" s="1"/>
  <c r="V699" i="61" s="1"/>
  <c r="W699" i="61" s="1"/>
  <c r="X699" i="61" s="1"/>
  <c r="Y699" i="61" s="1"/>
  <c r="Z699" i="61" s="1"/>
  <c r="AA699" i="61" s="1"/>
  <c r="R657" i="61"/>
  <c r="S657" i="61" s="1"/>
  <c r="T657" i="61" s="1"/>
  <c r="U657" i="61" s="1"/>
  <c r="V657" i="61" s="1"/>
  <c r="W657" i="61" s="1"/>
  <c r="X657" i="61" s="1"/>
  <c r="Y657" i="61" s="1"/>
  <c r="Z657" i="61" s="1"/>
  <c r="AA657" i="61" s="1"/>
  <c r="R673" i="61"/>
  <c r="S673" i="61" s="1"/>
  <c r="T673" i="61" s="1"/>
  <c r="U673" i="61" s="1"/>
  <c r="V673" i="61" s="1"/>
  <c r="W673" i="61" s="1"/>
  <c r="X673" i="61" s="1"/>
  <c r="Y673" i="61" s="1"/>
  <c r="Z673" i="61" s="1"/>
  <c r="AA673" i="61" s="1"/>
  <c r="R643" i="61"/>
  <c r="S643" i="61" s="1"/>
  <c r="T643" i="61" s="1"/>
  <c r="U643" i="61" s="1"/>
  <c r="V643" i="61" s="1"/>
  <c r="W643" i="61" s="1"/>
  <c r="X643" i="61" s="1"/>
  <c r="Y643" i="61" s="1"/>
  <c r="Z643" i="61" s="1"/>
  <c r="AA643" i="61" s="1"/>
  <c r="R747" i="61"/>
  <c r="S747" i="61" s="1"/>
  <c r="T747" i="61" s="1"/>
  <c r="U747" i="61" s="1"/>
  <c r="V747" i="61" s="1"/>
  <c r="W747" i="61" s="1"/>
  <c r="X747" i="61" s="1"/>
  <c r="Y747" i="61" s="1"/>
  <c r="Z747" i="61" s="1"/>
  <c r="AA747" i="61" s="1"/>
  <c r="R648" i="61"/>
  <c r="S648" i="61" s="1"/>
  <c r="T648" i="61" s="1"/>
  <c r="U648" i="61" s="1"/>
  <c r="V648" i="61" s="1"/>
  <c r="W648" i="61" s="1"/>
  <c r="X648" i="61" s="1"/>
  <c r="Y648" i="61" s="1"/>
  <c r="Z648" i="61" s="1"/>
  <c r="AA648" i="61" s="1"/>
  <c r="R639" i="61"/>
  <c r="S639" i="61" s="1"/>
  <c r="T639" i="61" s="1"/>
  <c r="U639" i="61" s="1"/>
  <c r="V639" i="61" s="1"/>
  <c r="W639" i="61" s="1"/>
  <c r="X639" i="61" s="1"/>
  <c r="Y639" i="61" s="1"/>
  <c r="Z639" i="61" s="1"/>
  <c r="AA639" i="61" s="1"/>
  <c r="R542" i="61"/>
  <c r="S542" i="61" s="1"/>
  <c r="T542" i="61" s="1"/>
  <c r="U542" i="61" s="1"/>
  <c r="V542" i="61" s="1"/>
  <c r="W542" i="61" s="1"/>
  <c r="X542" i="61" s="1"/>
  <c r="Y542" i="61" s="1"/>
  <c r="Z542" i="61" s="1"/>
  <c r="AA542" i="61" s="1"/>
  <c r="R618" i="61"/>
  <c r="S618" i="61" s="1"/>
  <c r="T618" i="61" s="1"/>
  <c r="U618" i="61" s="1"/>
  <c r="V618" i="61" s="1"/>
  <c r="W618" i="61" s="1"/>
  <c r="X618" i="61" s="1"/>
  <c r="Y618" i="61" s="1"/>
  <c r="Z618" i="61" s="1"/>
  <c r="AA618" i="61" s="1"/>
  <c r="R628" i="61"/>
  <c r="S628" i="61" s="1"/>
  <c r="T628" i="61" s="1"/>
  <c r="U628" i="61" s="1"/>
  <c r="V628" i="61" s="1"/>
  <c r="W628" i="61" s="1"/>
  <c r="X628" i="61" s="1"/>
  <c r="Y628" i="61" s="1"/>
  <c r="Z628" i="61" s="1"/>
  <c r="AA628" i="61" s="1"/>
  <c r="R626" i="61"/>
  <c r="S626" i="61" s="1"/>
  <c r="T626" i="61" s="1"/>
  <c r="U626" i="61" s="1"/>
  <c r="V626" i="61" s="1"/>
  <c r="W626" i="61" s="1"/>
  <c r="X626" i="61" s="1"/>
  <c r="Y626" i="61" s="1"/>
  <c r="Z626" i="61" s="1"/>
  <c r="AA626" i="61" s="1"/>
  <c r="R771" i="61"/>
  <c r="S771" i="61" s="1"/>
  <c r="T771" i="61" s="1"/>
  <c r="U771" i="61" s="1"/>
  <c r="V771" i="61" s="1"/>
  <c r="W771" i="61" s="1"/>
  <c r="X771" i="61" s="1"/>
  <c r="Y771" i="61" s="1"/>
  <c r="Z771" i="61" s="1"/>
  <c r="AA771" i="61" s="1"/>
  <c r="R687" i="61"/>
  <c r="S687" i="61" s="1"/>
  <c r="T687" i="61" s="1"/>
  <c r="U687" i="61" s="1"/>
  <c r="V687" i="61" s="1"/>
  <c r="W687" i="61" s="1"/>
  <c r="X687" i="61" s="1"/>
  <c r="Y687" i="61" s="1"/>
  <c r="Z687" i="61" s="1"/>
  <c r="AA687" i="61" s="1"/>
  <c r="R683" i="61"/>
  <c r="S683" i="61" s="1"/>
  <c r="T683" i="61" s="1"/>
  <c r="U683" i="61" s="1"/>
  <c r="V683" i="61" s="1"/>
  <c r="W683" i="61" s="1"/>
  <c r="X683" i="61" s="1"/>
  <c r="Y683" i="61" s="1"/>
  <c r="Z683" i="61" s="1"/>
  <c r="AA683" i="61" s="1"/>
  <c r="R729" i="61"/>
  <c r="S729" i="61" s="1"/>
  <c r="T729" i="61" s="1"/>
  <c r="U729" i="61" s="1"/>
  <c r="V729" i="61" s="1"/>
  <c r="W729" i="61" s="1"/>
  <c r="X729" i="61" s="1"/>
  <c r="Y729" i="61" s="1"/>
  <c r="Z729" i="61" s="1"/>
  <c r="AA729" i="61" s="1"/>
  <c r="R685" i="61"/>
  <c r="S685" i="61" s="1"/>
  <c r="T685" i="61" s="1"/>
  <c r="U685" i="61" s="1"/>
  <c r="V685" i="61" s="1"/>
  <c r="W685" i="61" s="1"/>
  <c r="X685" i="61" s="1"/>
  <c r="Y685" i="61" s="1"/>
  <c r="Z685" i="61" s="1"/>
  <c r="AA685" i="61" s="1"/>
  <c r="R754" i="61"/>
  <c r="S754" i="61" s="1"/>
  <c r="T754" i="61" s="1"/>
  <c r="U754" i="61" s="1"/>
  <c r="V754" i="61" s="1"/>
  <c r="W754" i="61" s="1"/>
  <c r="X754" i="61" s="1"/>
  <c r="Y754" i="61" s="1"/>
  <c r="Z754" i="61" s="1"/>
  <c r="AA754" i="61" s="1"/>
  <c r="R532" i="61"/>
  <c r="S532" i="61" s="1"/>
  <c r="T532" i="61" s="1"/>
  <c r="U532" i="61" s="1"/>
  <c r="V532" i="61" s="1"/>
  <c r="W532" i="61" s="1"/>
  <c r="X532" i="61" s="1"/>
  <c r="Y532" i="61" s="1"/>
  <c r="Z532" i="61" s="1"/>
  <c r="AA532" i="61" s="1"/>
  <c r="R652" i="61"/>
  <c r="S652" i="61" s="1"/>
  <c r="T652" i="61" s="1"/>
  <c r="U652" i="61" s="1"/>
  <c r="V652" i="61" s="1"/>
  <c r="W652" i="61" s="1"/>
  <c r="X652" i="61" s="1"/>
  <c r="Y652" i="61" s="1"/>
  <c r="Z652" i="61" s="1"/>
  <c r="AA652" i="61" s="1"/>
  <c r="R691" i="61"/>
  <c r="S691" i="61" s="1"/>
  <c r="T691" i="61" s="1"/>
  <c r="U691" i="61" s="1"/>
  <c r="V691" i="61" s="1"/>
  <c r="W691" i="61" s="1"/>
  <c r="X691" i="61" s="1"/>
  <c r="Y691" i="61" s="1"/>
  <c r="Z691" i="61" s="1"/>
  <c r="AA691" i="61" s="1"/>
  <c r="R388" i="61"/>
  <c r="S388" i="61" s="1"/>
  <c r="T388" i="61" s="1"/>
  <c r="U388" i="61" s="1"/>
  <c r="V388" i="61" s="1"/>
  <c r="W388" i="61" s="1"/>
  <c r="X388" i="61" s="1"/>
  <c r="Y388" i="61" s="1"/>
  <c r="Z388" i="61" s="1"/>
  <c r="AA388" i="61" s="1"/>
  <c r="R426" i="61"/>
  <c r="S426" i="61" s="1"/>
  <c r="T426" i="61" s="1"/>
  <c r="U426" i="61" s="1"/>
  <c r="V426" i="61" s="1"/>
  <c r="W426" i="61" s="1"/>
  <c r="X426" i="61" s="1"/>
  <c r="Y426" i="61" s="1"/>
  <c r="Z426" i="61" s="1"/>
  <c r="AA426" i="61" s="1"/>
  <c r="R697" i="61"/>
  <c r="S697" i="61" s="1"/>
  <c r="T697" i="61" s="1"/>
  <c r="U697" i="61" s="1"/>
  <c r="V697" i="61" s="1"/>
  <c r="W697" i="61" s="1"/>
  <c r="X697" i="61" s="1"/>
  <c r="Y697" i="61" s="1"/>
  <c r="Z697" i="61" s="1"/>
  <c r="AA697" i="61" s="1"/>
  <c r="R602" i="61"/>
  <c r="S602" i="61" s="1"/>
  <c r="T602" i="61" s="1"/>
  <c r="U602" i="61" s="1"/>
  <c r="V602" i="61" s="1"/>
  <c r="W602" i="61" s="1"/>
  <c r="X602" i="61" s="1"/>
  <c r="Y602" i="61" s="1"/>
  <c r="Z602" i="61" s="1"/>
  <c r="AA602" i="61" s="1"/>
  <c r="R101" i="61"/>
  <c r="S101" i="61" s="1"/>
  <c r="T101" i="61" s="1"/>
  <c r="U101" i="61" s="1"/>
  <c r="V101" i="61" s="1"/>
  <c r="W101" i="61" s="1"/>
  <c r="X101" i="61" s="1"/>
  <c r="Y101" i="61" s="1"/>
  <c r="Z101" i="61" s="1"/>
  <c r="AA101" i="61" s="1"/>
  <c r="R800" i="61"/>
  <c r="S800" i="61" s="1"/>
  <c r="T800" i="61" s="1"/>
  <c r="U800" i="61" s="1"/>
  <c r="V800" i="61" s="1"/>
  <c r="W800" i="61" s="1"/>
  <c r="X800" i="61" s="1"/>
  <c r="Y800" i="61" s="1"/>
  <c r="Z800" i="61" s="1"/>
  <c r="AA800" i="61" s="1"/>
  <c r="R548" i="61"/>
  <c r="S548" i="61" s="1"/>
  <c r="T548" i="61" s="1"/>
  <c r="U548" i="61" s="1"/>
  <c r="V548" i="61" s="1"/>
  <c r="W548" i="61" s="1"/>
  <c r="X548" i="61" s="1"/>
  <c r="Y548" i="61" s="1"/>
  <c r="Z548" i="61" s="1"/>
  <c r="AA548" i="61" s="1"/>
  <c r="R187" i="61"/>
  <c r="S187" i="61" s="1"/>
  <c r="T187" i="61" s="1"/>
  <c r="U187" i="61" s="1"/>
  <c r="V187" i="61" s="1"/>
  <c r="W187" i="61" s="1"/>
  <c r="X187" i="61" s="1"/>
  <c r="Y187" i="61" s="1"/>
  <c r="Z187" i="61" s="1"/>
  <c r="AA187" i="61" s="1"/>
  <c r="R745" i="61"/>
  <c r="S745" i="61" s="1"/>
  <c r="T745" i="61" s="1"/>
  <c r="U745" i="61" s="1"/>
  <c r="V745" i="61" s="1"/>
  <c r="W745" i="61" s="1"/>
  <c r="X745" i="61" s="1"/>
  <c r="Y745" i="61" s="1"/>
  <c r="Z745" i="61" s="1"/>
  <c r="AA745" i="61" s="1"/>
  <c r="R671" i="61"/>
  <c r="S671" i="61" s="1"/>
  <c r="T671" i="61" s="1"/>
  <c r="U671" i="61" s="1"/>
  <c r="V671" i="61" s="1"/>
  <c r="W671" i="61" s="1"/>
  <c r="X671" i="61" s="1"/>
  <c r="Y671" i="61" s="1"/>
  <c r="Z671" i="61" s="1"/>
  <c r="AA671" i="61" s="1"/>
  <c r="R782" i="61"/>
  <c r="S782" i="61" s="1"/>
  <c r="T782" i="61" s="1"/>
  <c r="U782" i="61" s="1"/>
  <c r="V782" i="61" s="1"/>
  <c r="W782" i="61" s="1"/>
  <c r="X782" i="61" s="1"/>
  <c r="Y782" i="61" s="1"/>
  <c r="Z782" i="61" s="1"/>
  <c r="AA782" i="61" s="1"/>
  <c r="R135" i="61"/>
  <c r="S135" i="61" s="1"/>
  <c r="T135" i="61" s="1"/>
  <c r="U135" i="61" s="1"/>
  <c r="V135" i="61" s="1"/>
  <c r="W135" i="61" s="1"/>
  <c r="X135" i="61" s="1"/>
  <c r="Y135" i="61" s="1"/>
  <c r="Z135" i="61" s="1"/>
  <c r="AA135" i="61" s="1"/>
  <c r="R467" i="61"/>
  <c r="S467" i="61" s="1"/>
  <c r="T467" i="61" s="1"/>
  <c r="U467" i="61" s="1"/>
  <c r="V467" i="61" s="1"/>
  <c r="W467" i="61" s="1"/>
  <c r="X467" i="61" s="1"/>
  <c r="Y467" i="61" s="1"/>
  <c r="Z467" i="61" s="1"/>
  <c r="AA467" i="61" s="1"/>
  <c r="R676" i="61"/>
  <c r="S676" i="61" s="1"/>
  <c r="T676" i="61" s="1"/>
  <c r="U676" i="61" s="1"/>
  <c r="V676" i="61" s="1"/>
  <c r="W676" i="61" s="1"/>
  <c r="X676" i="61" s="1"/>
  <c r="Y676" i="61" s="1"/>
  <c r="Z676" i="61" s="1"/>
  <c r="AA676" i="61" s="1"/>
  <c r="R433" i="61"/>
  <c r="S433" i="61" s="1"/>
  <c r="T433" i="61" s="1"/>
  <c r="U433" i="61" s="1"/>
  <c r="V433" i="61" s="1"/>
  <c r="W433" i="61" s="1"/>
  <c r="X433" i="61" s="1"/>
  <c r="Y433" i="61" s="1"/>
  <c r="Z433" i="61" s="1"/>
  <c r="AA433" i="61" s="1"/>
  <c r="R522" i="61"/>
  <c r="S522" i="61" s="1"/>
  <c r="T522" i="61" s="1"/>
  <c r="U522" i="61" s="1"/>
  <c r="V522" i="61" s="1"/>
  <c r="W522" i="61" s="1"/>
  <c r="X522" i="61" s="1"/>
  <c r="Y522" i="61" s="1"/>
  <c r="Z522" i="61" s="1"/>
  <c r="AA522" i="61" s="1"/>
  <c r="R702" i="61"/>
  <c r="S702" i="61" s="1"/>
  <c r="T702" i="61" s="1"/>
  <c r="U702" i="61" s="1"/>
  <c r="V702" i="61" s="1"/>
  <c r="W702" i="61" s="1"/>
  <c r="X702" i="61" s="1"/>
  <c r="Y702" i="61" s="1"/>
  <c r="Z702" i="61" s="1"/>
  <c r="AA702" i="61" s="1"/>
  <c r="R696" i="61"/>
  <c r="S696" i="61" s="1"/>
  <c r="T696" i="61" s="1"/>
  <c r="U696" i="61" s="1"/>
  <c r="V696" i="61" s="1"/>
  <c r="W696" i="61" s="1"/>
  <c r="X696" i="61" s="1"/>
  <c r="Y696" i="61" s="1"/>
  <c r="Z696" i="61" s="1"/>
  <c r="AA696" i="61" s="1"/>
  <c r="R739" i="61"/>
  <c r="S739" i="61" s="1"/>
  <c r="T739" i="61" s="1"/>
  <c r="U739" i="61" s="1"/>
  <c r="V739" i="61" s="1"/>
  <c r="W739" i="61" s="1"/>
  <c r="X739" i="61" s="1"/>
  <c r="Y739" i="61" s="1"/>
  <c r="Z739" i="61" s="1"/>
  <c r="AA739" i="61" s="1"/>
  <c r="R793" i="61"/>
  <c r="S793" i="61" s="1"/>
  <c r="T793" i="61" s="1"/>
  <c r="U793" i="61" s="1"/>
  <c r="V793" i="61" s="1"/>
  <c r="W793" i="61" s="1"/>
  <c r="X793" i="61" s="1"/>
  <c r="Y793" i="61" s="1"/>
  <c r="Z793" i="61" s="1"/>
  <c r="AA793" i="61" s="1"/>
  <c r="R805" i="61"/>
  <c r="S805" i="61" s="1"/>
  <c r="T805" i="61" s="1"/>
  <c r="U805" i="61" s="1"/>
  <c r="V805" i="61" s="1"/>
  <c r="W805" i="61" s="1"/>
  <c r="X805" i="61" s="1"/>
  <c r="Y805" i="61" s="1"/>
  <c r="Z805" i="61" s="1"/>
  <c r="AA805" i="61" s="1"/>
  <c r="R563" i="61"/>
  <c r="S563" i="61" s="1"/>
  <c r="T563" i="61" s="1"/>
  <c r="U563" i="61" s="1"/>
  <c r="V563" i="61" s="1"/>
  <c r="W563" i="61" s="1"/>
  <c r="X563" i="61" s="1"/>
  <c r="Y563" i="61" s="1"/>
  <c r="Z563" i="61" s="1"/>
  <c r="AA563" i="61" s="1"/>
  <c r="R715" i="61"/>
  <c r="S715" i="61" s="1"/>
  <c r="T715" i="61" s="1"/>
  <c r="U715" i="61" s="1"/>
  <c r="V715" i="61" s="1"/>
  <c r="W715" i="61" s="1"/>
  <c r="X715" i="61" s="1"/>
  <c r="Y715" i="61" s="1"/>
  <c r="Z715" i="61" s="1"/>
  <c r="AA715" i="61" s="1"/>
  <c r="R704" i="61"/>
  <c r="S704" i="61" s="1"/>
  <c r="T704" i="61" s="1"/>
  <c r="U704" i="61" s="1"/>
  <c r="V704" i="61" s="1"/>
  <c r="W704" i="61" s="1"/>
  <c r="X704" i="61" s="1"/>
  <c r="Y704" i="61" s="1"/>
  <c r="Z704" i="61" s="1"/>
  <c r="AA704" i="61" s="1"/>
  <c r="R664" i="61"/>
  <c r="S664" i="61" s="1"/>
  <c r="T664" i="61" s="1"/>
  <c r="U664" i="61" s="1"/>
  <c r="V664" i="61" s="1"/>
  <c r="W664" i="61" s="1"/>
  <c r="X664" i="61" s="1"/>
  <c r="Y664" i="61" s="1"/>
  <c r="Z664" i="61" s="1"/>
  <c r="AA664" i="61" s="1"/>
  <c r="R714" i="61"/>
  <c r="S714" i="61" s="1"/>
  <c r="T714" i="61" s="1"/>
  <c r="U714" i="61" s="1"/>
  <c r="V714" i="61" s="1"/>
  <c r="W714" i="61" s="1"/>
  <c r="X714" i="61" s="1"/>
  <c r="Y714" i="61" s="1"/>
  <c r="Z714" i="61" s="1"/>
  <c r="AA714" i="61" s="1"/>
  <c r="R638" i="61"/>
  <c r="S638" i="61" s="1"/>
  <c r="T638" i="61" s="1"/>
  <c r="U638" i="61" s="1"/>
  <c r="V638" i="61" s="1"/>
  <c r="W638" i="61" s="1"/>
  <c r="X638" i="61" s="1"/>
  <c r="Y638" i="61" s="1"/>
  <c r="Z638" i="61" s="1"/>
  <c r="AA638" i="61" s="1"/>
  <c r="R636" i="61"/>
  <c r="S636" i="61" s="1"/>
  <c r="T636" i="61" s="1"/>
  <c r="U636" i="61" s="1"/>
  <c r="V636" i="61" s="1"/>
  <c r="W636" i="61" s="1"/>
  <c r="X636" i="61" s="1"/>
  <c r="Y636" i="61" s="1"/>
  <c r="Z636" i="61" s="1"/>
  <c r="AA636" i="61" s="1"/>
  <c r="R637" i="61"/>
  <c r="S637" i="61" s="1"/>
  <c r="T637" i="61" s="1"/>
  <c r="U637" i="61" s="1"/>
  <c r="V637" i="61" s="1"/>
  <c r="W637" i="61" s="1"/>
  <c r="X637" i="61" s="1"/>
  <c r="Y637" i="61" s="1"/>
  <c r="Z637" i="61" s="1"/>
  <c r="AA637" i="61" s="1"/>
  <c r="R737" i="61"/>
  <c r="S737" i="61" s="1"/>
  <c r="T737" i="61" s="1"/>
  <c r="U737" i="61" s="1"/>
  <c r="V737" i="61" s="1"/>
  <c r="W737" i="61" s="1"/>
  <c r="X737" i="61" s="1"/>
  <c r="Y737" i="61" s="1"/>
  <c r="Z737" i="61" s="1"/>
  <c r="AA737" i="61" s="1"/>
  <c r="R619" i="61"/>
  <c r="S619" i="61" s="1"/>
  <c r="T619" i="61" s="1"/>
  <c r="U619" i="61" s="1"/>
  <c r="V619" i="61" s="1"/>
  <c r="W619" i="61" s="1"/>
  <c r="X619" i="61" s="1"/>
  <c r="Y619" i="61" s="1"/>
  <c r="Z619" i="61" s="1"/>
  <c r="AA619" i="61" s="1"/>
  <c r="R624" i="61"/>
  <c r="S624" i="61" s="1"/>
  <c r="T624" i="61" s="1"/>
  <c r="U624" i="61" s="1"/>
  <c r="V624" i="61" s="1"/>
  <c r="W624" i="61" s="1"/>
  <c r="X624" i="61" s="1"/>
  <c r="Y624" i="61" s="1"/>
  <c r="Z624" i="61" s="1"/>
  <c r="AA624" i="61" s="1"/>
  <c r="R720" i="61"/>
  <c r="S720" i="61" s="1"/>
  <c r="T720" i="61" s="1"/>
  <c r="U720" i="61" s="1"/>
  <c r="V720" i="61" s="1"/>
  <c r="W720" i="61" s="1"/>
  <c r="X720" i="61" s="1"/>
  <c r="Y720" i="61" s="1"/>
  <c r="Z720" i="61" s="1"/>
  <c r="AA720" i="61" s="1"/>
  <c r="R591" i="61"/>
  <c r="S591" i="61" s="1"/>
  <c r="T591" i="61" s="1"/>
  <c r="U591" i="61" s="1"/>
  <c r="V591" i="61" s="1"/>
  <c r="W591" i="61" s="1"/>
  <c r="X591" i="61" s="1"/>
  <c r="Y591" i="61" s="1"/>
  <c r="Z591" i="61" s="1"/>
  <c r="AA591" i="61" s="1"/>
  <c r="R777" i="61"/>
  <c r="S777" i="61" s="1"/>
  <c r="T777" i="61" s="1"/>
  <c r="U777" i="61" s="1"/>
  <c r="V777" i="61" s="1"/>
  <c r="W777" i="61" s="1"/>
  <c r="X777" i="61" s="1"/>
  <c r="Y777" i="61" s="1"/>
  <c r="Z777" i="61" s="1"/>
  <c r="AA777" i="61" s="1"/>
  <c r="R679" i="61"/>
  <c r="S679" i="61" s="1"/>
  <c r="T679" i="61" s="1"/>
  <c r="U679" i="61" s="1"/>
  <c r="V679" i="61" s="1"/>
  <c r="W679" i="61" s="1"/>
  <c r="X679" i="61" s="1"/>
  <c r="Y679" i="61" s="1"/>
  <c r="Z679" i="61" s="1"/>
  <c r="AA679" i="61" s="1"/>
  <c r="R730" i="61"/>
  <c r="S730" i="61" s="1"/>
  <c r="T730" i="61" s="1"/>
  <c r="U730" i="61" s="1"/>
  <c r="V730" i="61" s="1"/>
  <c r="W730" i="61" s="1"/>
  <c r="X730" i="61" s="1"/>
  <c r="Y730" i="61" s="1"/>
  <c r="Z730" i="61" s="1"/>
  <c r="AA730" i="61" s="1"/>
  <c r="R783" i="61"/>
  <c r="S783" i="61" s="1"/>
  <c r="T783" i="61" s="1"/>
  <c r="U783" i="61" s="1"/>
  <c r="V783" i="61" s="1"/>
  <c r="W783" i="61" s="1"/>
  <c r="X783" i="61" s="1"/>
  <c r="Y783" i="61" s="1"/>
  <c r="Z783" i="61" s="1"/>
  <c r="AA783" i="61" s="1"/>
  <c r="R590" i="61"/>
  <c r="S590" i="61" s="1"/>
  <c r="T590" i="61" s="1"/>
  <c r="U590" i="61" s="1"/>
  <c r="V590" i="61" s="1"/>
  <c r="W590" i="61" s="1"/>
  <c r="X590" i="61" s="1"/>
  <c r="Y590" i="61" s="1"/>
  <c r="Z590" i="61" s="1"/>
  <c r="AA590" i="61" s="1"/>
  <c r="R765" i="61"/>
  <c r="S765" i="61" s="1"/>
  <c r="T765" i="61" s="1"/>
  <c r="U765" i="61" s="1"/>
  <c r="V765" i="61" s="1"/>
  <c r="W765" i="61" s="1"/>
  <c r="X765" i="61" s="1"/>
  <c r="Y765" i="61" s="1"/>
  <c r="Z765" i="61" s="1"/>
  <c r="AA765" i="61" s="1"/>
  <c r="R707" i="61"/>
  <c r="S707" i="61" s="1"/>
  <c r="T707" i="61" s="1"/>
  <c r="U707" i="61" s="1"/>
  <c r="V707" i="61" s="1"/>
  <c r="W707" i="61" s="1"/>
  <c r="X707" i="61" s="1"/>
  <c r="Y707" i="61" s="1"/>
  <c r="Z707" i="61" s="1"/>
  <c r="AA707" i="61" s="1"/>
  <c r="R523" i="61"/>
  <c r="S523" i="61" s="1"/>
  <c r="T523" i="61" s="1"/>
  <c r="U523" i="61" s="1"/>
  <c r="V523" i="61" s="1"/>
  <c r="W523" i="61" s="1"/>
  <c r="X523" i="61" s="1"/>
  <c r="Y523" i="61" s="1"/>
  <c r="Z523" i="61" s="1"/>
  <c r="AA523" i="61" s="1"/>
  <c r="R169" i="61"/>
  <c r="S169" i="61" s="1"/>
  <c r="T169" i="61" s="1"/>
  <c r="U169" i="61" s="1"/>
  <c r="V169" i="61" s="1"/>
  <c r="W169" i="61" s="1"/>
  <c r="X169" i="61" s="1"/>
  <c r="Y169" i="61" s="1"/>
  <c r="Z169" i="61" s="1"/>
  <c r="AA169" i="61" s="1"/>
  <c r="R419" i="61"/>
  <c r="S419" i="61" s="1"/>
  <c r="T419" i="61" s="1"/>
  <c r="U419" i="61" s="1"/>
  <c r="V419" i="61" s="1"/>
  <c r="W419" i="61" s="1"/>
  <c r="X419" i="61" s="1"/>
  <c r="Y419" i="61" s="1"/>
  <c r="Z419" i="61" s="1"/>
  <c r="AA419" i="61" s="1"/>
  <c r="R865" i="61"/>
  <c r="S865" i="61" s="1"/>
  <c r="T865" i="61" s="1"/>
  <c r="U865" i="61" s="1"/>
  <c r="V865" i="61" s="1"/>
  <c r="W865" i="61" s="1"/>
  <c r="X865" i="61" s="1"/>
  <c r="Y865" i="61" s="1"/>
  <c r="Z865" i="61" s="1"/>
  <c r="AA865" i="61" s="1"/>
  <c r="R301" i="61"/>
  <c r="S301" i="61" s="1"/>
  <c r="T301" i="61" s="1"/>
  <c r="U301" i="61" s="1"/>
  <c r="V301" i="61" s="1"/>
  <c r="W301" i="61" s="1"/>
  <c r="X301" i="61" s="1"/>
  <c r="Y301" i="61" s="1"/>
  <c r="Z301" i="61" s="1"/>
  <c r="AA301" i="61" s="1"/>
  <c r="R114" i="61"/>
  <c r="S114" i="61" s="1"/>
  <c r="T114" i="61" s="1"/>
  <c r="U114" i="61" s="1"/>
  <c r="V114" i="61" s="1"/>
  <c r="W114" i="61" s="1"/>
  <c r="X114" i="61" s="1"/>
  <c r="Y114" i="61" s="1"/>
  <c r="Z114" i="61" s="1"/>
  <c r="AA114" i="61" s="1"/>
  <c r="R417" i="61"/>
  <c r="S417" i="61" s="1"/>
  <c r="T417" i="61" s="1"/>
  <c r="U417" i="61" s="1"/>
  <c r="V417" i="61" s="1"/>
  <c r="W417" i="61" s="1"/>
  <c r="X417" i="61" s="1"/>
  <c r="Y417" i="61" s="1"/>
  <c r="Z417" i="61" s="1"/>
  <c r="AA417" i="61" s="1"/>
  <c r="R801" i="61"/>
  <c r="S801" i="61" s="1"/>
  <c r="T801" i="61" s="1"/>
  <c r="U801" i="61" s="1"/>
  <c r="V801" i="61" s="1"/>
  <c r="W801" i="61" s="1"/>
  <c r="X801" i="61" s="1"/>
  <c r="Y801" i="61" s="1"/>
  <c r="Z801" i="61" s="1"/>
  <c r="AA801" i="61" s="1"/>
  <c r="R85" i="61"/>
  <c r="S85" i="61" s="1"/>
  <c r="T85" i="61" s="1"/>
  <c r="U85" i="61" s="1"/>
  <c r="V85" i="61" s="1"/>
  <c r="W85" i="61" s="1"/>
  <c r="X85" i="61" s="1"/>
  <c r="Y85" i="61" s="1"/>
  <c r="Z85" i="61" s="1"/>
  <c r="AA85" i="61" s="1"/>
  <c r="R266" i="61"/>
  <c r="S266" i="61" s="1"/>
  <c r="T266" i="61" s="1"/>
  <c r="U266" i="61" s="1"/>
  <c r="V266" i="61" s="1"/>
  <c r="W266" i="61" s="1"/>
  <c r="X266" i="61" s="1"/>
  <c r="Y266" i="61" s="1"/>
  <c r="Z266" i="61" s="1"/>
  <c r="AA266" i="61" s="1"/>
  <c r="R705" i="61"/>
  <c r="S705" i="61" s="1"/>
  <c r="T705" i="61" s="1"/>
  <c r="U705" i="61" s="1"/>
  <c r="V705" i="61" s="1"/>
  <c r="W705" i="61" s="1"/>
  <c r="X705" i="61" s="1"/>
  <c r="Y705" i="61" s="1"/>
  <c r="Z705" i="61" s="1"/>
  <c r="AA705" i="61" s="1"/>
  <c r="R81" i="61"/>
  <c r="S81" i="61" s="1"/>
  <c r="T81" i="61" s="1"/>
  <c r="U81" i="61" s="1"/>
  <c r="V81" i="61" s="1"/>
  <c r="W81" i="61" s="1"/>
  <c r="X81" i="61" s="1"/>
  <c r="Y81" i="61" s="1"/>
  <c r="Z81" i="61" s="1"/>
  <c r="AA81" i="61" s="1"/>
  <c r="R254" i="61"/>
  <c r="S254" i="61" s="1"/>
  <c r="T254" i="61" s="1"/>
  <c r="U254" i="61" s="1"/>
  <c r="V254" i="61" s="1"/>
  <c r="W254" i="61" s="1"/>
  <c r="X254" i="61" s="1"/>
  <c r="Y254" i="61" s="1"/>
  <c r="Z254" i="61" s="1"/>
  <c r="AA254" i="61" s="1"/>
  <c r="R552" i="61"/>
  <c r="S552" i="61" s="1"/>
  <c r="T552" i="61" s="1"/>
  <c r="U552" i="61" s="1"/>
  <c r="V552" i="61" s="1"/>
  <c r="W552" i="61" s="1"/>
  <c r="X552" i="61" s="1"/>
  <c r="Y552" i="61" s="1"/>
  <c r="Z552" i="61" s="1"/>
  <c r="AA552" i="61" s="1"/>
  <c r="R352" i="61"/>
  <c r="S352" i="61" s="1"/>
  <c r="T352" i="61" s="1"/>
  <c r="U352" i="61" s="1"/>
  <c r="V352" i="61" s="1"/>
  <c r="W352" i="61" s="1"/>
  <c r="X352" i="61" s="1"/>
  <c r="Y352" i="61" s="1"/>
  <c r="Z352" i="61" s="1"/>
  <c r="AA352" i="61" s="1"/>
  <c r="R380" i="61"/>
  <c r="S380" i="61" s="1"/>
  <c r="T380" i="61" s="1"/>
  <c r="U380" i="61" s="1"/>
  <c r="V380" i="61" s="1"/>
  <c r="W380" i="61" s="1"/>
  <c r="X380" i="61" s="1"/>
  <c r="Y380" i="61" s="1"/>
  <c r="Z380" i="61" s="1"/>
  <c r="AA380" i="61" s="1"/>
  <c r="R535" i="61"/>
  <c r="S535" i="61" s="1"/>
  <c r="T535" i="61" s="1"/>
  <c r="U535" i="61" s="1"/>
  <c r="V535" i="61" s="1"/>
  <c r="W535" i="61" s="1"/>
  <c r="X535" i="61" s="1"/>
  <c r="Y535" i="61" s="1"/>
  <c r="Z535" i="61" s="1"/>
  <c r="AA535" i="61" s="1"/>
  <c r="R623" i="61"/>
  <c r="S623" i="61" s="1"/>
  <c r="T623" i="61" s="1"/>
  <c r="U623" i="61" s="1"/>
  <c r="V623" i="61" s="1"/>
  <c r="W623" i="61" s="1"/>
  <c r="X623" i="61" s="1"/>
  <c r="Y623" i="61" s="1"/>
  <c r="Z623" i="61" s="1"/>
  <c r="AA623" i="61" s="1"/>
  <c r="R753" i="61"/>
  <c r="S753" i="61" s="1"/>
  <c r="T753" i="61" s="1"/>
  <c r="U753" i="61" s="1"/>
  <c r="V753" i="61" s="1"/>
  <c r="W753" i="61" s="1"/>
  <c r="X753" i="61" s="1"/>
  <c r="Y753" i="61" s="1"/>
  <c r="Z753" i="61" s="1"/>
  <c r="AA753" i="61" s="1"/>
  <c r="R656" i="61"/>
  <c r="S656" i="61" s="1"/>
  <c r="T656" i="61" s="1"/>
  <c r="U656" i="61" s="1"/>
  <c r="V656" i="61" s="1"/>
  <c r="W656" i="61" s="1"/>
  <c r="X656" i="61" s="1"/>
  <c r="Y656" i="61" s="1"/>
  <c r="Z656" i="61" s="1"/>
  <c r="AA656" i="61" s="1"/>
  <c r="R668" i="61"/>
  <c r="S668" i="61" s="1"/>
  <c r="T668" i="61" s="1"/>
  <c r="U668" i="61" s="1"/>
  <c r="V668" i="61" s="1"/>
  <c r="W668" i="61" s="1"/>
  <c r="X668" i="61" s="1"/>
  <c r="Y668" i="61" s="1"/>
  <c r="Z668" i="61" s="1"/>
  <c r="AA668" i="61" s="1"/>
  <c r="R670" i="61"/>
  <c r="S670" i="61" s="1"/>
  <c r="T670" i="61" s="1"/>
  <c r="U670" i="61" s="1"/>
  <c r="V670" i="61" s="1"/>
  <c r="W670" i="61" s="1"/>
  <c r="X670" i="61" s="1"/>
  <c r="Y670" i="61" s="1"/>
  <c r="Z670" i="61" s="1"/>
  <c r="AA670" i="61" s="1"/>
  <c r="R686" i="61"/>
  <c r="S686" i="61" s="1"/>
  <c r="T686" i="61" s="1"/>
  <c r="U686" i="61" s="1"/>
  <c r="V686" i="61" s="1"/>
  <c r="W686" i="61" s="1"/>
  <c r="X686" i="61" s="1"/>
  <c r="Y686" i="61" s="1"/>
  <c r="Z686" i="61" s="1"/>
  <c r="AA686" i="61" s="1"/>
  <c r="R681" i="61"/>
  <c r="S681" i="61" s="1"/>
  <c r="T681" i="61" s="1"/>
  <c r="U681" i="61" s="1"/>
  <c r="V681" i="61" s="1"/>
  <c r="W681" i="61" s="1"/>
  <c r="X681" i="61" s="1"/>
  <c r="Y681" i="61" s="1"/>
  <c r="Z681" i="61" s="1"/>
  <c r="AA681" i="61" s="1"/>
  <c r="R723" i="61"/>
  <c r="S723" i="61" s="1"/>
  <c r="T723" i="61" s="1"/>
  <c r="U723" i="61" s="1"/>
  <c r="V723" i="61" s="1"/>
  <c r="W723" i="61" s="1"/>
  <c r="X723" i="61" s="1"/>
  <c r="Y723" i="61" s="1"/>
  <c r="Z723" i="61" s="1"/>
  <c r="AA723" i="61" s="1"/>
  <c r="R635" i="61"/>
  <c r="S635" i="61" s="1"/>
  <c r="T635" i="61" s="1"/>
  <c r="U635" i="61" s="1"/>
  <c r="V635" i="61" s="1"/>
  <c r="W635" i="61" s="1"/>
  <c r="X635" i="61" s="1"/>
  <c r="Y635" i="61" s="1"/>
  <c r="Z635" i="61" s="1"/>
  <c r="AA635" i="61" s="1"/>
  <c r="R644" i="61"/>
  <c r="S644" i="61" s="1"/>
  <c r="T644" i="61" s="1"/>
  <c r="U644" i="61" s="1"/>
  <c r="V644" i="61" s="1"/>
  <c r="W644" i="61" s="1"/>
  <c r="X644" i="61" s="1"/>
  <c r="Y644" i="61" s="1"/>
  <c r="Z644" i="61" s="1"/>
  <c r="AA644" i="61" s="1"/>
  <c r="R716" i="61"/>
  <c r="S716" i="61" s="1"/>
  <c r="T716" i="61" s="1"/>
  <c r="U716" i="61" s="1"/>
  <c r="V716" i="61" s="1"/>
  <c r="W716" i="61" s="1"/>
  <c r="X716" i="61" s="1"/>
  <c r="Y716" i="61" s="1"/>
  <c r="Z716" i="61" s="1"/>
  <c r="AA716" i="61" s="1"/>
  <c r="R750" i="61"/>
  <c r="S750" i="61" s="1"/>
  <c r="T750" i="61" s="1"/>
  <c r="U750" i="61" s="1"/>
  <c r="V750" i="61" s="1"/>
  <c r="W750" i="61" s="1"/>
  <c r="X750" i="61" s="1"/>
  <c r="Y750" i="61" s="1"/>
  <c r="Z750" i="61" s="1"/>
  <c r="AA750" i="61" s="1"/>
  <c r="R627" i="61"/>
  <c r="S627" i="61" s="1"/>
  <c r="T627" i="61" s="1"/>
  <c r="U627" i="61" s="1"/>
  <c r="V627" i="61" s="1"/>
  <c r="W627" i="61" s="1"/>
  <c r="X627" i="61" s="1"/>
  <c r="Y627" i="61" s="1"/>
  <c r="Z627" i="61" s="1"/>
  <c r="AA627" i="61" s="1"/>
  <c r="R620" i="61"/>
  <c r="S620" i="61" s="1"/>
  <c r="T620" i="61" s="1"/>
  <c r="U620" i="61" s="1"/>
  <c r="V620" i="61" s="1"/>
  <c r="W620" i="61" s="1"/>
  <c r="X620" i="61" s="1"/>
  <c r="Y620" i="61" s="1"/>
  <c r="Z620" i="61" s="1"/>
  <c r="AA620" i="61" s="1"/>
  <c r="R682" i="61"/>
  <c r="S682" i="61" s="1"/>
  <c r="T682" i="61" s="1"/>
  <c r="U682" i="61" s="1"/>
  <c r="V682" i="61" s="1"/>
  <c r="W682" i="61" s="1"/>
  <c r="X682" i="61" s="1"/>
  <c r="Y682" i="61" s="1"/>
  <c r="Z682" i="61" s="1"/>
  <c r="AA682" i="61" s="1"/>
  <c r="R806" i="61"/>
  <c r="S806" i="61" s="1"/>
  <c r="T806" i="61" s="1"/>
  <c r="U806" i="61" s="1"/>
  <c r="V806" i="61" s="1"/>
  <c r="W806" i="61" s="1"/>
  <c r="X806" i="61" s="1"/>
  <c r="Y806" i="61" s="1"/>
  <c r="Z806" i="61" s="1"/>
  <c r="AA806" i="61" s="1"/>
  <c r="R768" i="61"/>
  <c r="S768" i="61" s="1"/>
  <c r="T768" i="61" s="1"/>
  <c r="U768" i="61" s="1"/>
  <c r="V768" i="61" s="1"/>
  <c r="W768" i="61" s="1"/>
  <c r="X768" i="61" s="1"/>
  <c r="Y768" i="61" s="1"/>
  <c r="Z768" i="61" s="1"/>
  <c r="AA768" i="61" s="1"/>
  <c r="R677" i="61"/>
  <c r="S677" i="61" s="1"/>
  <c r="T677" i="61" s="1"/>
  <c r="U677" i="61" s="1"/>
  <c r="V677" i="61" s="1"/>
  <c r="W677" i="61" s="1"/>
  <c r="X677" i="61" s="1"/>
  <c r="Y677" i="61" s="1"/>
  <c r="Z677" i="61" s="1"/>
  <c r="AA677" i="61" s="1"/>
  <c r="R554" i="61"/>
  <c r="S554" i="61" s="1"/>
  <c r="T554" i="61" s="1"/>
  <c r="U554" i="61" s="1"/>
  <c r="V554" i="61" s="1"/>
  <c r="W554" i="61" s="1"/>
  <c r="X554" i="61" s="1"/>
  <c r="Y554" i="61" s="1"/>
  <c r="Z554" i="61" s="1"/>
  <c r="AA554" i="61" s="1"/>
  <c r="R706" i="61"/>
  <c r="S706" i="61" s="1"/>
  <c r="T706" i="61" s="1"/>
  <c r="U706" i="61" s="1"/>
  <c r="V706" i="61" s="1"/>
  <c r="W706" i="61" s="1"/>
  <c r="X706" i="61" s="1"/>
  <c r="Y706" i="61" s="1"/>
  <c r="Z706" i="61" s="1"/>
  <c r="AA706" i="61" s="1"/>
  <c r="R725" i="61"/>
  <c r="S725" i="61" s="1"/>
  <c r="T725" i="61" s="1"/>
  <c r="U725" i="61" s="1"/>
  <c r="V725" i="61" s="1"/>
  <c r="W725" i="61" s="1"/>
  <c r="X725" i="61" s="1"/>
  <c r="Y725" i="61" s="1"/>
  <c r="Z725" i="61" s="1"/>
  <c r="AA725" i="61" s="1"/>
  <c r="R672" i="61"/>
  <c r="S672" i="61" s="1"/>
  <c r="T672" i="61" s="1"/>
  <c r="U672" i="61" s="1"/>
  <c r="V672" i="61" s="1"/>
  <c r="W672" i="61" s="1"/>
  <c r="X672" i="61" s="1"/>
  <c r="Y672" i="61" s="1"/>
  <c r="Z672" i="61" s="1"/>
  <c r="AA672" i="61" s="1"/>
  <c r="R518" i="61"/>
  <c r="S518" i="61" s="1"/>
  <c r="T518" i="61" s="1"/>
  <c r="U518" i="61" s="1"/>
  <c r="V518" i="61" s="1"/>
  <c r="W518" i="61" s="1"/>
  <c r="X518" i="61" s="1"/>
  <c r="Y518" i="61" s="1"/>
  <c r="Z518" i="61" s="1"/>
  <c r="AA518" i="61" s="1"/>
  <c r="R607" i="61"/>
  <c r="S607" i="61" s="1"/>
  <c r="T607" i="61" s="1"/>
  <c r="U607" i="61" s="1"/>
  <c r="V607" i="61" s="1"/>
  <c r="W607" i="61" s="1"/>
  <c r="X607" i="61" s="1"/>
  <c r="Y607" i="61" s="1"/>
  <c r="Z607" i="61" s="1"/>
  <c r="AA607" i="61" s="1"/>
  <c r="R425" i="61"/>
  <c r="S425" i="61" s="1"/>
  <c r="T425" i="61" s="1"/>
  <c r="U425" i="61" s="1"/>
  <c r="V425" i="61" s="1"/>
  <c r="W425" i="61" s="1"/>
  <c r="X425" i="61" s="1"/>
  <c r="Y425" i="61" s="1"/>
  <c r="Z425" i="61" s="1"/>
  <c r="AA425" i="61" s="1"/>
  <c r="R787" i="61"/>
  <c r="S787" i="61" s="1"/>
  <c r="T787" i="61" s="1"/>
  <c r="U787" i="61" s="1"/>
  <c r="V787" i="61" s="1"/>
  <c r="W787" i="61" s="1"/>
  <c r="X787" i="61" s="1"/>
  <c r="Y787" i="61" s="1"/>
  <c r="Z787" i="61" s="1"/>
  <c r="AA787" i="61" s="1"/>
  <c r="R176" i="61"/>
  <c r="S176" i="61" s="1"/>
  <c r="T176" i="61" s="1"/>
  <c r="U176" i="61" s="1"/>
  <c r="V176" i="61" s="1"/>
  <c r="W176" i="61" s="1"/>
  <c r="X176" i="61" s="1"/>
  <c r="Y176" i="61" s="1"/>
  <c r="Z176" i="61" s="1"/>
  <c r="AA176" i="61" s="1"/>
  <c r="R468" i="61"/>
  <c r="S468" i="61" s="1"/>
  <c r="T468" i="61" s="1"/>
  <c r="U468" i="61" s="1"/>
  <c r="V468" i="61" s="1"/>
  <c r="W468" i="61" s="1"/>
  <c r="X468" i="61" s="1"/>
  <c r="Y468" i="61" s="1"/>
  <c r="Z468" i="61" s="1"/>
  <c r="AA468" i="61" s="1"/>
  <c r="R693" i="61"/>
  <c r="S693" i="61" s="1"/>
  <c r="T693" i="61" s="1"/>
  <c r="U693" i="61" s="1"/>
  <c r="V693" i="61" s="1"/>
  <c r="W693" i="61" s="1"/>
  <c r="X693" i="61" s="1"/>
  <c r="Y693" i="61" s="1"/>
  <c r="Z693" i="61" s="1"/>
  <c r="AA693" i="61" s="1"/>
  <c r="R733" i="61"/>
  <c r="S733" i="61" s="1"/>
  <c r="T733" i="61" s="1"/>
  <c r="U733" i="61" s="1"/>
  <c r="V733" i="61" s="1"/>
  <c r="W733" i="61" s="1"/>
  <c r="X733" i="61" s="1"/>
  <c r="Y733" i="61" s="1"/>
  <c r="Z733" i="61" s="1"/>
  <c r="AA733" i="61" s="1"/>
  <c r="R384" i="61"/>
  <c r="S384" i="61" s="1"/>
  <c r="T384" i="61" s="1"/>
  <c r="U384" i="61" s="1"/>
  <c r="V384" i="61" s="1"/>
  <c r="W384" i="61" s="1"/>
  <c r="X384" i="61" s="1"/>
  <c r="Y384" i="61" s="1"/>
  <c r="Z384" i="61" s="1"/>
  <c r="AA384" i="61" s="1"/>
  <c r="R112" i="61"/>
  <c r="S112" i="61" s="1"/>
  <c r="T112" i="61" s="1"/>
  <c r="U112" i="61" s="1"/>
  <c r="V112" i="61" s="1"/>
  <c r="W112" i="61" s="1"/>
  <c r="X112" i="61" s="1"/>
  <c r="Y112" i="61" s="1"/>
  <c r="Z112" i="61" s="1"/>
  <c r="AA112" i="61" s="1"/>
  <c r="R154" i="61"/>
  <c r="S154" i="61" s="1"/>
  <c r="T154" i="61" s="1"/>
  <c r="U154" i="61" s="1"/>
  <c r="V154" i="61" s="1"/>
  <c r="W154" i="61" s="1"/>
  <c r="X154" i="61" s="1"/>
  <c r="Y154" i="61" s="1"/>
  <c r="Z154" i="61" s="1"/>
  <c r="AA154" i="61" s="1"/>
  <c r="R831" i="61"/>
  <c r="S831" i="61" s="1"/>
  <c r="T831" i="61" s="1"/>
  <c r="U831" i="61" s="1"/>
  <c r="V831" i="61" s="1"/>
  <c r="W831" i="61" s="1"/>
  <c r="X831" i="61" s="1"/>
  <c r="Y831" i="61" s="1"/>
  <c r="Z831" i="61" s="1"/>
  <c r="AA831" i="61" s="1"/>
  <c r="R233" i="61"/>
  <c r="S233" i="61" s="1"/>
  <c r="T233" i="61" s="1"/>
  <c r="U233" i="61" s="1"/>
  <c r="V233" i="61" s="1"/>
  <c r="W233" i="61" s="1"/>
  <c r="X233" i="61" s="1"/>
  <c r="Y233" i="61" s="1"/>
  <c r="Z233" i="61" s="1"/>
  <c r="AA233" i="61" s="1"/>
  <c r="R87" i="61"/>
  <c r="S87" i="61" s="1"/>
  <c r="T87" i="61" s="1"/>
  <c r="U87" i="61" s="1"/>
  <c r="V87" i="61" s="1"/>
  <c r="W87" i="61" s="1"/>
  <c r="X87" i="61" s="1"/>
  <c r="Y87" i="61" s="1"/>
  <c r="Z87" i="61" s="1"/>
  <c r="AA87" i="61" s="1"/>
  <c r="R579" i="61"/>
  <c r="S579" i="61" s="1"/>
  <c r="T579" i="61" s="1"/>
  <c r="U579" i="61" s="1"/>
  <c r="V579" i="61" s="1"/>
  <c r="W579" i="61" s="1"/>
  <c r="X579" i="61" s="1"/>
  <c r="Y579" i="61" s="1"/>
  <c r="Z579" i="61" s="1"/>
  <c r="AA579" i="61" s="1"/>
  <c r="R766" i="61"/>
  <c r="S766" i="61" s="1"/>
  <c r="T766" i="61" s="1"/>
  <c r="U766" i="61" s="1"/>
  <c r="V766" i="61" s="1"/>
  <c r="W766" i="61" s="1"/>
  <c r="X766" i="61" s="1"/>
  <c r="Y766" i="61" s="1"/>
  <c r="Z766" i="61" s="1"/>
  <c r="AA766" i="61" s="1"/>
  <c r="R219" i="61"/>
  <c r="S219" i="61" s="1"/>
  <c r="T219" i="61" s="1"/>
  <c r="U219" i="61" s="1"/>
  <c r="V219" i="61" s="1"/>
  <c r="W219" i="61" s="1"/>
  <c r="X219" i="61" s="1"/>
  <c r="Y219" i="61" s="1"/>
  <c r="Z219" i="61" s="1"/>
  <c r="AA219" i="61" s="1"/>
  <c r="R179" i="61"/>
  <c r="S179" i="61" s="1"/>
  <c r="T179" i="61" s="1"/>
  <c r="U179" i="61" s="1"/>
  <c r="V179" i="61" s="1"/>
  <c r="W179" i="61" s="1"/>
  <c r="X179" i="61" s="1"/>
  <c r="Y179" i="61" s="1"/>
  <c r="Z179" i="61" s="1"/>
  <c r="AA179" i="61" s="1"/>
  <c r="R631" i="61"/>
  <c r="S631" i="61" s="1"/>
  <c r="T631" i="61" s="1"/>
  <c r="U631" i="61" s="1"/>
  <c r="V631" i="61" s="1"/>
  <c r="W631" i="61" s="1"/>
  <c r="X631" i="61" s="1"/>
  <c r="Y631" i="61" s="1"/>
  <c r="Z631" i="61" s="1"/>
  <c r="AA631" i="61" s="1"/>
  <c r="R118" i="61"/>
  <c r="S118" i="61" s="1"/>
  <c r="T118" i="61" s="1"/>
  <c r="U118" i="61" s="1"/>
  <c r="V118" i="61" s="1"/>
  <c r="W118" i="61" s="1"/>
  <c r="X118" i="61" s="1"/>
  <c r="Y118" i="61" s="1"/>
  <c r="Z118" i="61" s="1"/>
  <c r="AA118" i="61" s="1"/>
  <c r="R659" i="61"/>
  <c r="S659" i="61" s="1"/>
  <c r="T659" i="61" s="1"/>
  <c r="U659" i="61" s="1"/>
  <c r="V659" i="61" s="1"/>
  <c r="W659" i="61" s="1"/>
  <c r="X659" i="61" s="1"/>
  <c r="Y659" i="61" s="1"/>
  <c r="Z659" i="61" s="1"/>
  <c r="AA659" i="61" s="1"/>
  <c r="R344" i="61"/>
  <c r="S344" i="61" s="1"/>
  <c r="T344" i="61" s="1"/>
  <c r="U344" i="61" s="1"/>
  <c r="V344" i="61" s="1"/>
  <c r="W344" i="61" s="1"/>
  <c r="X344" i="61" s="1"/>
  <c r="Y344" i="61" s="1"/>
  <c r="Z344" i="61" s="1"/>
  <c r="AA344" i="61" s="1"/>
  <c r="R688" i="61"/>
  <c r="S688" i="61" s="1"/>
  <c r="T688" i="61" s="1"/>
  <c r="U688" i="61" s="1"/>
  <c r="V688" i="61" s="1"/>
  <c r="W688" i="61" s="1"/>
  <c r="X688" i="61" s="1"/>
  <c r="Y688" i="61" s="1"/>
  <c r="Z688" i="61" s="1"/>
  <c r="AA688" i="61" s="1"/>
  <c r="R339" i="61"/>
  <c r="S339" i="61" s="1"/>
  <c r="T339" i="61" s="1"/>
  <c r="U339" i="61" s="1"/>
  <c r="V339" i="61" s="1"/>
  <c r="W339" i="61" s="1"/>
  <c r="X339" i="61" s="1"/>
  <c r="Y339" i="61" s="1"/>
  <c r="Z339" i="61" s="1"/>
  <c r="AA339" i="61" s="1"/>
  <c r="R147" i="61"/>
  <c r="S147" i="61" s="1"/>
  <c r="T147" i="61" s="1"/>
  <c r="U147" i="61" s="1"/>
  <c r="V147" i="61" s="1"/>
  <c r="W147" i="61" s="1"/>
  <c r="X147" i="61" s="1"/>
  <c r="Y147" i="61" s="1"/>
  <c r="Z147" i="61" s="1"/>
  <c r="AA147" i="61" s="1"/>
  <c r="R713" i="61"/>
  <c r="S713" i="61" s="1"/>
  <c r="T713" i="61" s="1"/>
  <c r="U713" i="61" s="1"/>
  <c r="V713" i="61" s="1"/>
  <c r="W713" i="61" s="1"/>
  <c r="X713" i="61" s="1"/>
  <c r="Y713" i="61" s="1"/>
  <c r="Z713" i="61" s="1"/>
  <c r="AA713" i="61" s="1"/>
  <c r="R213" i="61"/>
  <c r="S213" i="61" s="1"/>
  <c r="T213" i="61" s="1"/>
  <c r="U213" i="61" s="1"/>
  <c r="V213" i="61" s="1"/>
  <c r="W213" i="61" s="1"/>
  <c r="X213" i="61" s="1"/>
  <c r="Y213" i="61" s="1"/>
  <c r="Z213" i="61" s="1"/>
  <c r="AA213" i="61" s="1"/>
  <c r="R287" i="61"/>
  <c r="S287" i="61" s="1"/>
  <c r="T287" i="61" s="1"/>
  <c r="U287" i="61" s="1"/>
  <c r="V287" i="61" s="1"/>
  <c r="W287" i="61" s="1"/>
  <c r="X287" i="61" s="1"/>
  <c r="Y287" i="61" s="1"/>
  <c r="Z287" i="61" s="1"/>
  <c r="AA287" i="61" s="1"/>
  <c r="R368" i="61"/>
  <c r="S368" i="61" s="1"/>
  <c r="T368" i="61" s="1"/>
  <c r="U368" i="61" s="1"/>
  <c r="V368" i="61" s="1"/>
  <c r="W368" i="61" s="1"/>
  <c r="X368" i="61" s="1"/>
  <c r="Y368" i="61" s="1"/>
  <c r="Z368" i="61" s="1"/>
  <c r="AA368" i="61" s="1"/>
  <c r="R536" i="61"/>
  <c r="S536" i="61" s="1"/>
  <c r="T536" i="61" s="1"/>
  <c r="U536" i="61" s="1"/>
  <c r="V536" i="61" s="1"/>
  <c r="W536" i="61" s="1"/>
  <c r="X536" i="61" s="1"/>
  <c r="Y536" i="61" s="1"/>
  <c r="Z536" i="61" s="1"/>
  <c r="AA536" i="61" s="1"/>
  <c r="R824" i="61"/>
  <c r="S824" i="61" s="1"/>
  <c r="T824" i="61" s="1"/>
  <c r="U824" i="61" s="1"/>
  <c r="V824" i="61" s="1"/>
  <c r="W824" i="61" s="1"/>
  <c r="X824" i="61" s="1"/>
  <c r="Y824" i="61" s="1"/>
  <c r="Z824" i="61" s="1"/>
  <c r="AA824" i="61" s="1"/>
  <c r="R295" i="61"/>
  <c r="S295" i="61" s="1"/>
  <c r="T295" i="61" s="1"/>
  <c r="U295" i="61" s="1"/>
  <c r="V295" i="61" s="1"/>
  <c r="W295" i="61" s="1"/>
  <c r="X295" i="61" s="1"/>
  <c r="Y295" i="61" s="1"/>
  <c r="Z295" i="61" s="1"/>
  <c r="AA295" i="61" s="1"/>
  <c r="R584" i="61"/>
  <c r="S584" i="61" s="1"/>
  <c r="T584" i="61" s="1"/>
  <c r="U584" i="61" s="1"/>
  <c r="V584" i="61" s="1"/>
  <c r="W584" i="61" s="1"/>
  <c r="X584" i="61" s="1"/>
  <c r="Y584" i="61" s="1"/>
  <c r="Z584" i="61" s="1"/>
  <c r="AA584" i="61" s="1"/>
  <c r="R136" i="61"/>
  <c r="S136" i="61" s="1"/>
  <c r="T136" i="61" s="1"/>
  <c r="U136" i="61" s="1"/>
  <c r="V136" i="61" s="1"/>
  <c r="W136" i="61" s="1"/>
  <c r="X136" i="61" s="1"/>
  <c r="Y136" i="61" s="1"/>
  <c r="Z136" i="61" s="1"/>
  <c r="AA136" i="61" s="1"/>
  <c r="A58" i="61"/>
  <c r="A59" i="61" s="1"/>
  <c r="A60" i="61" s="1"/>
  <c r="B48" i="61"/>
  <c r="H44" i="61" s="1"/>
  <c r="A47" i="61"/>
  <c r="AV39" i="61"/>
  <c r="A46" i="61"/>
  <c r="B47" i="61"/>
  <c r="B49" i="61"/>
  <c r="K44" i="61" s="1"/>
  <c r="R103" i="61"/>
  <c r="S103" i="61" s="1"/>
  <c r="T103" i="61" s="1"/>
  <c r="U103" i="61" s="1"/>
  <c r="V103" i="61" s="1"/>
  <c r="W103" i="61" s="1"/>
  <c r="X103" i="61" s="1"/>
  <c r="Y103" i="61" s="1"/>
  <c r="Z103" i="61" s="1"/>
  <c r="AA103" i="61" s="1"/>
  <c r="R156" i="61"/>
  <c r="S156" i="61" s="1"/>
  <c r="T156" i="61" s="1"/>
  <c r="U156" i="61" s="1"/>
  <c r="V156" i="61" s="1"/>
  <c r="W156" i="61" s="1"/>
  <c r="X156" i="61" s="1"/>
  <c r="Y156" i="61" s="1"/>
  <c r="Z156" i="61" s="1"/>
  <c r="AA156" i="61" s="1"/>
  <c r="R152" i="61"/>
  <c r="S152" i="61" s="1"/>
  <c r="T152" i="61" s="1"/>
  <c r="U152" i="61" s="1"/>
  <c r="V152" i="61" s="1"/>
  <c r="W152" i="61" s="1"/>
  <c r="X152" i="61" s="1"/>
  <c r="Y152" i="61" s="1"/>
  <c r="Z152" i="61" s="1"/>
  <c r="AA152" i="61" s="1"/>
  <c r="R185" i="61"/>
  <c r="S185" i="61" s="1"/>
  <c r="T185" i="61" s="1"/>
  <c r="U185" i="61" s="1"/>
  <c r="V185" i="61" s="1"/>
  <c r="W185" i="61" s="1"/>
  <c r="X185" i="61" s="1"/>
  <c r="Y185" i="61" s="1"/>
  <c r="Z185" i="61" s="1"/>
  <c r="AA185" i="61" s="1"/>
  <c r="R365" i="61"/>
  <c r="S365" i="61" s="1"/>
  <c r="T365" i="61" s="1"/>
  <c r="U365" i="61" s="1"/>
  <c r="V365" i="61" s="1"/>
  <c r="W365" i="61" s="1"/>
  <c r="X365" i="61" s="1"/>
  <c r="Y365" i="61" s="1"/>
  <c r="Z365" i="61" s="1"/>
  <c r="AA365" i="61" s="1"/>
  <c r="R404" i="61"/>
  <c r="S404" i="61" s="1"/>
  <c r="T404" i="61" s="1"/>
  <c r="U404" i="61" s="1"/>
  <c r="V404" i="61" s="1"/>
  <c r="W404" i="61" s="1"/>
  <c r="X404" i="61" s="1"/>
  <c r="Y404" i="61" s="1"/>
  <c r="Z404" i="61" s="1"/>
  <c r="AA404" i="61" s="1"/>
  <c r="R328" i="61"/>
  <c r="S328" i="61" s="1"/>
  <c r="T328" i="61" s="1"/>
  <c r="U328" i="61" s="1"/>
  <c r="V328" i="61" s="1"/>
  <c r="W328" i="61" s="1"/>
  <c r="X328" i="61" s="1"/>
  <c r="Y328" i="61" s="1"/>
  <c r="Z328" i="61" s="1"/>
  <c r="AA328" i="61" s="1"/>
  <c r="R349" i="61"/>
  <c r="S349" i="61" s="1"/>
  <c r="T349" i="61" s="1"/>
  <c r="U349" i="61" s="1"/>
  <c r="V349" i="61" s="1"/>
  <c r="W349" i="61" s="1"/>
  <c r="X349" i="61" s="1"/>
  <c r="Y349" i="61" s="1"/>
  <c r="Z349" i="61" s="1"/>
  <c r="AA349" i="61" s="1"/>
  <c r="R317" i="61"/>
  <c r="S317" i="61" s="1"/>
  <c r="T317" i="61" s="1"/>
  <c r="U317" i="61" s="1"/>
  <c r="V317" i="61" s="1"/>
  <c r="W317" i="61" s="1"/>
  <c r="X317" i="61" s="1"/>
  <c r="Y317" i="61" s="1"/>
  <c r="Z317" i="61" s="1"/>
  <c r="AA317" i="61" s="1"/>
  <c r="R434" i="61"/>
  <c r="S434" i="61" s="1"/>
  <c r="T434" i="61" s="1"/>
  <c r="U434" i="61" s="1"/>
  <c r="V434" i="61" s="1"/>
  <c r="W434" i="61" s="1"/>
  <c r="X434" i="61" s="1"/>
  <c r="Y434" i="61" s="1"/>
  <c r="Z434" i="61" s="1"/>
  <c r="AA434" i="61" s="1"/>
  <c r="R487" i="61"/>
  <c r="S487" i="61" s="1"/>
  <c r="T487" i="61" s="1"/>
  <c r="U487" i="61" s="1"/>
  <c r="V487" i="61" s="1"/>
  <c r="W487" i="61" s="1"/>
  <c r="X487" i="61" s="1"/>
  <c r="Y487" i="61" s="1"/>
  <c r="Z487" i="61" s="1"/>
  <c r="AA487" i="61" s="1"/>
  <c r="R249" i="61"/>
  <c r="S249" i="61" s="1"/>
  <c r="T249" i="61" s="1"/>
  <c r="U249" i="61" s="1"/>
  <c r="V249" i="61" s="1"/>
  <c r="W249" i="61" s="1"/>
  <c r="X249" i="61" s="1"/>
  <c r="Y249" i="61" s="1"/>
  <c r="Z249" i="61" s="1"/>
  <c r="AA249" i="61" s="1"/>
  <c r="R237" i="61"/>
  <c r="S237" i="61" s="1"/>
  <c r="T237" i="61" s="1"/>
  <c r="U237" i="61" s="1"/>
  <c r="V237" i="61" s="1"/>
  <c r="W237" i="61" s="1"/>
  <c r="X237" i="61" s="1"/>
  <c r="Y237" i="61" s="1"/>
  <c r="Z237" i="61" s="1"/>
  <c r="AA237" i="61" s="1"/>
  <c r="R311" i="61"/>
  <c r="S311" i="61" s="1"/>
  <c r="T311" i="61" s="1"/>
  <c r="U311" i="61" s="1"/>
  <c r="V311" i="61" s="1"/>
  <c r="W311" i="61" s="1"/>
  <c r="X311" i="61" s="1"/>
  <c r="Y311" i="61" s="1"/>
  <c r="Z311" i="61" s="1"/>
  <c r="AA311" i="61" s="1"/>
  <c r="R202" i="61"/>
  <c r="S202" i="61" s="1"/>
  <c r="T202" i="61" s="1"/>
  <c r="U202" i="61" s="1"/>
  <c r="V202" i="61" s="1"/>
  <c r="W202" i="61" s="1"/>
  <c r="X202" i="61" s="1"/>
  <c r="Y202" i="61" s="1"/>
  <c r="Z202" i="61" s="1"/>
  <c r="AA202" i="61" s="1"/>
  <c r="R296" i="61"/>
  <c r="S296" i="61" s="1"/>
  <c r="T296" i="61" s="1"/>
  <c r="U296" i="61" s="1"/>
  <c r="V296" i="61" s="1"/>
  <c r="W296" i="61" s="1"/>
  <c r="X296" i="61" s="1"/>
  <c r="Y296" i="61" s="1"/>
  <c r="Z296" i="61" s="1"/>
  <c r="AA296" i="61" s="1"/>
  <c r="R183" i="61"/>
  <c r="S183" i="61" s="1"/>
  <c r="T183" i="61" s="1"/>
  <c r="U183" i="61" s="1"/>
  <c r="V183" i="61" s="1"/>
  <c r="W183" i="61" s="1"/>
  <c r="X183" i="61" s="1"/>
  <c r="Y183" i="61" s="1"/>
  <c r="Z183" i="61" s="1"/>
  <c r="AA183" i="61" s="1"/>
  <c r="R398" i="61"/>
  <c r="S398" i="61" s="1"/>
  <c r="T398" i="61" s="1"/>
  <c r="U398" i="61" s="1"/>
  <c r="V398" i="61" s="1"/>
  <c r="W398" i="61" s="1"/>
  <c r="X398" i="61" s="1"/>
  <c r="Y398" i="61" s="1"/>
  <c r="Z398" i="61" s="1"/>
  <c r="AA398" i="61" s="1"/>
  <c r="R412" i="61"/>
  <c r="S412" i="61" s="1"/>
  <c r="T412" i="61" s="1"/>
  <c r="U412" i="61" s="1"/>
  <c r="V412" i="61" s="1"/>
  <c r="W412" i="61" s="1"/>
  <c r="X412" i="61" s="1"/>
  <c r="Y412" i="61" s="1"/>
  <c r="Z412" i="61" s="1"/>
  <c r="AA412" i="61" s="1"/>
  <c r="R203" i="61"/>
  <c r="S203" i="61" s="1"/>
  <c r="T203" i="61" s="1"/>
  <c r="U203" i="61" s="1"/>
  <c r="V203" i="61" s="1"/>
  <c r="W203" i="61" s="1"/>
  <c r="X203" i="61" s="1"/>
  <c r="Y203" i="61" s="1"/>
  <c r="Z203" i="61" s="1"/>
  <c r="AA203" i="61" s="1"/>
  <c r="R283" i="61"/>
  <c r="S283" i="61" s="1"/>
  <c r="T283" i="61" s="1"/>
  <c r="U283" i="61" s="1"/>
  <c r="V283" i="61" s="1"/>
  <c r="W283" i="61" s="1"/>
  <c r="X283" i="61" s="1"/>
  <c r="Y283" i="61" s="1"/>
  <c r="Z283" i="61" s="1"/>
  <c r="AA283" i="61" s="1"/>
  <c r="R281" i="61"/>
  <c r="S281" i="61" s="1"/>
  <c r="T281" i="61" s="1"/>
  <c r="U281" i="61" s="1"/>
  <c r="V281" i="61" s="1"/>
  <c r="W281" i="61" s="1"/>
  <c r="X281" i="61" s="1"/>
  <c r="Y281" i="61" s="1"/>
  <c r="Z281" i="61" s="1"/>
  <c r="AA281" i="61" s="1"/>
  <c r="R294" i="61"/>
  <c r="S294" i="61" s="1"/>
  <c r="T294" i="61" s="1"/>
  <c r="U294" i="61" s="1"/>
  <c r="V294" i="61" s="1"/>
  <c r="W294" i="61" s="1"/>
  <c r="X294" i="61" s="1"/>
  <c r="Y294" i="61" s="1"/>
  <c r="Z294" i="61" s="1"/>
  <c r="AA294" i="61" s="1"/>
  <c r="R190" i="61"/>
  <c r="S190" i="61" s="1"/>
  <c r="T190" i="61" s="1"/>
  <c r="U190" i="61" s="1"/>
  <c r="V190" i="61" s="1"/>
  <c r="W190" i="61" s="1"/>
  <c r="X190" i="61" s="1"/>
  <c r="Y190" i="61" s="1"/>
  <c r="Z190" i="61" s="1"/>
  <c r="AA190" i="61" s="1"/>
  <c r="R378" i="61"/>
  <c r="S378" i="61" s="1"/>
  <c r="T378" i="61" s="1"/>
  <c r="U378" i="61" s="1"/>
  <c r="V378" i="61" s="1"/>
  <c r="W378" i="61" s="1"/>
  <c r="X378" i="61" s="1"/>
  <c r="Y378" i="61" s="1"/>
  <c r="Z378" i="61" s="1"/>
  <c r="AA378" i="61" s="1"/>
  <c r="R370" i="61"/>
  <c r="S370" i="61" s="1"/>
  <c r="T370" i="61" s="1"/>
  <c r="U370" i="61" s="1"/>
  <c r="V370" i="61" s="1"/>
  <c r="W370" i="61" s="1"/>
  <c r="X370" i="61" s="1"/>
  <c r="Y370" i="61" s="1"/>
  <c r="Z370" i="61" s="1"/>
  <c r="AA370" i="61" s="1"/>
  <c r="R102" i="61"/>
  <c r="S102" i="61" s="1"/>
  <c r="T102" i="61" s="1"/>
  <c r="U102" i="61" s="1"/>
  <c r="V102" i="61" s="1"/>
  <c r="W102" i="61" s="1"/>
  <c r="X102" i="61" s="1"/>
  <c r="Y102" i="61" s="1"/>
  <c r="Z102" i="61" s="1"/>
  <c r="AA102" i="61" s="1"/>
  <c r="R171" i="61"/>
  <c r="S171" i="61" s="1"/>
  <c r="T171" i="61" s="1"/>
  <c r="U171" i="61" s="1"/>
  <c r="V171" i="61" s="1"/>
  <c r="W171" i="61" s="1"/>
  <c r="X171" i="61" s="1"/>
  <c r="Y171" i="61" s="1"/>
  <c r="Z171" i="61" s="1"/>
  <c r="AA171" i="61" s="1"/>
  <c r="R291" i="61"/>
  <c r="S291" i="61" s="1"/>
  <c r="T291" i="61" s="1"/>
  <c r="U291" i="61" s="1"/>
  <c r="V291" i="61" s="1"/>
  <c r="W291" i="61" s="1"/>
  <c r="X291" i="61" s="1"/>
  <c r="Y291" i="61" s="1"/>
  <c r="Z291" i="61" s="1"/>
  <c r="AA291" i="61" s="1"/>
  <c r="R109" i="61"/>
  <c r="S109" i="61" s="1"/>
  <c r="T109" i="61" s="1"/>
  <c r="U109" i="61" s="1"/>
  <c r="V109" i="61" s="1"/>
  <c r="W109" i="61" s="1"/>
  <c r="X109" i="61" s="1"/>
  <c r="Y109" i="61" s="1"/>
  <c r="Z109" i="61" s="1"/>
  <c r="AA109" i="61" s="1"/>
  <c r="R284" i="61"/>
  <c r="S284" i="61" s="1"/>
  <c r="T284" i="61" s="1"/>
  <c r="U284" i="61" s="1"/>
  <c r="V284" i="61" s="1"/>
  <c r="W284" i="61" s="1"/>
  <c r="X284" i="61" s="1"/>
  <c r="Y284" i="61" s="1"/>
  <c r="Z284" i="61" s="1"/>
  <c r="AA284" i="61" s="1"/>
  <c r="R312" i="61"/>
  <c r="S312" i="61" s="1"/>
  <c r="T312" i="61" s="1"/>
  <c r="U312" i="61" s="1"/>
  <c r="V312" i="61" s="1"/>
  <c r="W312" i="61" s="1"/>
  <c r="X312" i="61" s="1"/>
  <c r="Y312" i="61" s="1"/>
  <c r="Z312" i="61" s="1"/>
  <c r="AA312" i="61" s="1"/>
  <c r="R316" i="61"/>
  <c r="S316" i="61" s="1"/>
  <c r="T316" i="61" s="1"/>
  <c r="U316" i="61" s="1"/>
  <c r="V316" i="61" s="1"/>
  <c r="W316" i="61" s="1"/>
  <c r="X316" i="61" s="1"/>
  <c r="Y316" i="61" s="1"/>
  <c r="Z316" i="61" s="1"/>
  <c r="AA316" i="61" s="1"/>
  <c r="R122" i="61"/>
  <c r="S122" i="61" s="1"/>
  <c r="T122" i="61" s="1"/>
  <c r="U122" i="61" s="1"/>
  <c r="V122" i="61" s="1"/>
  <c r="W122" i="61" s="1"/>
  <c r="X122" i="61" s="1"/>
  <c r="Y122" i="61" s="1"/>
  <c r="Z122" i="61" s="1"/>
  <c r="AA122" i="61" s="1"/>
  <c r="R230" i="61"/>
  <c r="S230" i="61" s="1"/>
  <c r="T230" i="61" s="1"/>
  <c r="U230" i="61" s="1"/>
  <c r="V230" i="61" s="1"/>
  <c r="W230" i="61" s="1"/>
  <c r="X230" i="61" s="1"/>
  <c r="Y230" i="61" s="1"/>
  <c r="Z230" i="61" s="1"/>
  <c r="AA230" i="61" s="1"/>
  <c r="R322" i="61"/>
  <c r="S322" i="61" s="1"/>
  <c r="T322" i="61" s="1"/>
  <c r="U322" i="61" s="1"/>
  <c r="V322" i="61" s="1"/>
  <c r="W322" i="61" s="1"/>
  <c r="X322" i="61" s="1"/>
  <c r="Y322" i="61" s="1"/>
  <c r="Z322" i="61" s="1"/>
  <c r="AA322" i="61" s="1"/>
  <c r="R321" i="61"/>
  <c r="S321" i="61" s="1"/>
  <c r="T321" i="61" s="1"/>
  <c r="U321" i="61" s="1"/>
  <c r="V321" i="61" s="1"/>
  <c r="W321" i="61" s="1"/>
  <c r="X321" i="61" s="1"/>
  <c r="Y321" i="61" s="1"/>
  <c r="Z321" i="61" s="1"/>
  <c r="AA321" i="61" s="1"/>
  <c r="R198" i="61"/>
  <c r="S198" i="61" s="1"/>
  <c r="T198" i="61" s="1"/>
  <c r="U198" i="61" s="1"/>
  <c r="V198" i="61" s="1"/>
  <c r="W198" i="61" s="1"/>
  <c r="X198" i="61" s="1"/>
  <c r="Y198" i="61" s="1"/>
  <c r="Z198" i="61" s="1"/>
  <c r="AA198" i="61" s="1"/>
  <c r="R244" i="61"/>
  <c r="S244" i="61" s="1"/>
  <c r="T244" i="61" s="1"/>
  <c r="U244" i="61" s="1"/>
  <c r="V244" i="61" s="1"/>
  <c r="W244" i="61" s="1"/>
  <c r="X244" i="61" s="1"/>
  <c r="Y244" i="61" s="1"/>
  <c r="Z244" i="61" s="1"/>
  <c r="AA244" i="61" s="1"/>
  <c r="R382" i="61"/>
  <c r="S382" i="61" s="1"/>
  <c r="T382" i="61" s="1"/>
  <c r="U382" i="61" s="1"/>
  <c r="V382" i="61" s="1"/>
  <c r="W382" i="61" s="1"/>
  <c r="X382" i="61" s="1"/>
  <c r="Y382" i="61" s="1"/>
  <c r="Z382" i="61" s="1"/>
  <c r="AA382" i="61" s="1"/>
  <c r="R238" i="61"/>
  <c r="S238" i="61" s="1"/>
  <c r="T238" i="61" s="1"/>
  <c r="U238" i="61" s="1"/>
  <c r="V238" i="61" s="1"/>
  <c r="W238" i="61" s="1"/>
  <c r="X238" i="61" s="1"/>
  <c r="Y238" i="61" s="1"/>
  <c r="Z238" i="61" s="1"/>
  <c r="AA238" i="61" s="1"/>
  <c r="R180" i="61"/>
  <c r="S180" i="61" s="1"/>
  <c r="T180" i="61" s="1"/>
  <c r="U180" i="61" s="1"/>
  <c r="V180" i="61" s="1"/>
  <c r="W180" i="61" s="1"/>
  <c r="X180" i="61" s="1"/>
  <c r="Y180" i="61" s="1"/>
  <c r="Z180" i="61" s="1"/>
  <c r="AA180" i="61" s="1"/>
  <c r="R280" i="61"/>
  <c r="S280" i="61" s="1"/>
  <c r="T280" i="61" s="1"/>
  <c r="U280" i="61" s="1"/>
  <c r="V280" i="61" s="1"/>
  <c r="W280" i="61" s="1"/>
  <c r="X280" i="61" s="1"/>
  <c r="Y280" i="61" s="1"/>
  <c r="Z280" i="61" s="1"/>
  <c r="AA280" i="61" s="1"/>
  <c r="R319" i="61"/>
  <c r="S319" i="61" s="1"/>
  <c r="T319" i="61" s="1"/>
  <c r="U319" i="61" s="1"/>
  <c r="V319" i="61" s="1"/>
  <c r="W319" i="61" s="1"/>
  <c r="X319" i="61" s="1"/>
  <c r="Y319" i="61" s="1"/>
  <c r="Z319" i="61" s="1"/>
  <c r="AA319" i="61" s="1"/>
  <c r="R253" i="61"/>
  <c r="S253" i="61" s="1"/>
  <c r="T253" i="61" s="1"/>
  <c r="U253" i="61" s="1"/>
  <c r="V253" i="61" s="1"/>
  <c r="W253" i="61" s="1"/>
  <c r="X253" i="61" s="1"/>
  <c r="Y253" i="61" s="1"/>
  <c r="Z253" i="61" s="1"/>
  <c r="AA253" i="61" s="1"/>
  <c r="R226" i="61"/>
  <c r="S226" i="61" s="1"/>
  <c r="T226" i="61" s="1"/>
  <c r="U226" i="61" s="1"/>
  <c r="V226" i="61" s="1"/>
  <c r="W226" i="61" s="1"/>
  <c r="X226" i="61" s="1"/>
  <c r="Y226" i="61" s="1"/>
  <c r="Z226" i="61" s="1"/>
  <c r="AA226" i="61" s="1"/>
  <c r="R232" i="61"/>
  <c r="S232" i="61" s="1"/>
  <c r="T232" i="61" s="1"/>
  <c r="U232" i="61" s="1"/>
  <c r="V232" i="61" s="1"/>
  <c r="W232" i="61" s="1"/>
  <c r="X232" i="61" s="1"/>
  <c r="Y232" i="61" s="1"/>
  <c r="Z232" i="61" s="1"/>
  <c r="AA232" i="61" s="1"/>
  <c r="R265" i="61"/>
  <c r="S265" i="61" s="1"/>
  <c r="T265" i="61" s="1"/>
  <c r="U265" i="61" s="1"/>
  <c r="V265" i="61" s="1"/>
  <c r="W265" i="61" s="1"/>
  <c r="X265" i="61" s="1"/>
  <c r="Y265" i="61" s="1"/>
  <c r="Z265" i="61" s="1"/>
  <c r="AA265" i="61" s="1"/>
  <c r="R282" i="61"/>
  <c r="S282" i="61" s="1"/>
  <c r="T282" i="61" s="1"/>
  <c r="U282" i="61" s="1"/>
  <c r="V282" i="61" s="1"/>
  <c r="W282" i="61" s="1"/>
  <c r="X282" i="61" s="1"/>
  <c r="Y282" i="61" s="1"/>
  <c r="Z282" i="61" s="1"/>
  <c r="AA282" i="61" s="1"/>
  <c r="R188" i="61"/>
  <c r="S188" i="61" s="1"/>
  <c r="T188" i="61" s="1"/>
  <c r="U188" i="61" s="1"/>
  <c r="V188" i="61" s="1"/>
  <c r="W188" i="61" s="1"/>
  <c r="X188" i="61" s="1"/>
  <c r="Y188" i="61" s="1"/>
  <c r="Z188" i="61" s="1"/>
  <c r="AA188" i="61" s="1"/>
  <c r="R260" i="61"/>
  <c r="S260" i="61" s="1"/>
  <c r="T260" i="61" s="1"/>
  <c r="U260" i="61" s="1"/>
  <c r="V260" i="61" s="1"/>
  <c r="W260" i="61" s="1"/>
  <c r="X260" i="61" s="1"/>
  <c r="Y260" i="61" s="1"/>
  <c r="Z260" i="61" s="1"/>
  <c r="AA260" i="61" s="1"/>
  <c r="R247" i="61"/>
  <c r="S247" i="61" s="1"/>
  <c r="T247" i="61" s="1"/>
  <c r="U247" i="61" s="1"/>
  <c r="V247" i="61" s="1"/>
  <c r="W247" i="61" s="1"/>
  <c r="X247" i="61" s="1"/>
  <c r="Y247" i="61" s="1"/>
  <c r="Z247" i="61" s="1"/>
  <c r="AA247" i="61" s="1"/>
  <c r="R167" i="61"/>
  <c r="S167" i="61" s="1"/>
  <c r="T167" i="61" s="1"/>
  <c r="U167" i="61" s="1"/>
  <c r="V167" i="61" s="1"/>
  <c r="W167" i="61" s="1"/>
  <c r="X167" i="61" s="1"/>
  <c r="Y167" i="61" s="1"/>
  <c r="Z167" i="61" s="1"/>
  <c r="AA167" i="61" s="1"/>
  <c r="R166" i="61"/>
  <c r="S166" i="61" s="1"/>
  <c r="T166" i="61" s="1"/>
  <c r="U166" i="61" s="1"/>
  <c r="V166" i="61" s="1"/>
  <c r="W166" i="61" s="1"/>
  <c r="X166" i="61" s="1"/>
  <c r="Y166" i="61" s="1"/>
  <c r="Z166" i="61" s="1"/>
  <c r="AA166" i="61" s="1"/>
  <c r="R241" i="61"/>
  <c r="S241" i="61" s="1"/>
  <c r="T241" i="61" s="1"/>
  <c r="U241" i="61" s="1"/>
  <c r="V241" i="61" s="1"/>
  <c r="W241" i="61" s="1"/>
  <c r="X241" i="61" s="1"/>
  <c r="Y241" i="61" s="1"/>
  <c r="Z241" i="61" s="1"/>
  <c r="AA241" i="61" s="1"/>
  <c r="R299" i="61"/>
  <c r="S299" i="61" s="1"/>
  <c r="T299" i="61" s="1"/>
  <c r="U299" i="61" s="1"/>
  <c r="V299" i="61" s="1"/>
  <c r="W299" i="61" s="1"/>
  <c r="X299" i="61" s="1"/>
  <c r="Y299" i="61" s="1"/>
  <c r="Z299" i="61" s="1"/>
  <c r="AA299" i="61" s="1"/>
  <c r="R307" i="61"/>
  <c r="S307" i="61" s="1"/>
  <c r="T307" i="61" s="1"/>
  <c r="U307" i="61" s="1"/>
  <c r="V307" i="61" s="1"/>
  <c r="W307" i="61" s="1"/>
  <c r="X307" i="61" s="1"/>
  <c r="Y307" i="61" s="1"/>
  <c r="Z307" i="61" s="1"/>
  <c r="AA307" i="61" s="1"/>
  <c r="R263" i="61"/>
  <c r="S263" i="61" s="1"/>
  <c r="T263" i="61" s="1"/>
  <c r="U263" i="61" s="1"/>
  <c r="V263" i="61" s="1"/>
  <c r="W263" i="61" s="1"/>
  <c r="X263" i="61" s="1"/>
  <c r="Y263" i="61" s="1"/>
  <c r="Z263" i="61" s="1"/>
  <c r="AA263" i="61" s="1"/>
  <c r="R445" i="61"/>
  <c r="S445" i="61" s="1"/>
  <c r="T445" i="61" s="1"/>
  <c r="U445" i="61" s="1"/>
  <c r="V445" i="61" s="1"/>
  <c r="W445" i="61" s="1"/>
  <c r="X445" i="61" s="1"/>
  <c r="Y445" i="61" s="1"/>
  <c r="Z445" i="61" s="1"/>
  <c r="AA445" i="61" s="1"/>
  <c r="R165" i="61"/>
  <c r="S165" i="61" s="1"/>
  <c r="T165" i="61" s="1"/>
  <c r="U165" i="61" s="1"/>
  <c r="V165" i="61" s="1"/>
  <c r="W165" i="61" s="1"/>
  <c r="X165" i="61" s="1"/>
  <c r="Y165" i="61" s="1"/>
  <c r="Z165" i="61" s="1"/>
  <c r="AA165" i="61" s="1"/>
  <c r="R482" i="61"/>
  <c r="S482" i="61" s="1"/>
  <c r="T482" i="61" s="1"/>
  <c r="U482" i="61" s="1"/>
  <c r="V482" i="61" s="1"/>
  <c r="W482" i="61" s="1"/>
  <c r="X482" i="61" s="1"/>
  <c r="Y482" i="61" s="1"/>
  <c r="Z482" i="61" s="1"/>
  <c r="AA482" i="61" s="1"/>
  <c r="R472" i="61"/>
  <c r="S472" i="61" s="1"/>
  <c r="T472" i="61" s="1"/>
  <c r="U472" i="61" s="1"/>
  <c r="V472" i="61" s="1"/>
  <c r="W472" i="61" s="1"/>
  <c r="X472" i="61" s="1"/>
  <c r="Y472" i="61" s="1"/>
  <c r="Z472" i="61" s="1"/>
  <c r="AA472" i="61" s="1"/>
  <c r="R270" i="61"/>
  <c r="S270" i="61" s="1"/>
  <c r="T270" i="61" s="1"/>
  <c r="U270" i="61" s="1"/>
  <c r="V270" i="61" s="1"/>
  <c r="W270" i="61" s="1"/>
  <c r="X270" i="61" s="1"/>
  <c r="Y270" i="61" s="1"/>
  <c r="Z270" i="61" s="1"/>
  <c r="AA270" i="61" s="1"/>
  <c r="R129" i="61"/>
  <c r="S129" i="61" s="1"/>
  <c r="T129" i="61" s="1"/>
  <c r="U129" i="61" s="1"/>
  <c r="V129" i="61" s="1"/>
  <c r="W129" i="61" s="1"/>
  <c r="X129" i="61" s="1"/>
  <c r="Y129" i="61" s="1"/>
  <c r="Z129" i="61" s="1"/>
  <c r="AA129" i="61" s="1"/>
  <c r="R192" i="61"/>
  <c r="S192" i="61" s="1"/>
  <c r="T192" i="61" s="1"/>
  <c r="U192" i="61" s="1"/>
  <c r="V192" i="61" s="1"/>
  <c r="W192" i="61" s="1"/>
  <c r="X192" i="61" s="1"/>
  <c r="Y192" i="61" s="1"/>
  <c r="Z192" i="61" s="1"/>
  <c r="AA192" i="61" s="1"/>
  <c r="R304" i="61"/>
  <c r="S304" i="61" s="1"/>
  <c r="T304" i="61" s="1"/>
  <c r="U304" i="61" s="1"/>
  <c r="V304" i="61" s="1"/>
  <c r="W304" i="61" s="1"/>
  <c r="X304" i="61" s="1"/>
  <c r="Y304" i="61" s="1"/>
  <c r="Z304" i="61" s="1"/>
  <c r="AA304" i="61" s="1"/>
  <c r="R228" i="61"/>
  <c r="S228" i="61" s="1"/>
  <c r="T228" i="61" s="1"/>
  <c r="U228" i="61" s="1"/>
  <c r="V228" i="61" s="1"/>
  <c r="W228" i="61" s="1"/>
  <c r="X228" i="61" s="1"/>
  <c r="Y228" i="61" s="1"/>
  <c r="Z228" i="61" s="1"/>
  <c r="AA228" i="61" s="1"/>
  <c r="R204" i="61"/>
  <c r="S204" i="61" s="1"/>
  <c r="T204" i="61" s="1"/>
  <c r="U204" i="61" s="1"/>
  <c r="V204" i="61" s="1"/>
  <c r="W204" i="61" s="1"/>
  <c r="X204" i="61" s="1"/>
  <c r="Y204" i="61" s="1"/>
  <c r="Z204" i="61" s="1"/>
  <c r="AA204" i="61" s="1"/>
  <c r="R235" i="61"/>
  <c r="S235" i="61" s="1"/>
  <c r="T235" i="61" s="1"/>
  <c r="U235" i="61" s="1"/>
  <c r="V235" i="61" s="1"/>
  <c r="W235" i="61" s="1"/>
  <c r="X235" i="61" s="1"/>
  <c r="Y235" i="61" s="1"/>
  <c r="Z235" i="61" s="1"/>
  <c r="AA235" i="61" s="1"/>
  <c r="R182" i="61"/>
  <c r="S182" i="61" s="1"/>
  <c r="T182" i="61" s="1"/>
  <c r="U182" i="61" s="1"/>
  <c r="V182" i="61" s="1"/>
  <c r="W182" i="61" s="1"/>
  <c r="X182" i="61" s="1"/>
  <c r="Y182" i="61" s="1"/>
  <c r="Z182" i="61" s="1"/>
  <c r="AA182" i="61" s="1"/>
  <c r="R214" i="61"/>
  <c r="S214" i="61" s="1"/>
  <c r="T214" i="61" s="1"/>
  <c r="U214" i="61" s="1"/>
  <c r="V214" i="61" s="1"/>
  <c r="W214" i="61" s="1"/>
  <c r="X214" i="61" s="1"/>
  <c r="Y214" i="61" s="1"/>
  <c r="Z214" i="61" s="1"/>
  <c r="AA214" i="61" s="1"/>
  <c r="R159" i="61"/>
  <c r="S159" i="61" s="1"/>
  <c r="T159" i="61" s="1"/>
  <c r="U159" i="61" s="1"/>
  <c r="V159" i="61" s="1"/>
  <c r="W159" i="61" s="1"/>
  <c r="X159" i="61" s="1"/>
  <c r="Y159" i="61" s="1"/>
  <c r="Z159" i="61" s="1"/>
  <c r="AA159" i="61" s="1"/>
  <c r="R243" i="61"/>
  <c r="S243" i="61" s="1"/>
  <c r="T243" i="61" s="1"/>
  <c r="U243" i="61" s="1"/>
  <c r="V243" i="61" s="1"/>
  <c r="W243" i="61" s="1"/>
  <c r="X243" i="61" s="1"/>
  <c r="Y243" i="61" s="1"/>
  <c r="Z243" i="61" s="1"/>
  <c r="AA243" i="61" s="1"/>
  <c r="R197" i="61"/>
  <c r="S197" i="61" s="1"/>
  <c r="T197" i="61" s="1"/>
  <c r="U197" i="61" s="1"/>
  <c r="V197" i="61" s="1"/>
  <c r="W197" i="61" s="1"/>
  <c r="X197" i="61" s="1"/>
  <c r="Y197" i="61" s="1"/>
  <c r="Z197" i="61" s="1"/>
  <c r="AA197" i="61" s="1"/>
  <c r="R269" i="61"/>
  <c r="S269" i="61" s="1"/>
  <c r="T269" i="61" s="1"/>
  <c r="U269" i="61" s="1"/>
  <c r="V269" i="61" s="1"/>
  <c r="W269" i="61" s="1"/>
  <c r="X269" i="61" s="1"/>
  <c r="Y269" i="61" s="1"/>
  <c r="Z269" i="61" s="1"/>
  <c r="AA269" i="61" s="1"/>
  <c r="R143" i="61"/>
  <c r="S143" i="61" s="1"/>
  <c r="T143" i="61" s="1"/>
  <c r="U143" i="61" s="1"/>
  <c r="V143" i="61" s="1"/>
  <c r="W143" i="61" s="1"/>
  <c r="X143" i="61" s="1"/>
  <c r="Y143" i="61" s="1"/>
  <c r="Z143" i="61" s="1"/>
  <c r="AA143" i="61" s="1"/>
  <c r="R245" i="61"/>
  <c r="S245" i="61" s="1"/>
  <c r="T245" i="61" s="1"/>
  <c r="U245" i="61" s="1"/>
  <c r="V245" i="61" s="1"/>
  <c r="W245" i="61" s="1"/>
  <c r="X245" i="61" s="1"/>
  <c r="Y245" i="61" s="1"/>
  <c r="Z245" i="61" s="1"/>
  <c r="AA245" i="61" s="1"/>
  <c r="R248" i="61"/>
  <c r="S248" i="61" s="1"/>
  <c r="T248" i="61" s="1"/>
  <c r="U248" i="61" s="1"/>
  <c r="V248" i="61" s="1"/>
  <c r="W248" i="61" s="1"/>
  <c r="X248" i="61" s="1"/>
  <c r="Y248" i="61" s="1"/>
  <c r="Z248" i="61" s="1"/>
  <c r="AA248" i="61" s="1"/>
  <c r="R478" i="61"/>
  <c r="S478" i="61" s="1"/>
  <c r="T478" i="61" s="1"/>
  <c r="U478" i="61" s="1"/>
  <c r="V478" i="61" s="1"/>
  <c r="W478" i="61" s="1"/>
  <c r="X478" i="61" s="1"/>
  <c r="Y478" i="61" s="1"/>
  <c r="Z478" i="61" s="1"/>
  <c r="AA478" i="61" s="1"/>
  <c r="R709" i="61"/>
  <c r="S709" i="61" s="1"/>
  <c r="T709" i="61" s="1"/>
  <c r="U709" i="61" s="1"/>
  <c r="V709" i="61" s="1"/>
  <c r="W709" i="61" s="1"/>
  <c r="X709" i="61" s="1"/>
  <c r="Y709" i="61" s="1"/>
  <c r="Z709" i="61" s="1"/>
  <c r="AA709" i="61" s="1"/>
  <c r="R170" i="61"/>
  <c r="S170" i="61" s="1"/>
  <c r="T170" i="61" s="1"/>
  <c r="U170" i="61" s="1"/>
  <c r="V170" i="61" s="1"/>
  <c r="W170" i="61" s="1"/>
  <c r="X170" i="61" s="1"/>
  <c r="Y170" i="61" s="1"/>
  <c r="Z170" i="61" s="1"/>
  <c r="AA170" i="61" s="1"/>
  <c r="R116" i="61"/>
  <c r="S116" i="61" s="1"/>
  <c r="T116" i="61" s="1"/>
  <c r="U116" i="61" s="1"/>
  <c r="V116" i="61" s="1"/>
  <c r="W116" i="61" s="1"/>
  <c r="X116" i="61" s="1"/>
  <c r="Y116" i="61" s="1"/>
  <c r="Z116" i="61" s="1"/>
  <c r="AA116" i="61" s="1"/>
  <c r="R209" i="61"/>
  <c r="S209" i="61" s="1"/>
  <c r="T209" i="61" s="1"/>
  <c r="U209" i="61" s="1"/>
  <c r="V209" i="61" s="1"/>
  <c r="W209" i="61" s="1"/>
  <c r="X209" i="61" s="1"/>
  <c r="Y209" i="61" s="1"/>
  <c r="Z209" i="61" s="1"/>
  <c r="AA209" i="61" s="1"/>
  <c r="R206" i="61"/>
  <c r="S206" i="61" s="1"/>
  <c r="T206" i="61" s="1"/>
  <c r="U206" i="61" s="1"/>
  <c r="V206" i="61" s="1"/>
  <c r="W206" i="61" s="1"/>
  <c r="X206" i="61" s="1"/>
  <c r="Y206" i="61" s="1"/>
  <c r="Z206" i="61" s="1"/>
  <c r="AA206" i="61" s="1"/>
  <c r="R229" i="61"/>
  <c r="S229" i="61" s="1"/>
  <c r="T229" i="61" s="1"/>
  <c r="U229" i="61" s="1"/>
  <c r="V229" i="61" s="1"/>
  <c r="W229" i="61" s="1"/>
  <c r="X229" i="61" s="1"/>
  <c r="Y229" i="61" s="1"/>
  <c r="Z229" i="61" s="1"/>
  <c r="AA229" i="61" s="1"/>
  <c r="R255" i="61"/>
  <c r="S255" i="61" s="1"/>
  <c r="T255" i="61" s="1"/>
  <c r="U255" i="61" s="1"/>
  <c r="V255" i="61" s="1"/>
  <c r="W255" i="61" s="1"/>
  <c r="X255" i="61" s="1"/>
  <c r="Y255" i="61" s="1"/>
  <c r="Z255" i="61" s="1"/>
  <c r="AA255" i="61" s="1"/>
  <c r="R120" i="61"/>
  <c r="S120" i="61" s="1"/>
  <c r="T120" i="61" s="1"/>
  <c r="U120" i="61" s="1"/>
  <c r="V120" i="61" s="1"/>
  <c r="W120" i="61" s="1"/>
  <c r="X120" i="61" s="1"/>
  <c r="Y120" i="61" s="1"/>
  <c r="Z120" i="61" s="1"/>
  <c r="AA120" i="61" s="1"/>
  <c r="R288" i="61"/>
  <c r="S288" i="61" s="1"/>
  <c r="T288" i="61" s="1"/>
  <c r="U288" i="61" s="1"/>
  <c r="V288" i="61" s="1"/>
  <c r="W288" i="61" s="1"/>
  <c r="X288" i="61" s="1"/>
  <c r="Y288" i="61" s="1"/>
  <c r="Z288" i="61" s="1"/>
  <c r="AA288" i="61" s="1"/>
  <c r="R242" i="61"/>
  <c r="S242" i="61" s="1"/>
  <c r="T242" i="61" s="1"/>
  <c r="U242" i="61" s="1"/>
  <c r="V242" i="61" s="1"/>
  <c r="W242" i="61" s="1"/>
  <c r="X242" i="61" s="1"/>
  <c r="Y242" i="61" s="1"/>
  <c r="Z242" i="61" s="1"/>
  <c r="AA242" i="61" s="1"/>
  <c r="R123" i="61"/>
  <c r="S123" i="61" s="1"/>
  <c r="T123" i="61" s="1"/>
  <c r="U123" i="61" s="1"/>
  <c r="V123" i="61" s="1"/>
  <c r="W123" i="61" s="1"/>
  <c r="X123" i="61" s="1"/>
  <c r="Y123" i="61" s="1"/>
  <c r="Z123" i="61" s="1"/>
  <c r="AA123" i="61" s="1"/>
  <c r="R271" i="61"/>
  <c r="S271" i="61" s="1"/>
  <c r="T271" i="61" s="1"/>
  <c r="U271" i="61" s="1"/>
  <c r="V271" i="61" s="1"/>
  <c r="W271" i="61" s="1"/>
  <c r="X271" i="61" s="1"/>
  <c r="Y271" i="61" s="1"/>
  <c r="Z271" i="61" s="1"/>
  <c r="AA271" i="61" s="1"/>
  <c r="R227" i="61"/>
  <c r="S227" i="61" s="1"/>
  <c r="T227" i="61" s="1"/>
  <c r="U227" i="61" s="1"/>
  <c r="V227" i="61" s="1"/>
  <c r="W227" i="61" s="1"/>
  <c r="X227" i="61" s="1"/>
  <c r="Y227" i="61" s="1"/>
  <c r="Z227" i="61" s="1"/>
  <c r="AA227" i="61" s="1"/>
  <c r="R186" i="61"/>
  <c r="S186" i="61" s="1"/>
  <c r="T186" i="61" s="1"/>
  <c r="U186" i="61" s="1"/>
  <c r="V186" i="61" s="1"/>
  <c r="W186" i="61" s="1"/>
  <c r="X186" i="61" s="1"/>
  <c r="Y186" i="61" s="1"/>
  <c r="Z186" i="61" s="1"/>
  <c r="AA186" i="61" s="1"/>
  <c r="R91" i="61"/>
  <c r="S91" i="61" s="1"/>
  <c r="T91" i="61" s="1"/>
  <c r="U91" i="61" s="1"/>
  <c r="V91" i="61" s="1"/>
  <c r="W91" i="61" s="1"/>
  <c r="X91" i="61" s="1"/>
  <c r="Y91" i="61" s="1"/>
  <c r="Z91" i="61" s="1"/>
  <c r="AA91" i="61" s="1"/>
  <c r="R285" i="61"/>
  <c r="S285" i="61" s="1"/>
  <c r="T285" i="61" s="1"/>
  <c r="U285" i="61" s="1"/>
  <c r="V285" i="61" s="1"/>
  <c r="W285" i="61" s="1"/>
  <c r="X285" i="61" s="1"/>
  <c r="Y285" i="61" s="1"/>
  <c r="Z285" i="61" s="1"/>
  <c r="AA285" i="61" s="1"/>
  <c r="R177" i="61"/>
  <c r="S177" i="61" s="1"/>
  <c r="T177" i="61" s="1"/>
  <c r="U177" i="61" s="1"/>
  <c r="V177" i="61" s="1"/>
  <c r="W177" i="61" s="1"/>
  <c r="X177" i="61" s="1"/>
  <c r="Y177" i="61" s="1"/>
  <c r="Z177" i="61" s="1"/>
  <c r="AA177" i="61" s="1"/>
  <c r="R215" i="61"/>
  <c r="S215" i="61" s="1"/>
  <c r="T215" i="61" s="1"/>
  <c r="U215" i="61" s="1"/>
  <c r="V215" i="61" s="1"/>
  <c r="W215" i="61" s="1"/>
  <c r="X215" i="61" s="1"/>
  <c r="Y215" i="61" s="1"/>
  <c r="Z215" i="61" s="1"/>
  <c r="AA215" i="61" s="1"/>
  <c r="R96" i="61"/>
  <c r="S96" i="61" s="1"/>
  <c r="T96" i="61" s="1"/>
  <c r="U96" i="61" s="1"/>
  <c r="V96" i="61" s="1"/>
  <c r="W96" i="61" s="1"/>
  <c r="X96" i="61" s="1"/>
  <c r="Y96" i="61" s="1"/>
  <c r="Z96" i="61" s="1"/>
  <c r="AA96" i="61" s="1"/>
  <c r="R286" i="61"/>
  <c r="S286" i="61" s="1"/>
  <c r="T286" i="61" s="1"/>
  <c r="U286" i="61" s="1"/>
  <c r="V286" i="61" s="1"/>
  <c r="W286" i="61" s="1"/>
  <c r="X286" i="61" s="1"/>
  <c r="Y286" i="61" s="1"/>
  <c r="Z286" i="61" s="1"/>
  <c r="AA286" i="61" s="1"/>
  <c r="R128" i="61"/>
  <c r="S128" i="61" s="1"/>
  <c r="T128" i="61" s="1"/>
  <c r="U128" i="61" s="1"/>
  <c r="V128" i="61" s="1"/>
  <c r="W128" i="61" s="1"/>
  <c r="X128" i="61" s="1"/>
  <c r="Y128" i="61" s="1"/>
  <c r="Z128" i="61" s="1"/>
  <c r="AA128" i="61" s="1"/>
  <c r="R506" i="61"/>
  <c r="S506" i="61" s="1"/>
  <c r="T506" i="61" s="1"/>
  <c r="U506" i="61" s="1"/>
  <c r="V506" i="61" s="1"/>
  <c r="W506" i="61" s="1"/>
  <c r="X506" i="61" s="1"/>
  <c r="Y506" i="61" s="1"/>
  <c r="Z506" i="61" s="1"/>
  <c r="AA506" i="61" s="1"/>
  <c r="R108" i="61"/>
  <c r="S108" i="61" s="1"/>
  <c r="T108" i="61" s="1"/>
  <c r="U108" i="61" s="1"/>
  <c r="V108" i="61" s="1"/>
  <c r="W108" i="61" s="1"/>
  <c r="X108" i="61" s="1"/>
  <c r="Y108" i="61" s="1"/>
  <c r="Z108" i="61" s="1"/>
  <c r="AA108" i="61" s="1"/>
  <c r="R189" i="61"/>
  <c r="S189" i="61" s="1"/>
  <c r="T189" i="61" s="1"/>
  <c r="U189" i="61" s="1"/>
  <c r="V189" i="61" s="1"/>
  <c r="W189" i="61" s="1"/>
  <c r="X189" i="61" s="1"/>
  <c r="Y189" i="61" s="1"/>
  <c r="Z189" i="61" s="1"/>
  <c r="AA189" i="61" s="1"/>
  <c r="R308" i="61"/>
  <c r="S308" i="61" s="1"/>
  <c r="T308" i="61" s="1"/>
  <c r="U308" i="61" s="1"/>
  <c r="V308" i="61" s="1"/>
  <c r="W308" i="61" s="1"/>
  <c r="X308" i="61" s="1"/>
  <c r="Y308" i="61" s="1"/>
  <c r="Z308" i="61" s="1"/>
  <c r="AA308" i="61" s="1"/>
  <c r="R450" i="61"/>
  <c r="S450" i="61" s="1"/>
  <c r="T450" i="61" s="1"/>
  <c r="U450" i="61" s="1"/>
  <c r="V450" i="61" s="1"/>
  <c r="W450" i="61" s="1"/>
  <c r="X450" i="61" s="1"/>
  <c r="Y450" i="61" s="1"/>
  <c r="Z450" i="61" s="1"/>
  <c r="AA450" i="61" s="1"/>
  <c r="R290" i="61"/>
  <c r="S290" i="61" s="1"/>
  <c r="T290" i="61" s="1"/>
  <c r="U290" i="61" s="1"/>
  <c r="V290" i="61" s="1"/>
  <c r="W290" i="61" s="1"/>
  <c r="X290" i="61" s="1"/>
  <c r="Y290" i="61" s="1"/>
  <c r="Z290" i="61" s="1"/>
  <c r="AA290" i="61" s="1"/>
  <c r="R457" i="61"/>
  <c r="S457" i="61" s="1"/>
  <c r="T457" i="61" s="1"/>
  <c r="U457" i="61" s="1"/>
  <c r="V457" i="61" s="1"/>
  <c r="W457" i="61" s="1"/>
  <c r="X457" i="61" s="1"/>
  <c r="Y457" i="61" s="1"/>
  <c r="Z457" i="61" s="1"/>
  <c r="AA457" i="61" s="1"/>
  <c r="R276" i="61"/>
  <c r="S276" i="61" s="1"/>
  <c r="T276" i="61" s="1"/>
  <c r="U276" i="61" s="1"/>
  <c r="V276" i="61" s="1"/>
  <c r="W276" i="61" s="1"/>
  <c r="X276" i="61" s="1"/>
  <c r="Y276" i="61" s="1"/>
  <c r="Z276" i="61" s="1"/>
  <c r="AA276" i="61" s="1"/>
  <c r="R121" i="61"/>
  <c r="S121" i="61" s="1"/>
  <c r="T121" i="61" s="1"/>
  <c r="U121" i="61" s="1"/>
  <c r="V121" i="61" s="1"/>
  <c r="W121" i="61" s="1"/>
  <c r="X121" i="61" s="1"/>
  <c r="Y121" i="61" s="1"/>
  <c r="Z121" i="61" s="1"/>
  <c r="AA121" i="61" s="1"/>
  <c r="R456" i="61"/>
  <c r="S456" i="61" s="1"/>
  <c r="T456" i="61" s="1"/>
  <c r="U456" i="61" s="1"/>
  <c r="V456" i="61" s="1"/>
  <c r="W456" i="61" s="1"/>
  <c r="X456" i="61" s="1"/>
  <c r="Y456" i="61" s="1"/>
  <c r="Z456" i="61" s="1"/>
  <c r="AA456" i="61" s="1"/>
  <c r="R125" i="61"/>
  <c r="S125" i="61" s="1"/>
  <c r="T125" i="61" s="1"/>
  <c r="U125" i="61" s="1"/>
  <c r="V125" i="61" s="1"/>
  <c r="W125" i="61" s="1"/>
  <c r="X125" i="61" s="1"/>
  <c r="Y125" i="61" s="1"/>
  <c r="Z125" i="61" s="1"/>
  <c r="AA125" i="61" s="1"/>
  <c r="R225" i="61"/>
  <c r="S225" i="61" s="1"/>
  <c r="T225" i="61" s="1"/>
  <c r="U225" i="61" s="1"/>
  <c r="V225" i="61" s="1"/>
  <c r="W225" i="61" s="1"/>
  <c r="X225" i="61" s="1"/>
  <c r="Y225" i="61" s="1"/>
  <c r="Z225" i="61" s="1"/>
  <c r="AA225" i="61" s="1"/>
  <c r="R259" i="61"/>
  <c r="S259" i="61" s="1"/>
  <c r="T259" i="61" s="1"/>
  <c r="U259" i="61" s="1"/>
  <c r="V259" i="61" s="1"/>
  <c r="W259" i="61" s="1"/>
  <c r="X259" i="61" s="1"/>
  <c r="Y259" i="61" s="1"/>
  <c r="Z259" i="61" s="1"/>
  <c r="AA259" i="61" s="1"/>
  <c r="R293" i="61"/>
  <c r="S293" i="61" s="1"/>
  <c r="T293" i="61" s="1"/>
  <c r="U293" i="61" s="1"/>
  <c r="V293" i="61" s="1"/>
  <c r="W293" i="61" s="1"/>
  <c r="X293" i="61" s="1"/>
  <c r="Y293" i="61" s="1"/>
  <c r="Z293" i="61" s="1"/>
  <c r="AA293" i="61" s="1"/>
  <c r="R208" i="61"/>
  <c r="S208" i="61" s="1"/>
  <c r="T208" i="61" s="1"/>
  <c r="U208" i="61" s="1"/>
  <c r="V208" i="61" s="1"/>
  <c r="W208" i="61" s="1"/>
  <c r="X208" i="61" s="1"/>
  <c r="Y208" i="61" s="1"/>
  <c r="Z208" i="61" s="1"/>
  <c r="AA208" i="61" s="1"/>
  <c r="R207" i="61"/>
  <c r="S207" i="61" s="1"/>
  <c r="T207" i="61" s="1"/>
  <c r="U207" i="61" s="1"/>
  <c r="V207" i="61" s="1"/>
  <c r="W207" i="61" s="1"/>
  <c r="X207" i="61" s="1"/>
  <c r="Y207" i="61" s="1"/>
  <c r="Z207" i="61" s="1"/>
  <c r="AA207" i="61" s="1"/>
  <c r="R149" i="61"/>
  <c r="S149" i="61" s="1"/>
  <c r="T149" i="61" s="1"/>
  <c r="U149" i="61" s="1"/>
  <c r="V149" i="61" s="1"/>
  <c r="W149" i="61" s="1"/>
  <c r="X149" i="61" s="1"/>
  <c r="Y149" i="61" s="1"/>
  <c r="Z149" i="61" s="1"/>
  <c r="AA149" i="61" s="1"/>
  <c r="R216" i="61"/>
  <c r="S216" i="61" s="1"/>
  <c r="T216" i="61" s="1"/>
  <c r="U216" i="61" s="1"/>
  <c r="V216" i="61" s="1"/>
  <c r="W216" i="61" s="1"/>
  <c r="X216" i="61" s="1"/>
  <c r="Y216" i="61" s="1"/>
  <c r="Z216" i="61" s="1"/>
  <c r="AA216" i="61" s="1"/>
  <c r="R107" i="61"/>
  <c r="S107" i="61" s="1"/>
  <c r="T107" i="61" s="1"/>
  <c r="U107" i="61" s="1"/>
  <c r="V107" i="61" s="1"/>
  <c r="W107" i="61" s="1"/>
  <c r="X107" i="61" s="1"/>
  <c r="Y107" i="61" s="1"/>
  <c r="Z107" i="61" s="1"/>
  <c r="AA107" i="61" s="1"/>
  <c r="R224" i="61"/>
  <c r="S224" i="61" s="1"/>
  <c r="T224" i="61" s="1"/>
  <c r="U224" i="61" s="1"/>
  <c r="V224" i="61" s="1"/>
  <c r="W224" i="61" s="1"/>
  <c r="X224" i="61" s="1"/>
  <c r="Y224" i="61" s="1"/>
  <c r="Z224" i="61" s="1"/>
  <c r="AA224" i="61" s="1"/>
  <c r="R110" i="61"/>
  <c r="S110" i="61" s="1"/>
  <c r="T110" i="61" s="1"/>
  <c r="U110" i="61" s="1"/>
  <c r="V110" i="61" s="1"/>
  <c r="W110" i="61" s="1"/>
  <c r="X110" i="61" s="1"/>
  <c r="Y110" i="61" s="1"/>
  <c r="Z110" i="61" s="1"/>
  <c r="AA110" i="61" s="1"/>
  <c r="R194" i="61"/>
  <c r="S194" i="61" s="1"/>
  <c r="T194" i="61" s="1"/>
  <c r="U194" i="61" s="1"/>
  <c r="V194" i="61" s="1"/>
  <c r="W194" i="61" s="1"/>
  <c r="X194" i="61" s="1"/>
  <c r="Y194" i="61" s="1"/>
  <c r="Z194" i="61" s="1"/>
  <c r="AA194" i="61" s="1"/>
  <c r="R200" i="61"/>
  <c r="S200" i="61" s="1"/>
  <c r="T200" i="61" s="1"/>
  <c r="U200" i="61" s="1"/>
  <c r="V200" i="61" s="1"/>
  <c r="W200" i="61" s="1"/>
  <c r="X200" i="61" s="1"/>
  <c r="Y200" i="61" s="1"/>
  <c r="Z200" i="61" s="1"/>
  <c r="AA200" i="61" s="1"/>
  <c r="R199" i="61"/>
  <c r="S199" i="61" s="1"/>
  <c r="T199" i="61" s="1"/>
  <c r="U199" i="61" s="1"/>
  <c r="V199" i="61" s="1"/>
  <c r="W199" i="61" s="1"/>
  <c r="X199" i="61" s="1"/>
  <c r="Y199" i="61" s="1"/>
  <c r="Z199" i="61" s="1"/>
  <c r="AA199" i="61" s="1"/>
  <c r="R372" i="61"/>
  <c r="S372" i="61" s="1"/>
  <c r="T372" i="61" s="1"/>
  <c r="U372" i="61" s="1"/>
  <c r="V372" i="61" s="1"/>
  <c r="W372" i="61" s="1"/>
  <c r="X372" i="61" s="1"/>
  <c r="Y372" i="61" s="1"/>
  <c r="Z372" i="61" s="1"/>
  <c r="AA372" i="61" s="1"/>
  <c r="R94" i="61"/>
  <c r="S94" i="61" s="1"/>
  <c r="T94" i="61" s="1"/>
  <c r="U94" i="61" s="1"/>
  <c r="V94" i="61" s="1"/>
  <c r="W94" i="61" s="1"/>
  <c r="X94" i="61" s="1"/>
  <c r="Y94" i="61" s="1"/>
  <c r="Z94" i="61" s="1"/>
  <c r="AA94" i="61" s="1"/>
  <c r="R261" i="61"/>
  <c r="S261" i="61" s="1"/>
  <c r="T261" i="61" s="1"/>
  <c r="U261" i="61" s="1"/>
  <c r="V261" i="61" s="1"/>
  <c r="W261" i="61" s="1"/>
  <c r="X261" i="61" s="1"/>
  <c r="Y261" i="61" s="1"/>
  <c r="Z261" i="61" s="1"/>
  <c r="AA261" i="61" s="1"/>
  <c r="R234" i="61"/>
  <c r="S234" i="61" s="1"/>
  <c r="T234" i="61" s="1"/>
  <c r="U234" i="61" s="1"/>
  <c r="V234" i="61" s="1"/>
  <c r="W234" i="61" s="1"/>
  <c r="X234" i="61" s="1"/>
  <c r="Y234" i="61" s="1"/>
  <c r="Z234" i="61" s="1"/>
  <c r="AA234" i="61" s="1"/>
  <c r="R258" i="61"/>
  <c r="S258" i="61" s="1"/>
  <c r="T258" i="61" s="1"/>
  <c r="U258" i="61" s="1"/>
  <c r="V258" i="61" s="1"/>
  <c r="W258" i="61" s="1"/>
  <c r="X258" i="61" s="1"/>
  <c r="Y258" i="61" s="1"/>
  <c r="Z258" i="61" s="1"/>
  <c r="AA258" i="61" s="1"/>
  <c r="R93" i="61"/>
  <c r="S93" i="61" s="1"/>
  <c r="T93" i="61" s="1"/>
  <c r="U93" i="61" s="1"/>
  <c r="V93" i="61" s="1"/>
  <c r="W93" i="61" s="1"/>
  <c r="X93" i="61" s="1"/>
  <c r="Y93" i="61" s="1"/>
  <c r="Z93" i="61" s="1"/>
  <c r="AA93" i="61" s="1"/>
  <c r="R267" i="61"/>
  <c r="S267" i="61" s="1"/>
  <c r="T267" i="61" s="1"/>
  <c r="U267" i="61" s="1"/>
  <c r="V267" i="61" s="1"/>
  <c r="W267" i="61" s="1"/>
  <c r="X267" i="61" s="1"/>
  <c r="Y267" i="61" s="1"/>
  <c r="Z267" i="61" s="1"/>
  <c r="AA267" i="61" s="1"/>
  <c r="R178" i="61"/>
  <c r="S178" i="61" s="1"/>
  <c r="T178" i="61" s="1"/>
  <c r="U178" i="61" s="1"/>
  <c r="V178" i="61" s="1"/>
  <c r="W178" i="61" s="1"/>
  <c r="X178" i="61" s="1"/>
  <c r="Y178" i="61" s="1"/>
  <c r="Z178" i="61" s="1"/>
  <c r="AA178" i="61" s="1"/>
  <c r="R211" i="61"/>
  <c r="S211" i="61" s="1"/>
  <c r="T211" i="61" s="1"/>
  <c r="U211" i="61" s="1"/>
  <c r="V211" i="61" s="1"/>
  <c r="W211" i="61" s="1"/>
  <c r="X211" i="61" s="1"/>
  <c r="Y211" i="61" s="1"/>
  <c r="Z211" i="61" s="1"/>
  <c r="AA211" i="61" s="1"/>
  <c r="R320" i="61"/>
  <c r="S320" i="61" s="1"/>
  <c r="T320" i="61" s="1"/>
  <c r="U320" i="61" s="1"/>
  <c r="V320" i="61" s="1"/>
  <c r="W320" i="61" s="1"/>
  <c r="X320" i="61" s="1"/>
  <c r="Y320" i="61" s="1"/>
  <c r="Z320" i="61" s="1"/>
  <c r="AA320" i="61" s="1"/>
  <c r="R329" i="61"/>
  <c r="S329" i="61" s="1"/>
  <c r="T329" i="61" s="1"/>
  <c r="U329" i="61" s="1"/>
  <c r="V329" i="61" s="1"/>
  <c r="W329" i="61" s="1"/>
  <c r="X329" i="61" s="1"/>
  <c r="Y329" i="61" s="1"/>
  <c r="Z329" i="61" s="1"/>
  <c r="AA329" i="61" s="1"/>
  <c r="R210" i="61"/>
  <c r="S210" i="61" s="1"/>
  <c r="T210" i="61" s="1"/>
  <c r="U210" i="61" s="1"/>
  <c r="V210" i="61" s="1"/>
  <c r="W210" i="61" s="1"/>
  <c r="X210" i="61" s="1"/>
  <c r="Y210" i="61" s="1"/>
  <c r="Z210" i="61" s="1"/>
  <c r="AA210" i="61" s="1"/>
  <c r="R410" i="61"/>
  <c r="S410" i="61" s="1"/>
  <c r="T410" i="61" s="1"/>
  <c r="U410" i="61" s="1"/>
  <c r="V410" i="61" s="1"/>
  <c r="W410" i="61" s="1"/>
  <c r="X410" i="61" s="1"/>
  <c r="Y410" i="61" s="1"/>
  <c r="Z410" i="61" s="1"/>
  <c r="AA410" i="61" s="1"/>
  <c r="R155" i="61"/>
  <c r="S155" i="61" s="1"/>
  <c r="T155" i="61" s="1"/>
  <c r="U155" i="61" s="1"/>
  <c r="V155" i="61" s="1"/>
  <c r="W155" i="61" s="1"/>
  <c r="X155" i="61" s="1"/>
  <c r="Y155" i="61" s="1"/>
  <c r="Z155" i="61" s="1"/>
  <c r="AA155" i="61" s="1"/>
  <c r="R856" i="61"/>
  <c r="S856" i="61" s="1"/>
  <c r="T856" i="61" s="1"/>
  <c r="U856" i="61" s="1"/>
  <c r="V856" i="61" s="1"/>
  <c r="W856" i="61" s="1"/>
  <c r="X856" i="61" s="1"/>
  <c r="Y856" i="61" s="1"/>
  <c r="Z856" i="61" s="1"/>
  <c r="AA856" i="61" s="1"/>
  <c r="R860" i="61"/>
  <c r="S860" i="61" s="1"/>
  <c r="T860" i="61" s="1"/>
  <c r="U860" i="61" s="1"/>
  <c r="V860" i="61" s="1"/>
  <c r="W860" i="61" s="1"/>
  <c r="X860" i="61" s="1"/>
  <c r="Y860" i="61" s="1"/>
  <c r="Z860" i="61" s="1"/>
  <c r="AA860" i="61" s="1"/>
  <c r="R877" i="61"/>
  <c r="S877" i="61" s="1"/>
  <c r="T877" i="61" s="1"/>
  <c r="U877" i="61" s="1"/>
  <c r="V877" i="61" s="1"/>
  <c r="W877" i="61" s="1"/>
  <c r="X877" i="61" s="1"/>
  <c r="Y877" i="61" s="1"/>
  <c r="Z877" i="61" s="1"/>
  <c r="AA877" i="61" s="1"/>
  <c r="R857" i="61"/>
  <c r="S857" i="61" s="1"/>
  <c r="T857" i="61" s="1"/>
  <c r="U857" i="61" s="1"/>
  <c r="V857" i="61" s="1"/>
  <c r="W857" i="61" s="1"/>
  <c r="X857" i="61" s="1"/>
  <c r="Y857" i="61" s="1"/>
  <c r="Z857" i="61" s="1"/>
  <c r="AA857" i="61" s="1"/>
  <c r="R859" i="61"/>
  <c r="S859" i="61" s="1"/>
  <c r="T859" i="61" s="1"/>
  <c r="U859" i="61" s="1"/>
  <c r="V859" i="61" s="1"/>
  <c r="W859" i="61" s="1"/>
  <c r="X859" i="61" s="1"/>
  <c r="Y859" i="61" s="1"/>
  <c r="Z859" i="61" s="1"/>
  <c r="AA859" i="61" s="1"/>
  <c r="R870" i="61"/>
  <c r="S870" i="61" s="1"/>
  <c r="T870" i="61" s="1"/>
  <c r="U870" i="61" s="1"/>
  <c r="V870" i="61" s="1"/>
  <c r="W870" i="61" s="1"/>
  <c r="X870" i="61" s="1"/>
  <c r="Y870" i="61" s="1"/>
  <c r="Z870" i="61" s="1"/>
  <c r="AA870" i="61" s="1"/>
  <c r="R871" i="61"/>
  <c r="S871" i="61" s="1"/>
  <c r="T871" i="61" s="1"/>
  <c r="U871" i="61" s="1"/>
  <c r="V871" i="61" s="1"/>
  <c r="W871" i="61" s="1"/>
  <c r="X871" i="61" s="1"/>
  <c r="Y871" i="61" s="1"/>
  <c r="Z871" i="61" s="1"/>
  <c r="AA871" i="61" s="1"/>
  <c r="R862" i="61"/>
  <c r="S862" i="61" s="1"/>
  <c r="T862" i="61" s="1"/>
  <c r="U862" i="61" s="1"/>
  <c r="V862" i="61" s="1"/>
  <c r="W862" i="61" s="1"/>
  <c r="X862" i="61" s="1"/>
  <c r="Y862" i="61" s="1"/>
  <c r="Z862" i="61" s="1"/>
  <c r="AA862" i="61" s="1"/>
  <c r="R873" i="61"/>
  <c r="S873" i="61" s="1"/>
  <c r="T873" i="61" s="1"/>
  <c r="U873" i="61" s="1"/>
  <c r="V873" i="61" s="1"/>
  <c r="W873" i="61" s="1"/>
  <c r="X873" i="61" s="1"/>
  <c r="Y873" i="61" s="1"/>
  <c r="Z873" i="61" s="1"/>
  <c r="AA873" i="61" s="1"/>
  <c r="R876" i="61"/>
  <c r="S876" i="61" s="1"/>
  <c r="T876" i="61" s="1"/>
  <c r="U876" i="61" s="1"/>
  <c r="V876" i="61" s="1"/>
  <c r="W876" i="61" s="1"/>
  <c r="X876" i="61" s="1"/>
  <c r="Y876" i="61" s="1"/>
  <c r="Z876" i="61" s="1"/>
  <c r="AA876" i="61" s="1"/>
  <c r="R878" i="61"/>
  <c r="S878" i="61" s="1"/>
  <c r="T878" i="61" s="1"/>
  <c r="U878" i="61" s="1"/>
  <c r="V878" i="61" s="1"/>
  <c r="W878" i="61" s="1"/>
  <c r="X878" i="61" s="1"/>
  <c r="Y878" i="61" s="1"/>
  <c r="Z878" i="61" s="1"/>
  <c r="AA878" i="61" s="1"/>
  <c r="R220" i="61"/>
  <c r="S220" i="61" s="1"/>
  <c r="T220" i="61" s="1"/>
  <c r="U220" i="61" s="1"/>
  <c r="V220" i="61" s="1"/>
  <c r="W220" i="61" s="1"/>
  <c r="X220" i="61" s="1"/>
  <c r="Y220" i="61" s="1"/>
  <c r="Z220" i="61" s="1"/>
  <c r="AA220" i="61" s="1"/>
  <c r="R217" i="61"/>
  <c r="S217" i="61" s="1"/>
  <c r="T217" i="61" s="1"/>
  <c r="U217" i="61" s="1"/>
  <c r="V217" i="61" s="1"/>
  <c r="W217" i="61" s="1"/>
  <c r="X217" i="61" s="1"/>
  <c r="Y217" i="61" s="1"/>
  <c r="Z217" i="61" s="1"/>
  <c r="AA217" i="61" s="1"/>
  <c r="R100" i="61"/>
  <c r="S100" i="61" s="1"/>
  <c r="T100" i="61" s="1"/>
  <c r="U100" i="61" s="1"/>
  <c r="V100" i="61" s="1"/>
  <c r="W100" i="61" s="1"/>
  <c r="X100" i="61" s="1"/>
  <c r="Y100" i="61" s="1"/>
  <c r="Z100" i="61" s="1"/>
  <c r="AA100" i="61" s="1"/>
  <c r="R124" i="61"/>
  <c r="S124" i="61" s="1"/>
  <c r="T124" i="61" s="1"/>
  <c r="U124" i="61" s="1"/>
  <c r="V124" i="61" s="1"/>
  <c r="W124" i="61" s="1"/>
  <c r="X124" i="61" s="1"/>
  <c r="Y124" i="61" s="1"/>
  <c r="Z124" i="61" s="1"/>
  <c r="AA124" i="61" s="1"/>
  <c r="R140" i="61"/>
  <c r="S140" i="61" s="1"/>
  <c r="T140" i="61" s="1"/>
  <c r="U140" i="61" s="1"/>
  <c r="V140" i="61" s="1"/>
  <c r="W140" i="61" s="1"/>
  <c r="X140" i="61" s="1"/>
  <c r="Y140" i="61" s="1"/>
  <c r="Z140" i="61" s="1"/>
  <c r="AA140" i="61" s="1"/>
  <c r="R223" i="61"/>
  <c r="S223" i="61" s="1"/>
  <c r="T223" i="61" s="1"/>
  <c r="U223" i="61" s="1"/>
  <c r="V223" i="61" s="1"/>
  <c r="W223" i="61" s="1"/>
  <c r="X223" i="61" s="1"/>
  <c r="Y223" i="61" s="1"/>
  <c r="Z223" i="61" s="1"/>
  <c r="AA223" i="61" s="1"/>
  <c r="R460" i="61"/>
  <c r="S460" i="61" s="1"/>
  <c r="T460" i="61" s="1"/>
  <c r="U460" i="61" s="1"/>
  <c r="V460" i="61" s="1"/>
  <c r="W460" i="61" s="1"/>
  <c r="X460" i="61" s="1"/>
  <c r="Y460" i="61" s="1"/>
  <c r="Z460" i="61" s="1"/>
  <c r="AA460" i="61" s="1"/>
  <c r="R331" i="61"/>
  <c r="S331" i="61" s="1"/>
  <c r="T331" i="61" s="1"/>
  <c r="U331" i="61" s="1"/>
  <c r="V331" i="61" s="1"/>
  <c r="W331" i="61" s="1"/>
  <c r="X331" i="61" s="1"/>
  <c r="Y331" i="61" s="1"/>
  <c r="Z331" i="61" s="1"/>
  <c r="AA331" i="61" s="1"/>
  <c r="R278" i="61"/>
  <c r="S278" i="61" s="1"/>
  <c r="T278" i="61" s="1"/>
  <c r="U278" i="61" s="1"/>
  <c r="V278" i="61" s="1"/>
  <c r="W278" i="61" s="1"/>
  <c r="X278" i="61" s="1"/>
  <c r="Y278" i="61" s="1"/>
  <c r="Z278" i="61" s="1"/>
  <c r="AA278" i="61" s="1"/>
  <c r="R252" i="61"/>
  <c r="S252" i="61" s="1"/>
  <c r="T252" i="61" s="1"/>
  <c r="U252" i="61" s="1"/>
  <c r="V252" i="61" s="1"/>
  <c r="W252" i="61" s="1"/>
  <c r="X252" i="61" s="1"/>
  <c r="Y252" i="61" s="1"/>
  <c r="Z252" i="61" s="1"/>
  <c r="AA252" i="61" s="1"/>
  <c r="R400" i="61"/>
  <c r="S400" i="61" s="1"/>
  <c r="T400" i="61" s="1"/>
  <c r="U400" i="61" s="1"/>
  <c r="V400" i="61" s="1"/>
  <c r="W400" i="61" s="1"/>
  <c r="X400" i="61" s="1"/>
  <c r="Y400" i="61" s="1"/>
  <c r="Z400" i="61" s="1"/>
  <c r="AA400" i="61" s="1"/>
  <c r="R324" i="61"/>
  <c r="S324" i="61" s="1"/>
  <c r="T324" i="61" s="1"/>
  <c r="U324" i="61" s="1"/>
  <c r="V324" i="61" s="1"/>
  <c r="W324" i="61" s="1"/>
  <c r="X324" i="61" s="1"/>
  <c r="Y324" i="61" s="1"/>
  <c r="Z324" i="61" s="1"/>
  <c r="AA324" i="61" s="1"/>
  <c r="R231" i="61"/>
  <c r="S231" i="61" s="1"/>
  <c r="T231" i="61" s="1"/>
  <c r="U231" i="61" s="1"/>
  <c r="V231" i="61" s="1"/>
  <c r="W231" i="61" s="1"/>
  <c r="X231" i="61" s="1"/>
  <c r="Y231" i="61" s="1"/>
  <c r="Z231" i="61" s="1"/>
  <c r="AA231" i="61" s="1"/>
  <c r="R888" i="61"/>
  <c r="S888" i="61" s="1"/>
  <c r="T888" i="61" s="1"/>
  <c r="U888" i="61" s="1"/>
  <c r="V888" i="61" s="1"/>
  <c r="W888" i="61" s="1"/>
  <c r="X888" i="61" s="1"/>
  <c r="Y888" i="61" s="1"/>
  <c r="Z888" i="61" s="1"/>
  <c r="AA888" i="61" s="1"/>
  <c r="R858" i="61"/>
  <c r="S858" i="61" s="1"/>
  <c r="T858" i="61" s="1"/>
  <c r="U858" i="61" s="1"/>
  <c r="V858" i="61" s="1"/>
  <c r="W858" i="61" s="1"/>
  <c r="X858" i="61" s="1"/>
  <c r="Y858" i="61" s="1"/>
  <c r="Z858" i="61" s="1"/>
  <c r="AA858" i="61" s="1"/>
  <c r="R891" i="61"/>
  <c r="S891" i="61" s="1"/>
  <c r="T891" i="61" s="1"/>
  <c r="U891" i="61" s="1"/>
  <c r="V891" i="61" s="1"/>
  <c r="W891" i="61" s="1"/>
  <c r="X891" i="61" s="1"/>
  <c r="Y891" i="61" s="1"/>
  <c r="Z891" i="61" s="1"/>
  <c r="AA891" i="61" s="1"/>
  <c r="R868" i="61"/>
  <c r="S868" i="61" s="1"/>
  <c r="T868" i="61" s="1"/>
  <c r="U868" i="61" s="1"/>
  <c r="V868" i="61" s="1"/>
  <c r="W868" i="61" s="1"/>
  <c r="X868" i="61" s="1"/>
  <c r="Y868" i="61" s="1"/>
  <c r="Z868" i="61" s="1"/>
  <c r="AA868" i="61" s="1"/>
  <c r="R866" i="61"/>
  <c r="S866" i="61" s="1"/>
  <c r="T866" i="61" s="1"/>
  <c r="U866" i="61" s="1"/>
  <c r="V866" i="61" s="1"/>
  <c r="W866" i="61" s="1"/>
  <c r="X866" i="61" s="1"/>
  <c r="Y866" i="61" s="1"/>
  <c r="Z866" i="61" s="1"/>
  <c r="AA866" i="61" s="1"/>
  <c r="R881" i="61"/>
  <c r="S881" i="61" s="1"/>
  <c r="T881" i="61" s="1"/>
  <c r="U881" i="61" s="1"/>
  <c r="V881" i="61" s="1"/>
  <c r="W881" i="61" s="1"/>
  <c r="X881" i="61" s="1"/>
  <c r="Y881" i="61" s="1"/>
  <c r="Z881" i="61" s="1"/>
  <c r="AA881" i="61" s="1"/>
  <c r="R790" i="61"/>
  <c r="S790" i="61" s="1"/>
  <c r="T790" i="61" s="1"/>
  <c r="U790" i="61" s="1"/>
  <c r="V790" i="61" s="1"/>
  <c r="W790" i="61" s="1"/>
  <c r="X790" i="61" s="1"/>
  <c r="Y790" i="61" s="1"/>
  <c r="Z790" i="61" s="1"/>
  <c r="AA790" i="61" s="1"/>
  <c r="R872" i="61"/>
  <c r="S872" i="61" s="1"/>
  <c r="T872" i="61" s="1"/>
  <c r="U872" i="61" s="1"/>
  <c r="V872" i="61" s="1"/>
  <c r="W872" i="61" s="1"/>
  <c r="X872" i="61" s="1"/>
  <c r="Y872" i="61" s="1"/>
  <c r="Z872" i="61" s="1"/>
  <c r="AA872" i="61" s="1"/>
  <c r="R886" i="61"/>
  <c r="S886" i="61" s="1"/>
  <c r="T886" i="61" s="1"/>
  <c r="U886" i="61" s="1"/>
  <c r="V886" i="61" s="1"/>
  <c r="W886" i="61" s="1"/>
  <c r="X886" i="61" s="1"/>
  <c r="Y886" i="61" s="1"/>
  <c r="Z886" i="61" s="1"/>
  <c r="AA886" i="61" s="1"/>
  <c r="R867" i="61"/>
  <c r="S867" i="61" s="1"/>
  <c r="T867" i="61" s="1"/>
  <c r="U867" i="61" s="1"/>
  <c r="V867" i="61" s="1"/>
  <c r="W867" i="61" s="1"/>
  <c r="X867" i="61" s="1"/>
  <c r="Y867" i="61" s="1"/>
  <c r="Z867" i="61" s="1"/>
  <c r="AA867" i="61" s="1"/>
  <c r="R861" i="61"/>
  <c r="S861" i="61" s="1"/>
  <c r="T861" i="61" s="1"/>
  <c r="U861" i="61" s="1"/>
  <c r="V861" i="61" s="1"/>
  <c r="W861" i="61" s="1"/>
  <c r="X861" i="61" s="1"/>
  <c r="Y861" i="61" s="1"/>
  <c r="Z861" i="61" s="1"/>
  <c r="AA861" i="61" s="1"/>
  <c r="R889" i="61"/>
  <c r="S889" i="61" s="1"/>
  <c r="T889" i="61" s="1"/>
  <c r="U889" i="61" s="1"/>
  <c r="V889" i="61" s="1"/>
  <c r="W889" i="61" s="1"/>
  <c r="X889" i="61" s="1"/>
  <c r="Y889" i="61" s="1"/>
  <c r="Z889" i="61" s="1"/>
  <c r="AA889" i="61" s="1"/>
  <c r="R869" i="61"/>
  <c r="S869" i="61" s="1"/>
  <c r="T869" i="61" s="1"/>
  <c r="U869" i="61" s="1"/>
  <c r="V869" i="61" s="1"/>
  <c r="W869" i="61" s="1"/>
  <c r="X869" i="61" s="1"/>
  <c r="Y869" i="61" s="1"/>
  <c r="Z869" i="61" s="1"/>
  <c r="AA869" i="61" s="1"/>
  <c r="R864" i="61"/>
  <c r="S864" i="61" s="1"/>
  <c r="T864" i="61" s="1"/>
  <c r="U864" i="61" s="1"/>
  <c r="V864" i="61" s="1"/>
  <c r="W864" i="61" s="1"/>
  <c r="X864" i="61" s="1"/>
  <c r="Y864" i="61" s="1"/>
  <c r="Z864" i="61" s="1"/>
  <c r="AA864" i="61" s="1"/>
  <c r="R566" i="61"/>
  <c r="S566" i="61" s="1"/>
  <c r="T566" i="61" s="1"/>
  <c r="U566" i="61" s="1"/>
  <c r="V566" i="61" s="1"/>
  <c r="W566" i="61" s="1"/>
  <c r="X566" i="61" s="1"/>
  <c r="Y566" i="61" s="1"/>
  <c r="Z566" i="61" s="1"/>
  <c r="AA566" i="61" s="1"/>
  <c r="R833" i="61"/>
  <c r="S833" i="61" s="1"/>
  <c r="T833" i="61" s="1"/>
  <c r="U833" i="61" s="1"/>
  <c r="V833" i="61" s="1"/>
  <c r="W833" i="61" s="1"/>
  <c r="X833" i="61" s="1"/>
  <c r="Y833" i="61" s="1"/>
  <c r="Z833" i="61" s="1"/>
  <c r="AA833" i="61" s="1"/>
  <c r="R817" i="61"/>
  <c r="S817" i="61" s="1"/>
  <c r="T817" i="61" s="1"/>
  <c r="U817" i="61" s="1"/>
  <c r="V817" i="61" s="1"/>
  <c r="W817" i="61" s="1"/>
  <c r="X817" i="61" s="1"/>
  <c r="Y817" i="61" s="1"/>
  <c r="Z817" i="61" s="1"/>
  <c r="AA817" i="61" s="1"/>
  <c r="R780" i="61"/>
  <c r="S780" i="61" s="1"/>
  <c r="T780" i="61" s="1"/>
  <c r="U780" i="61" s="1"/>
  <c r="V780" i="61" s="1"/>
  <c r="W780" i="61" s="1"/>
  <c r="X780" i="61" s="1"/>
  <c r="Y780" i="61" s="1"/>
  <c r="Z780" i="61" s="1"/>
  <c r="AA780" i="61" s="1"/>
  <c r="R811" i="61"/>
  <c r="S811" i="61" s="1"/>
  <c r="T811" i="61" s="1"/>
  <c r="U811" i="61" s="1"/>
  <c r="V811" i="61" s="1"/>
  <c r="W811" i="61" s="1"/>
  <c r="X811" i="61" s="1"/>
  <c r="Y811" i="61" s="1"/>
  <c r="Z811" i="61" s="1"/>
  <c r="AA811" i="61" s="1"/>
  <c r="R810" i="61"/>
  <c r="S810" i="61" s="1"/>
  <c r="T810" i="61" s="1"/>
  <c r="U810" i="61" s="1"/>
  <c r="V810" i="61" s="1"/>
  <c r="W810" i="61" s="1"/>
  <c r="X810" i="61" s="1"/>
  <c r="Y810" i="61" s="1"/>
  <c r="Z810" i="61" s="1"/>
  <c r="AA810" i="61" s="1"/>
  <c r="R735" i="61"/>
  <c r="S735" i="61" s="1"/>
  <c r="T735" i="61" s="1"/>
  <c r="U735" i="61" s="1"/>
  <c r="V735" i="61" s="1"/>
  <c r="W735" i="61" s="1"/>
  <c r="X735" i="61" s="1"/>
  <c r="Y735" i="61" s="1"/>
  <c r="Z735" i="61" s="1"/>
  <c r="AA735" i="61" s="1"/>
  <c r="R829" i="61"/>
  <c r="S829" i="61" s="1"/>
  <c r="T829" i="61" s="1"/>
  <c r="U829" i="61" s="1"/>
  <c r="V829" i="61" s="1"/>
  <c r="W829" i="61" s="1"/>
  <c r="X829" i="61" s="1"/>
  <c r="Y829" i="61" s="1"/>
  <c r="Z829" i="61" s="1"/>
  <c r="AA829" i="61" s="1"/>
  <c r="R792" i="61"/>
  <c r="S792" i="61" s="1"/>
  <c r="T792" i="61" s="1"/>
  <c r="U792" i="61" s="1"/>
  <c r="V792" i="61" s="1"/>
  <c r="W792" i="61" s="1"/>
  <c r="X792" i="61" s="1"/>
  <c r="Y792" i="61" s="1"/>
  <c r="Z792" i="61" s="1"/>
  <c r="AA792" i="61" s="1"/>
  <c r="R843" i="61"/>
  <c r="S843" i="61" s="1"/>
  <c r="T843" i="61" s="1"/>
  <c r="U843" i="61" s="1"/>
  <c r="V843" i="61" s="1"/>
  <c r="W843" i="61" s="1"/>
  <c r="X843" i="61" s="1"/>
  <c r="Y843" i="61" s="1"/>
  <c r="Z843" i="61" s="1"/>
  <c r="AA843" i="61" s="1"/>
  <c r="R751" i="61"/>
  <c r="S751" i="61" s="1"/>
  <c r="T751" i="61" s="1"/>
  <c r="U751" i="61" s="1"/>
  <c r="V751" i="61" s="1"/>
  <c r="W751" i="61" s="1"/>
  <c r="X751" i="61" s="1"/>
  <c r="Y751" i="61" s="1"/>
  <c r="Z751" i="61" s="1"/>
  <c r="AA751" i="61" s="1"/>
  <c r="R836" i="61"/>
  <c r="S836" i="61" s="1"/>
  <c r="T836" i="61" s="1"/>
  <c r="U836" i="61" s="1"/>
  <c r="V836" i="61" s="1"/>
  <c r="W836" i="61" s="1"/>
  <c r="X836" i="61" s="1"/>
  <c r="Y836" i="61" s="1"/>
  <c r="Z836" i="61" s="1"/>
  <c r="AA836" i="61" s="1"/>
  <c r="R837" i="61"/>
  <c r="S837" i="61" s="1"/>
  <c r="T837" i="61" s="1"/>
  <c r="U837" i="61" s="1"/>
  <c r="V837" i="61" s="1"/>
  <c r="W837" i="61" s="1"/>
  <c r="X837" i="61" s="1"/>
  <c r="Y837" i="61" s="1"/>
  <c r="Z837" i="61" s="1"/>
  <c r="AA837" i="61" s="1"/>
  <c r="R615" i="61"/>
  <c r="S615" i="61" s="1"/>
  <c r="T615" i="61" s="1"/>
  <c r="U615" i="61" s="1"/>
  <c r="V615" i="61" s="1"/>
  <c r="W615" i="61" s="1"/>
  <c r="X615" i="61" s="1"/>
  <c r="Y615" i="61" s="1"/>
  <c r="Z615" i="61" s="1"/>
  <c r="AA615" i="61" s="1"/>
  <c r="R576" i="61"/>
  <c r="S576" i="61" s="1"/>
  <c r="T576" i="61" s="1"/>
  <c r="U576" i="61" s="1"/>
  <c r="V576" i="61" s="1"/>
  <c r="W576" i="61" s="1"/>
  <c r="X576" i="61" s="1"/>
  <c r="Y576" i="61" s="1"/>
  <c r="Z576" i="61" s="1"/>
  <c r="AA576" i="61" s="1"/>
  <c r="R604" i="61"/>
  <c r="S604" i="61" s="1"/>
  <c r="T604" i="61" s="1"/>
  <c r="U604" i="61" s="1"/>
  <c r="V604" i="61" s="1"/>
  <c r="W604" i="61" s="1"/>
  <c r="X604" i="61" s="1"/>
  <c r="Y604" i="61" s="1"/>
  <c r="Z604" i="61" s="1"/>
  <c r="AA604" i="61" s="1"/>
  <c r="R268" i="61"/>
  <c r="S268" i="61" s="1"/>
  <c r="T268" i="61" s="1"/>
  <c r="U268" i="61" s="1"/>
  <c r="V268" i="61" s="1"/>
  <c r="W268" i="61" s="1"/>
  <c r="X268" i="61" s="1"/>
  <c r="Y268" i="61" s="1"/>
  <c r="Z268" i="61" s="1"/>
  <c r="AA268" i="61" s="1"/>
  <c r="R289" i="61"/>
  <c r="S289" i="61" s="1"/>
  <c r="T289" i="61" s="1"/>
  <c r="U289" i="61" s="1"/>
  <c r="V289" i="61" s="1"/>
  <c r="W289" i="61" s="1"/>
  <c r="X289" i="61" s="1"/>
  <c r="Y289" i="61" s="1"/>
  <c r="Z289" i="61" s="1"/>
  <c r="AA289" i="61" s="1"/>
  <c r="R292" i="61"/>
  <c r="S292" i="61" s="1"/>
  <c r="T292" i="61" s="1"/>
  <c r="U292" i="61" s="1"/>
  <c r="V292" i="61" s="1"/>
  <c r="W292" i="61" s="1"/>
  <c r="X292" i="61" s="1"/>
  <c r="Y292" i="61" s="1"/>
  <c r="Z292" i="61" s="1"/>
  <c r="AA292" i="61" s="1"/>
  <c r="R97" i="61"/>
  <c r="S97" i="61" s="1"/>
  <c r="T97" i="61" s="1"/>
  <c r="U97" i="61" s="1"/>
  <c r="V97" i="61" s="1"/>
  <c r="W97" i="61" s="1"/>
  <c r="X97" i="61" s="1"/>
  <c r="Y97" i="61" s="1"/>
  <c r="Z97" i="61" s="1"/>
  <c r="AA97" i="61" s="1"/>
  <c r="R525" i="61"/>
  <c r="S525" i="61" s="1"/>
  <c r="T525" i="61" s="1"/>
  <c r="U525" i="61" s="1"/>
  <c r="V525" i="61" s="1"/>
  <c r="W525" i="61" s="1"/>
  <c r="X525" i="61" s="1"/>
  <c r="Y525" i="61" s="1"/>
  <c r="Z525" i="61" s="1"/>
  <c r="AA525" i="61" s="1"/>
  <c r="R90" i="61"/>
  <c r="S90" i="61" s="1"/>
  <c r="T90" i="61" s="1"/>
  <c r="U90" i="61" s="1"/>
  <c r="V90" i="61" s="1"/>
  <c r="W90" i="61" s="1"/>
  <c r="X90" i="61" s="1"/>
  <c r="Y90" i="61" s="1"/>
  <c r="Z90" i="61" s="1"/>
  <c r="AA90" i="61" s="1"/>
  <c r="R257" i="61"/>
  <c r="S257" i="61" s="1"/>
  <c r="T257" i="61" s="1"/>
  <c r="U257" i="61" s="1"/>
  <c r="V257" i="61" s="1"/>
  <c r="W257" i="61" s="1"/>
  <c r="X257" i="61" s="1"/>
  <c r="Y257" i="61" s="1"/>
  <c r="Z257" i="61" s="1"/>
  <c r="AA257" i="61" s="1"/>
  <c r="R323" i="61"/>
  <c r="S323" i="61" s="1"/>
  <c r="T323" i="61" s="1"/>
  <c r="U323" i="61" s="1"/>
  <c r="V323" i="61" s="1"/>
  <c r="W323" i="61" s="1"/>
  <c r="X323" i="61" s="1"/>
  <c r="Y323" i="61" s="1"/>
  <c r="Z323" i="61" s="1"/>
  <c r="AA323" i="61" s="1"/>
  <c r="R127" i="61"/>
  <c r="S127" i="61" s="1"/>
  <c r="T127" i="61" s="1"/>
  <c r="U127" i="61" s="1"/>
  <c r="V127" i="61" s="1"/>
  <c r="W127" i="61" s="1"/>
  <c r="X127" i="61" s="1"/>
  <c r="Y127" i="61" s="1"/>
  <c r="Z127" i="61" s="1"/>
  <c r="AA127" i="61" s="1"/>
  <c r="R884" i="61"/>
  <c r="S884" i="61" s="1"/>
  <c r="T884" i="61" s="1"/>
  <c r="U884" i="61" s="1"/>
  <c r="V884" i="61" s="1"/>
  <c r="W884" i="61" s="1"/>
  <c r="X884" i="61" s="1"/>
  <c r="Y884" i="61" s="1"/>
  <c r="Z884" i="61" s="1"/>
  <c r="AA884" i="61" s="1"/>
  <c r="R853" i="61"/>
  <c r="S853" i="61" s="1"/>
  <c r="T853" i="61" s="1"/>
  <c r="U853" i="61" s="1"/>
  <c r="V853" i="61" s="1"/>
  <c r="W853" i="61" s="1"/>
  <c r="X853" i="61" s="1"/>
  <c r="Y853" i="61" s="1"/>
  <c r="Z853" i="61" s="1"/>
  <c r="AA853" i="61" s="1"/>
  <c r="R863" i="61"/>
  <c r="S863" i="61" s="1"/>
  <c r="T863" i="61" s="1"/>
  <c r="U863" i="61" s="1"/>
  <c r="V863" i="61" s="1"/>
  <c r="W863" i="61" s="1"/>
  <c r="X863" i="61" s="1"/>
  <c r="Y863" i="61" s="1"/>
  <c r="Z863" i="61" s="1"/>
  <c r="AA863" i="61" s="1"/>
  <c r="R880" i="61"/>
  <c r="S880" i="61" s="1"/>
  <c r="T880" i="61" s="1"/>
  <c r="U880" i="61" s="1"/>
  <c r="V880" i="61" s="1"/>
  <c r="W880" i="61" s="1"/>
  <c r="X880" i="61" s="1"/>
  <c r="Y880" i="61" s="1"/>
  <c r="Z880" i="61" s="1"/>
  <c r="AA880" i="61" s="1"/>
  <c r="R890" i="61"/>
  <c r="S890" i="61" s="1"/>
  <c r="T890" i="61" s="1"/>
  <c r="U890" i="61" s="1"/>
  <c r="V890" i="61" s="1"/>
  <c r="W890" i="61" s="1"/>
  <c r="X890" i="61" s="1"/>
  <c r="Y890" i="61" s="1"/>
  <c r="Z890" i="61" s="1"/>
  <c r="AA890" i="61" s="1"/>
  <c r="R882" i="61"/>
  <c r="S882" i="61" s="1"/>
  <c r="T882" i="61" s="1"/>
  <c r="U882" i="61" s="1"/>
  <c r="V882" i="61" s="1"/>
  <c r="W882" i="61" s="1"/>
  <c r="X882" i="61" s="1"/>
  <c r="Y882" i="61" s="1"/>
  <c r="Z882" i="61" s="1"/>
  <c r="AA882" i="61" s="1"/>
  <c r="R879" i="61"/>
  <c r="S879" i="61" s="1"/>
  <c r="T879" i="61" s="1"/>
  <c r="U879" i="61" s="1"/>
  <c r="V879" i="61" s="1"/>
  <c r="W879" i="61" s="1"/>
  <c r="X879" i="61" s="1"/>
  <c r="Y879" i="61" s="1"/>
  <c r="Z879" i="61" s="1"/>
  <c r="AA879" i="61" s="1"/>
  <c r="R875" i="61"/>
  <c r="S875" i="61" s="1"/>
  <c r="T875" i="61" s="1"/>
  <c r="U875" i="61" s="1"/>
  <c r="V875" i="61" s="1"/>
  <c r="W875" i="61" s="1"/>
  <c r="X875" i="61" s="1"/>
  <c r="Y875" i="61" s="1"/>
  <c r="Z875" i="61" s="1"/>
  <c r="AA875" i="61" s="1"/>
  <c r="R711" i="61"/>
  <c r="S711" i="61" s="1"/>
  <c r="T711" i="61" s="1"/>
  <c r="U711" i="61" s="1"/>
  <c r="V711" i="61" s="1"/>
  <c r="W711" i="61" s="1"/>
  <c r="X711" i="61" s="1"/>
  <c r="Y711" i="61" s="1"/>
  <c r="Z711" i="61" s="1"/>
  <c r="AA711" i="61" s="1"/>
  <c r="R545" i="61"/>
  <c r="S545" i="61" s="1"/>
  <c r="T545" i="61" s="1"/>
  <c r="U545" i="61" s="1"/>
  <c r="V545" i="61" s="1"/>
  <c r="W545" i="61" s="1"/>
  <c r="X545" i="61" s="1"/>
  <c r="Y545" i="61" s="1"/>
  <c r="Z545" i="61" s="1"/>
  <c r="AA545" i="61" s="1"/>
  <c r="R839" i="61"/>
  <c r="S839" i="61" s="1"/>
  <c r="T839" i="61" s="1"/>
  <c r="U839" i="61" s="1"/>
  <c r="V839" i="61" s="1"/>
  <c r="W839" i="61" s="1"/>
  <c r="X839" i="61" s="1"/>
  <c r="Y839" i="61" s="1"/>
  <c r="Z839" i="61" s="1"/>
  <c r="AA839" i="61" s="1"/>
  <c r="R791" i="61"/>
  <c r="S791" i="61" s="1"/>
  <c r="T791" i="61" s="1"/>
  <c r="U791" i="61" s="1"/>
  <c r="V791" i="61" s="1"/>
  <c r="W791" i="61" s="1"/>
  <c r="X791" i="61" s="1"/>
  <c r="Y791" i="61" s="1"/>
  <c r="Z791" i="61" s="1"/>
  <c r="AA791" i="61" s="1"/>
  <c r="R719" i="61"/>
  <c r="S719" i="61" s="1"/>
  <c r="T719" i="61" s="1"/>
  <c r="U719" i="61" s="1"/>
  <c r="V719" i="61" s="1"/>
  <c r="W719" i="61" s="1"/>
  <c r="X719" i="61" s="1"/>
  <c r="Y719" i="61" s="1"/>
  <c r="Z719" i="61" s="1"/>
  <c r="AA719" i="61" s="1"/>
  <c r="R818" i="61"/>
  <c r="S818" i="61" s="1"/>
  <c r="T818" i="61" s="1"/>
  <c r="U818" i="61" s="1"/>
  <c r="V818" i="61" s="1"/>
  <c r="W818" i="61" s="1"/>
  <c r="X818" i="61" s="1"/>
  <c r="Y818" i="61" s="1"/>
  <c r="Z818" i="61" s="1"/>
  <c r="AA818" i="61" s="1"/>
  <c r="R808" i="61"/>
  <c r="S808" i="61" s="1"/>
  <c r="T808" i="61" s="1"/>
  <c r="U808" i="61" s="1"/>
  <c r="V808" i="61" s="1"/>
  <c r="W808" i="61" s="1"/>
  <c r="X808" i="61" s="1"/>
  <c r="Y808" i="61" s="1"/>
  <c r="Z808" i="61" s="1"/>
  <c r="AA808" i="61" s="1"/>
  <c r="R851" i="61"/>
  <c r="S851" i="61" s="1"/>
  <c r="T851" i="61" s="1"/>
  <c r="U851" i="61" s="1"/>
  <c r="V851" i="61" s="1"/>
  <c r="W851" i="61" s="1"/>
  <c r="X851" i="61" s="1"/>
  <c r="Y851" i="61" s="1"/>
  <c r="Z851" i="61" s="1"/>
  <c r="AA851" i="61" s="1"/>
  <c r="R826" i="61"/>
  <c r="S826" i="61" s="1"/>
  <c r="T826" i="61" s="1"/>
  <c r="U826" i="61" s="1"/>
  <c r="V826" i="61" s="1"/>
  <c r="W826" i="61" s="1"/>
  <c r="X826" i="61" s="1"/>
  <c r="Y826" i="61" s="1"/>
  <c r="Z826" i="61" s="1"/>
  <c r="AA826" i="61" s="1"/>
  <c r="R816" i="61"/>
  <c r="S816" i="61" s="1"/>
  <c r="T816" i="61" s="1"/>
  <c r="U816" i="61" s="1"/>
  <c r="V816" i="61" s="1"/>
  <c r="W816" i="61" s="1"/>
  <c r="X816" i="61" s="1"/>
  <c r="Y816" i="61" s="1"/>
  <c r="Z816" i="61" s="1"/>
  <c r="AA816" i="61" s="1"/>
  <c r="R789" i="61"/>
  <c r="S789" i="61" s="1"/>
  <c r="T789" i="61" s="1"/>
  <c r="U789" i="61" s="1"/>
  <c r="V789" i="61" s="1"/>
  <c r="W789" i="61" s="1"/>
  <c r="X789" i="61" s="1"/>
  <c r="Y789" i="61" s="1"/>
  <c r="Z789" i="61" s="1"/>
  <c r="AA789" i="61" s="1"/>
  <c r="R821" i="61"/>
  <c r="S821" i="61" s="1"/>
  <c r="T821" i="61" s="1"/>
  <c r="U821" i="61" s="1"/>
  <c r="V821" i="61" s="1"/>
  <c r="W821" i="61" s="1"/>
  <c r="X821" i="61" s="1"/>
  <c r="Y821" i="61" s="1"/>
  <c r="Z821" i="61" s="1"/>
  <c r="AA821" i="61" s="1"/>
  <c r="R565" i="61"/>
  <c r="S565" i="61" s="1"/>
  <c r="T565" i="61" s="1"/>
  <c r="U565" i="61" s="1"/>
  <c r="V565" i="61" s="1"/>
  <c r="W565" i="61" s="1"/>
  <c r="X565" i="61" s="1"/>
  <c r="Y565" i="61" s="1"/>
  <c r="Z565" i="61" s="1"/>
  <c r="AA565" i="61" s="1"/>
  <c r="R662" i="61"/>
  <c r="S662" i="61" s="1"/>
  <c r="T662" i="61" s="1"/>
  <c r="U662" i="61" s="1"/>
  <c r="V662" i="61" s="1"/>
  <c r="W662" i="61" s="1"/>
  <c r="X662" i="61" s="1"/>
  <c r="Y662" i="61" s="1"/>
  <c r="Z662" i="61" s="1"/>
  <c r="AA662" i="61" s="1"/>
  <c r="R767" i="61"/>
  <c r="S767" i="61" s="1"/>
  <c r="T767" i="61" s="1"/>
  <c r="U767" i="61" s="1"/>
  <c r="V767" i="61" s="1"/>
  <c r="W767" i="61" s="1"/>
  <c r="X767" i="61" s="1"/>
  <c r="Y767" i="61" s="1"/>
  <c r="Z767" i="61" s="1"/>
  <c r="AA767" i="61" s="1"/>
  <c r="R564" i="61"/>
  <c r="S564" i="61" s="1"/>
  <c r="T564" i="61" s="1"/>
  <c r="U564" i="61" s="1"/>
  <c r="V564" i="61" s="1"/>
  <c r="W564" i="61" s="1"/>
  <c r="X564" i="61" s="1"/>
  <c r="Y564" i="61" s="1"/>
  <c r="Z564" i="61" s="1"/>
  <c r="AA564" i="61" s="1"/>
  <c r="R850" i="61"/>
  <c r="S850" i="61" s="1"/>
  <c r="T850" i="61" s="1"/>
  <c r="U850" i="61" s="1"/>
  <c r="V850" i="61" s="1"/>
  <c r="W850" i="61" s="1"/>
  <c r="X850" i="61" s="1"/>
  <c r="Y850" i="61" s="1"/>
  <c r="Z850" i="61" s="1"/>
  <c r="AA850" i="61" s="1"/>
  <c r="R809" i="61"/>
  <c r="S809" i="61" s="1"/>
  <c r="T809" i="61" s="1"/>
  <c r="U809" i="61" s="1"/>
  <c r="V809" i="61" s="1"/>
  <c r="W809" i="61" s="1"/>
  <c r="X809" i="61" s="1"/>
  <c r="Y809" i="61" s="1"/>
  <c r="Z809" i="61" s="1"/>
  <c r="AA809" i="61" s="1"/>
  <c r="R578" i="61"/>
  <c r="S578" i="61" s="1"/>
  <c r="T578" i="61" s="1"/>
  <c r="U578" i="61" s="1"/>
  <c r="V578" i="61" s="1"/>
  <c r="W578" i="61" s="1"/>
  <c r="X578" i="61" s="1"/>
  <c r="Y578" i="61" s="1"/>
  <c r="Z578" i="61" s="1"/>
  <c r="AA578" i="61" s="1"/>
  <c r="R611" i="61"/>
  <c r="S611" i="61" s="1"/>
  <c r="T611" i="61" s="1"/>
  <c r="U611" i="61" s="1"/>
  <c r="V611" i="61" s="1"/>
  <c r="W611" i="61" s="1"/>
  <c r="X611" i="61" s="1"/>
  <c r="Y611" i="61" s="1"/>
  <c r="Z611" i="61" s="1"/>
  <c r="AA611" i="61" s="1"/>
  <c r="R616" i="61"/>
  <c r="S616" i="61" s="1"/>
  <c r="T616" i="61" s="1"/>
  <c r="U616" i="61" s="1"/>
  <c r="V616" i="61" s="1"/>
  <c r="W616" i="61" s="1"/>
  <c r="X616" i="61" s="1"/>
  <c r="Y616" i="61" s="1"/>
  <c r="Z616" i="61" s="1"/>
  <c r="AA616" i="61" s="1"/>
  <c r="R847" i="61"/>
  <c r="S847" i="61" s="1"/>
  <c r="T847" i="61" s="1"/>
  <c r="U847" i="61" s="1"/>
  <c r="V847" i="61" s="1"/>
  <c r="W847" i="61" s="1"/>
  <c r="X847" i="61" s="1"/>
  <c r="Y847" i="61" s="1"/>
  <c r="Z847" i="61" s="1"/>
  <c r="AA847" i="61" s="1"/>
  <c r="R823" i="61"/>
  <c r="S823" i="61" s="1"/>
  <c r="T823" i="61" s="1"/>
  <c r="U823" i="61" s="1"/>
  <c r="V823" i="61" s="1"/>
  <c r="W823" i="61" s="1"/>
  <c r="X823" i="61" s="1"/>
  <c r="Y823" i="61" s="1"/>
  <c r="Z823" i="61" s="1"/>
  <c r="AA823" i="61" s="1"/>
  <c r="R540" i="61"/>
  <c r="S540" i="61" s="1"/>
  <c r="T540" i="61" s="1"/>
  <c r="U540" i="61" s="1"/>
  <c r="V540" i="61" s="1"/>
  <c r="W540" i="61" s="1"/>
  <c r="X540" i="61" s="1"/>
  <c r="Y540" i="61" s="1"/>
  <c r="Z540" i="61" s="1"/>
  <c r="AA540" i="61" s="1"/>
  <c r="R769" i="61"/>
  <c r="S769" i="61" s="1"/>
  <c r="T769" i="61" s="1"/>
  <c r="U769" i="61" s="1"/>
  <c r="V769" i="61" s="1"/>
  <c r="W769" i="61" s="1"/>
  <c r="X769" i="61" s="1"/>
  <c r="Y769" i="61" s="1"/>
  <c r="Z769" i="61" s="1"/>
  <c r="AA769" i="61" s="1"/>
  <c r="R221" i="61"/>
  <c r="S221" i="61" s="1"/>
  <c r="T221" i="61" s="1"/>
  <c r="U221" i="61" s="1"/>
  <c r="V221" i="61" s="1"/>
  <c r="W221" i="61" s="1"/>
  <c r="X221" i="61" s="1"/>
  <c r="Y221" i="61" s="1"/>
  <c r="Z221" i="61" s="1"/>
  <c r="AA221" i="61" s="1"/>
  <c r="R854" i="61"/>
  <c r="S854" i="61" s="1"/>
  <c r="T854" i="61" s="1"/>
  <c r="U854" i="61" s="1"/>
  <c r="V854" i="61" s="1"/>
  <c r="W854" i="61" s="1"/>
  <c r="X854" i="61" s="1"/>
  <c r="Y854" i="61" s="1"/>
  <c r="Z854" i="61" s="1"/>
  <c r="AA854" i="61" s="1"/>
  <c r="R827" i="61"/>
  <c r="S827" i="61" s="1"/>
  <c r="T827" i="61" s="1"/>
  <c r="U827" i="61" s="1"/>
  <c r="V827" i="61" s="1"/>
  <c r="W827" i="61" s="1"/>
  <c r="X827" i="61" s="1"/>
  <c r="Y827" i="61" s="1"/>
  <c r="Z827" i="61" s="1"/>
  <c r="AA827" i="61" s="1"/>
  <c r="R613" i="61"/>
  <c r="S613" i="61" s="1"/>
  <c r="T613" i="61" s="1"/>
  <c r="U613" i="61" s="1"/>
  <c r="V613" i="61" s="1"/>
  <c r="W613" i="61" s="1"/>
  <c r="X613" i="61" s="1"/>
  <c r="Y613" i="61" s="1"/>
  <c r="Z613" i="61" s="1"/>
  <c r="AA613" i="61" s="1"/>
  <c r="R568" i="61"/>
  <c r="S568" i="61" s="1"/>
  <c r="T568" i="61" s="1"/>
  <c r="U568" i="61" s="1"/>
  <c r="V568" i="61" s="1"/>
  <c r="W568" i="61" s="1"/>
  <c r="X568" i="61" s="1"/>
  <c r="Y568" i="61" s="1"/>
  <c r="Z568" i="61" s="1"/>
  <c r="AA568" i="61" s="1"/>
  <c r="R779" i="61"/>
  <c r="S779" i="61" s="1"/>
  <c r="T779" i="61" s="1"/>
  <c r="U779" i="61" s="1"/>
  <c r="V779" i="61" s="1"/>
  <c r="W779" i="61" s="1"/>
  <c r="X779" i="61" s="1"/>
  <c r="Y779" i="61" s="1"/>
  <c r="Z779" i="61" s="1"/>
  <c r="AA779" i="61" s="1"/>
  <c r="R830" i="61"/>
  <c r="S830" i="61" s="1"/>
  <c r="T830" i="61" s="1"/>
  <c r="U830" i="61" s="1"/>
  <c r="V830" i="61" s="1"/>
  <c r="W830" i="61" s="1"/>
  <c r="X830" i="61" s="1"/>
  <c r="Y830" i="61" s="1"/>
  <c r="Z830" i="61" s="1"/>
  <c r="AA830" i="61" s="1"/>
  <c r="R551" i="61"/>
  <c r="S551" i="61" s="1"/>
  <c r="T551" i="61" s="1"/>
  <c r="U551" i="61" s="1"/>
  <c r="V551" i="61" s="1"/>
  <c r="W551" i="61" s="1"/>
  <c r="X551" i="61" s="1"/>
  <c r="Y551" i="61" s="1"/>
  <c r="Z551" i="61" s="1"/>
  <c r="AA551" i="61" s="1"/>
  <c r="R605" i="61"/>
  <c r="S605" i="61" s="1"/>
  <c r="T605" i="61" s="1"/>
  <c r="U605" i="61" s="1"/>
  <c r="V605" i="61" s="1"/>
  <c r="W605" i="61" s="1"/>
  <c r="X605" i="61" s="1"/>
  <c r="Y605" i="61" s="1"/>
  <c r="Z605" i="61" s="1"/>
  <c r="AA605" i="61" s="1"/>
  <c r="R774" i="61"/>
  <c r="S774" i="61" s="1"/>
  <c r="T774" i="61" s="1"/>
  <c r="U774" i="61" s="1"/>
  <c r="V774" i="61" s="1"/>
  <c r="W774" i="61" s="1"/>
  <c r="X774" i="61" s="1"/>
  <c r="Y774" i="61" s="1"/>
  <c r="Z774" i="61" s="1"/>
  <c r="AA774" i="61" s="1"/>
  <c r="R874" i="61"/>
  <c r="S874" i="61" s="1"/>
  <c r="T874" i="61" s="1"/>
  <c r="U874" i="61" s="1"/>
  <c r="V874" i="61" s="1"/>
  <c r="W874" i="61" s="1"/>
  <c r="X874" i="61" s="1"/>
  <c r="Y874" i="61" s="1"/>
  <c r="Z874" i="61" s="1"/>
  <c r="AA874" i="61" s="1"/>
  <c r="R883" i="61"/>
  <c r="S883" i="61" s="1"/>
  <c r="T883" i="61" s="1"/>
  <c r="U883" i="61" s="1"/>
  <c r="V883" i="61" s="1"/>
  <c r="W883" i="61" s="1"/>
  <c r="X883" i="61" s="1"/>
  <c r="Y883" i="61" s="1"/>
  <c r="Z883" i="61" s="1"/>
  <c r="AA883" i="61" s="1"/>
  <c r="R573" i="61"/>
  <c r="S573" i="61" s="1"/>
  <c r="T573" i="61" s="1"/>
  <c r="U573" i="61" s="1"/>
  <c r="V573" i="61" s="1"/>
  <c r="W573" i="61" s="1"/>
  <c r="X573" i="61" s="1"/>
  <c r="Y573" i="61" s="1"/>
  <c r="Z573" i="61" s="1"/>
  <c r="AA573" i="61" s="1"/>
  <c r="R812" i="61"/>
  <c r="S812" i="61" s="1"/>
  <c r="T812" i="61" s="1"/>
  <c r="U812" i="61" s="1"/>
  <c r="V812" i="61" s="1"/>
  <c r="W812" i="61" s="1"/>
  <c r="X812" i="61" s="1"/>
  <c r="Y812" i="61" s="1"/>
  <c r="Z812" i="61" s="1"/>
  <c r="AA812" i="61" s="1"/>
  <c r="R832" i="61"/>
  <c r="S832" i="61" s="1"/>
  <c r="T832" i="61" s="1"/>
  <c r="U832" i="61" s="1"/>
  <c r="V832" i="61" s="1"/>
  <c r="W832" i="61" s="1"/>
  <c r="X832" i="61" s="1"/>
  <c r="Y832" i="61" s="1"/>
  <c r="Z832" i="61" s="1"/>
  <c r="AA832" i="61" s="1"/>
  <c r="R819" i="61"/>
  <c r="S819" i="61" s="1"/>
  <c r="T819" i="61" s="1"/>
  <c r="U819" i="61" s="1"/>
  <c r="V819" i="61" s="1"/>
  <c r="W819" i="61" s="1"/>
  <c r="X819" i="61" s="1"/>
  <c r="Y819" i="61" s="1"/>
  <c r="Z819" i="61" s="1"/>
  <c r="AA819" i="61" s="1"/>
  <c r="R594" i="61"/>
  <c r="S594" i="61" s="1"/>
  <c r="T594" i="61" s="1"/>
  <c r="U594" i="61" s="1"/>
  <c r="V594" i="61" s="1"/>
  <c r="W594" i="61" s="1"/>
  <c r="X594" i="61" s="1"/>
  <c r="Y594" i="61" s="1"/>
  <c r="Z594" i="61" s="1"/>
  <c r="AA594" i="61" s="1"/>
  <c r="R822" i="61"/>
  <c r="S822" i="61" s="1"/>
  <c r="T822" i="61" s="1"/>
  <c r="U822" i="61" s="1"/>
  <c r="V822" i="61" s="1"/>
  <c r="W822" i="61" s="1"/>
  <c r="X822" i="61" s="1"/>
  <c r="Y822" i="61" s="1"/>
  <c r="Z822" i="61" s="1"/>
  <c r="AA822" i="61" s="1"/>
  <c r="R825" i="61"/>
  <c r="S825" i="61" s="1"/>
  <c r="T825" i="61" s="1"/>
  <c r="U825" i="61" s="1"/>
  <c r="V825" i="61" s="1"/>
  <c r="W825" i="61" s="1"/>
  <c r="X825" i="61" s="1"/>
  <c r="Y825" i="61" s="1"/>
  <c r="Z825" i="61" s="1"/>
  <c r="AA825" i="61" s="1"/>
  <c r="R844" i="61"/>
  <c r="S844" i="61" s="1"/>
  <c r="T844" i="61" s="1"/>
  <c r="U844" i="61" s="1"/>
  <c r="V844" i="61" s="1"/>
  <c r="W844" i="61" s="1"/>
  <c r="X844" i="61" s="1"/>
  <c r="Y844" i="61" s="1"/>
  <c r="Z844" i="61" s="1"/>
  <c r="AA844" i="61" s="1"/>
  <c r="R846" i="61"/>
  <c r="S846" i="61" s="1"/>
  <c r="T846" i="61" s="1"/>
  <c r="U846" i="61" s="1"/>
  <c r="V846" i="61" s="1"/>
  <c r="W846" i="61" s="1"/>
  <c r="X846" i="61" s="1"/>
  <c r="Y846" i="61" s="1"/>
  <c r="Z846" i="61" s="1"/>
  <c r="AA846" i="61" s="1"/>
  <c r="R845" i="61"/>
  <c r="S845" i="61" s="1"/>
  <c r="T845" i="61" s="1"/>
  <c r="U845" i="61" s="1"/>
  <c r="V845" i="61" s="1"/>
  <c r="W845" i="61" s="1"/>
  <c r="X845" i="61" s="1"/>
  <c r="Y845" i="61" s="1"/>
  <c r="Z845" i="61" s="1"/>
  <c r="AA845" i="61" s="1"/>
  <c r="R828" i="61"/>
  <c r="S828" i="61" s="1"/>
  <c r="T828" i="61" s="1"/>
  <c r="U828" i="61" s="1"/>
  <c r="V828" i="61" s="1"/>
  <c r="W828" i="61" s="1"/>
  <c r="X828" i="61" s="1"/>
  <c r="Y828" i="61" s="1"/>
  <c r="Z828" i="61" s="1"/>
  <c r="AA828" i="61" s="1"/>
  <c r="R708" i="61"/>
  <c r="S708" i="61" s="1"/>
  <c r="T708" i="61" s="1"/>
  <c r="U708" i="61" s="1"/>
  <c r="V708" i="61" s="1"/>
  <c r="W708" i="61" s="1"/>
  <c r="X708" i="61" s="1"/>
  <c r="Y708" i="61" s="1"/>
  <c r="Z708" i="61" s="1"/>
  <c r="AA708" i="61" s="1"/>
  <c r="R593" i="61"/>
  <c r="S593" i="61" s="1"/>
  <c r="T593" i="61" s="1"/>
  <c r="U593" i="61" s="1"/>
  <c r="V593" i="61" s="1"/>
  <c r="W593" i="61" s="1"/>
  <c r="X593" i="61" s="1"/>
  <c r="Y593" i="61" s="1"/>
  <c r="Z593" i="61" s="1"/>
  <c r="AA593" i="61" s="1"/>
  <c r="R553" i="61"/>
  <c r="S553" i="61" s="1"/>
  <c r="T553" i="61" s="1"/>
  <c r="U553" i="61" s="1"/>
  <c r="V553" i="61" s="1"/>
  <c r="W553" i="61" s="1"/>
  <c r="X553" i="61" s="1"/>
  <c r="Y553" i="61" s="1"/>
  <c r="Z553" i="61" s="1"/>
  <c r="AA553" i="61" s="1"/>
  <c r="R885" i="61"/>
  <c r="S885" i="61" s="1"/>
  <c r="T885" i="61" s="1"/>
  <c r="U885" i="61" s="1"/>
  <c r="V885" i="61" s="1"/>
  <c r="W885" i="61" s="1"/>
  <c r="X885" i="61" s="1"/>
  <c r="Y885" i="61" s="1"/>
  <c r="Z885" i="61" s="1"/>
  <c r="AA885" i="61" s="1"/>
  <c r="S887" i="61"/>
  <c r="T887" i="61" s="1"/>
  <c r="U887" i="61" s="1"/>
  <c r="V887" i="61" s="1"/>
  <c r="W887" i="61" s="1"/>
  <c r="X887" i="61" s="1"/>
  <c r="Y887" i="61" s="1"/>
  <c r="Z887" i="61" s="1"/>
  <c r="AA887" i="61" s="1"/>
  <c r="R848" i="61"/>
  <c r="S848" i="61" s="1"/>
  <c r="T848" i="61" s="1"/>
  <c r="U848" i="61" s="1"/>
  <c r="V848" i="61" s="1"/>
  <c r="W848" i="61" s="1"/>
  <c r="X848" i="61" s="1"/>
  <c r="Y848" i="61" s="1"/>
  <c r="Z848" i="61" s="1"/>
  <c r="AA848" i="61" s="1"/>
  <c r="R574" i="61"/>
  <c r="S574" i="61" s="1"/>
  <c r="T574" i="61" s="1"/>
  <c r="U574" i="61" s="1"/>
  <c r="V574" i="61" s="1"/>
  <c r="W574" i="61" s="1"/>
  <c r="X574" i="61" s="1"/>
  <c r="Y574" i="61" s="1"/>
  <c r="Z574" i="61" s="1"/>
  <c r="AA574" i="61" s="1"/>
  <c r="R842" i="61"/>
  <c r="S842" i="61" s="1"/>
  <c r="T842" i="61" s="1"/>
  <c r="U842" i="61" s="1"/>
  <c r="V842" i="61" s="1"/>
  <c r="W842" i="61" s="1"/>
  <c r="X842" i="61" s="1"/>
  <c r="Y842" i="61" s="1"/>
  <c r="Z842" i="61" s="1"/>
  <c r="AA842" i="61" s="1"/>
  <c r="R835" i="61"/>
  <c r="S835" i="61" s="1"/>
  <c r="T835" i="61" s="1"/>
  <c r="U835" i="61" s="1"/>
  <c r="V835" i="61" s="1"/>
  <c r="W835" i="61" s="1"/>
  <c r="X835" i="61" s="1"/>
  <c r="Y835" i="61" s="1"/>
  <c r="Z835" i="61" s="1"/>
  <c r="AA835" i="61" s="1"/>
  <c r="R852" i="61"/>
  <c r="S852" i="61" s="1"/>
  <c r="T852" i="61" s="1"/>
  <c r="U852" i="61" s="1"/>
  <c r="V852" i="61" s="1"/>
  <c r="W852" i="61" s="1"/>
  <c r="X852" i="61" s="1"/>
  <c r="Y852" i="61" s="1"/>
  <c r="Z852" i="61" s="1"/>
  <c r="AA852" i="61" s="1"/>
  <c r="R575" i="61"/>
  <c r="S575" i="61" s="1"/>
  <c r="T575" i="61" s="1"/>
  <c r="U575" i="61" s="1"/>
  <c r="V575" i="61" s="1"/>
  <c r="W575" i="61" s="1"/>
  <c r="X575" i="61" s="1"/>
  <c r="Y575" i="61" s="1"/>
  <c r="Z575" i="61" s="1"/>
  <c r="AA575" i="61" s="1"/>
  <c r="R855" i="61"/>
  <c r="S855" i="61" s="1"/>
  <c r="T855" i="61" s="1"/>
  <c r="U855" i="61" s="1"/>
  <c r="V855" i="61" s="1"/>
  <c r="W855" i="61" s="1"/>
  <c r="X855" i="61" s="1"/>
  <c r="Y855" i="61" s="1"/>
  <c r="Z855" i="61" s="1"/>
  <c r="AA855" i="61" s="1"/>
  <c r="R813" i="61"/>
  <c r="S813" i="61" s="1"/>
  <c r="T813" i="61" s="1"/>
  <c r="U813" i="61" s="1"/>
  <c r="V813" i="61" s="1"/>
  <c r="W813" i="61" s="1"/>
  <c r="X813" i="61" s="1"/>
  <c r="Y813" i="61" s="1"/>
  <c r="Z813" i="61" s="1"/>
  <c r="AA813" i="61" s="1"/>
  <c r="R849" i="61"/>
  <c r="S849" i="61" s="1"/>
  <c r="T849" i="61" s="1"/>
  <c r="U849" i="61" s="1"/>
  <c r="V849" i="61" s="1"/>
  <c r="W849" i="61" s="1"/>
  <c r="X849" i="61" s="1"/>
  <c r="Y849" i="61" s="1"/>
  <c r="Z849" i="61" s="1"/>
  <c r="AA849" i="61" s="1"/>
  <c r="R585" i="61"/>
  <c r="S585" i="61" s="1"/>
  <c r="T585" i="61" s="1"/>
  <c r="U585" i="61" s="1"/>
  <c r="V585" i="61" s="1"/>
  <c r="W585" i="61" s="1"/>
  <c r="X585" i="61" s="1"/>
  <c r="Y585" i="61" s="1"/>
  <c r="Z585" i="61" s="1"/>
  <c r="AA585" i="61" s="1"/>
  <c r="R840" i="61"/>
  <c r="S840" i="61" s="1"/>
  <c r="T840" i="61" s="1"/>
  <c r="U840" i="61" s="1"/>
  <c r="V840" i="61" s="1"/>
  <c r="W840" i="61" s="1"/>
  <c r="X840" i="61" s="1"/>
  <c r="Y840" i="61" s="1"/>
  <c r="Z840" i="61" s="1"/>
  <c r="AA840" i="61" s="1"/>
  <c r="R838" i="61"/>
  <c r="S838" i="61" s="1"/>
  <c r="T838" i="61" s="1"/>
  <c r="U838" i="61" s="1"/>
  <c r="V838" i="61" s="1"/>
  <c r="W838" i="61" s="1"/>
  <c r="X838" i="61" s="1"/>
  <c r="Y838" i="61" s="1"/>
  <c r="Z838" i="61" s="1"/>
  <c r="AA838" i="61" s="1"/>
  <c r="R820" i="61"/>
  <c r="S820" i="61" s="1"/>
  <c r="T820" i="61" s="1"/>
  <c r="U820" i="61" s="1"/>
  <c r="V820" i="61" s="1"/>
  <c r="W820" i="61" s="1"/>
  <c r="X820" i="61" s="1"/>
  <c r="Y820" i="61" s="1"/>
  <c r="Z820" i="61" s="1"/>
  <c r="AA820" i="61" s="1"/>
  <c r="R510" i="61"/>
  <c r="S510" i="61" s="1"/>
  <c r="T510" i="61" s="1"/>
  <c r="U510" i="61" s="1"/>
  <c r="V510" i="61" s="1"/>
  <c r="W510" i="61" s="1"/>
  <c r="X510" i="61" s="1"/>
  <c r="Y510" i="61" s="1"/>
  <c r="Z510" i="61" s="1"/>
  <c r="AA510" i="61" s="1"/>
  <c r="I18" i="31"/>
  <c r="I26" i="55"/>
  <c r="I44" i="30"/>
  <c r="H32" i="40"/>
  <c r="H37" i="47"/>
  <c r="H44" i="30"/>
  <c r="H19" i="34"/>
  <c r="H29" i="54"/>
  <c r="H19" i="29"/>
  <c r="H18" i="31"/>
  <c r="H39" i="32"/>
  <c r="H35" i="50"/>
  <c r="H26" i="55"/>
  <c r="I19" i="29"/>
  <c r="I39" i="32"/>
  <c r="I35" i="50"/>
  <c r="I19" i="34"/>
  <c r="I29" i="54"/>
  <c r="I37" i="47"/>
  <c r="I32" i="40"/>
  <c r="G19" i="29"/>
  <c r="G18" i="31"/>
  <c r="G39" i="32"/>
  <c r="G35" i="50"/>
  <c r="G26" i="55"/>
  <c r="G44" i="30"/>
  <c r="G19" i="34"/>
  <c r="G29" i="54"/>
  <c r="G37" i="47"/>
  <c r="G32" i="40"/>
  <c r="F19" i="29"/>
  <c r="F18" i="31"/>
  <c r="F39" i="32"/>
  <c r="F35" i="50"/>
  <c r="F26" i="55"/>
  <c r="F44" i="30"/>
  <c r="F19" i="34"/>
  <c r="F29" i="54"/>
  <c r="F37" i="47"/>
  <c r="F32" i="40"/>
  <c r="E19" i="29"/>
  <c r="E18" i="31"/>
  <c r="E39" i="32"/>
  <c r="E35" i="50"/>
  <c r="E26" i="55"/>
  <c r="E44" i="30"/>
  <c r="E19" i="34"/>
  <c r="E29" i="54"/>
  <c r="E37" i="47"/>
  <c r="E32" i="40"/>
  <c r="D19" i="29"/>
  <c r="D18" i="31"/>
  <c r="D39" i="32"/>
  <c r="D35" i="50"/>
  <c r="D26" i="55"/>
  <c r="D44" i="30"/>
  <c r="D19" i="34"/>
  <c r="D29" i="54"/>
  <c r="D37" i="47"/>
  <c r="D32" i="40"/>
  <c r="C44" i="30"/>
  <c r="C19" i="34"/>
  <c r="C29" i="54"/>
  <c r="C37" i="47"/>
  <c r="C32" i="40"/>
  <c r="C19" i="29"/>
  <c r="C18" i="31"/>
  <c r="C39" i="32"/>
  <c r="C35" i="50"/>
  <c r="C26" i="55"/>
  <c r="A48" i="61" l="1"/>
  <c r="AW39" i="61"/>
  <c r="AW45" i="61"/>
  <c r="AV45" i="61"/>
  <c r="A61" i="61" l="1"/>
  <c r="A49" i="61"/>
  <c r="A50" i="61" l="1"/>
  <c r="A51" i="61" l="1"/>
  <c r="A62" i="61"/>
  <c r="B61" i="61" s="1"/>
  <c r="A52" i="61" l="1"/>
  <c r="K46" i="61" s="1"/>
  <c r="K47" i="61" l="1"/>
  <c r="B62" i="61"/>
  <c r="B52" i="61" s="1"/>
  <c r="B51" i="61"/>
</calcChain>
</file>

<file path=xl/sharedStrings.xml><?xml version="1.0" encoding="utf-8"?>
<sst xmlns="http://schemas.openxmlformats.org/spreadsheetml/2006/main" count="4295" uniqueCount="1137">
  <si>
    <t>Distância (Km)</t>
  </si>
  <si>
    <t>Tempo Estimado de Viagem</t>
  </si>
  <si>
    <t>População</t>
  </si>
  <si>
    <t>Qtde Cidades</t>
  </si>
  <si>
    <t>Código do município</t>
  </si>
  <si>
    <t>Nome do município</t>
  </si>
  <si>
    <t>Total da população 2000</t>
  </si>
  <si>
    <t>Total de homens</t>
  </si>
  <si>
    <t>Total de mulheres</t>
  </si>
  <si>
    <t>Total da população urbana</t>
  </si>
  <si>
    <t>Total da população rural</t>
  </si>
  <si>
    <t>Total da população 2010</t>
  </si>
  <si>
    <t>Latitude</t>
  </si>
  <si>
    <t>Longitude</t>
  </si>
  <si>
    <t>Total</t>
  </si>
  <si>
    <t>UF</t>
  </si>
  <si>
    <t>GO</t>
  </si>
  <si>
    <t>CE</t>
  </si>
  <si>
    <t>BA</t>
  </si>
  <si>
    <t>MA</t>
  </si>
  <si>
    <t>AC</t>
  </si>
  <si>
    <t>ES</t>
  </si>
  <si>
    <t>AL</t>
  </si>
  <si>
    <t>AM</t>
  </si>
  <si>
    <t>AP</t>
  </si>
  <si>
    <t>DF</t>
  </si>
  <si>
    <t>Nome</t>
  </si>
  <si>
    <t>Lat</t>
  </si>
  <si>
    <t>Long</t>
  </si>
  <si>
    <t>Calculos</t>
  </si>
  <si>
    <t>QZP</t>
  </si>
  <si>
    <t>Concelho</t>
  </si>
  <si>
    <t>FELGUEIRAS</t>
  </si>
  <si>
    <t>PÓVOA DE VARZIM</t>
  </si>
  <si>
    <t>LOUSADA</t>
  </si>
  <si>
    <t>MONÇÃO</t>
  </si>
  <si>
    <t>PORTO</t>
  </si>
  <si>
    <t>PÓVOA DE LANHOSO</t>
  </si>
  <si>
    <t>VALENÇA</t>
  </si>
  <si>
    <t>PONTE DA BARCA</t>
  </si>
  <si>
    <t>VIANA DO CASTELO</t>
  </si>
  <si>
    <t>SANTO TIRSO</t>
  </si>
  <si>
    <t>MAIA</t>
  </si>
  <si>
    <t>VIZELA</t>
  </si>
  <si>
    <t>CABECEIRAS DE BASTO</t>
  </si>
  <si>
    <t>MARCO DE CANAVESES</t>
  </si>
  <si>
    <t>VILA DO CONDE</t>
  </si>
  <si>
    <t>VILA NOVA DE CERVEIRA</t>
  </si>
  <si>
    <t>MATOSINHOS</t>
  </si>
  <si>
    <t>VILA VERDE</t>
  </si>
  <si>
    <t>PAÇOS DE FERREIRA</t>
  </si>
  <si>
    <t>PONTE DE LIMA</t>
  </si>
  <si>
    <t>ARCOS DE VALDEVEZ</t>
  </si>
  <si>
    <t>GUIMARÃES</t>
  </si>
  <si>
    <t>ESPOSENDE</t>
  </si>
  <si>
    <t>AMARANTE</t>
  </si>
  <si>
    <t>MELGAÇO</t>
  </si>
  <si>
    <t>BARCELOS</t>
  </si>
  <si>
    <t>CELORICO DE BASTO</t>
  </si>
  <si>
    <t>PAREDES DE COURA</t>
  </si>
  <si>
    <t>FAFE</t>
  </si>
  <si>
    <t>TROFA</t>
  </si>
  <si>
    <t>GONDOMAR</t>
  </si>
  <si>
    <t>VIEIRA DO MINHO</t>
  </si>
  <si>
    <t>CAMINHA</t>
  </si>
  <si>
    <t>BRAGA</t>
  </si>
  <si>
    <t>TERRAS DE BOURO</t>
  </si>
  <si>
    <t>PAREDES</t>
  </si>
  <si>
    <t>VALONGO</t>
  </si>
  <si>
    <t>PENAFIEL</t>
  </si>
  <si>
    <t>BAIÃO</t>
  </si>
  <si>
    <t>AMARES</t>
  </si>
  <si>
    <t>VILA NOVA DE FAMALICÃO</t>
  </si>
  <si>
    <t>VILA NOVA DE GAIA</t>
  </si>
  <si>
    <t>ALFÂNDEGA DA FÉ</t>
  </si>
  <si>
    <t>ALIJÓ</t>
  </si>
  <si>
    <t>ARMAMAR</t>
  </si>
  <si>
    <t>BOTICAS</t>
  </si>
  <si>
    <t>BRAGANÇA</t>
  </si>
  <si>
    <t>CARRAZEDA DE ANSIÃES</t>
  </si>
  <si>
    <t>CHAVES</t>
  </si>
  <si>
    <t>CINFÃES</t>
  </si>
  <si>
    <t>FREIXO DE ESPADA À CINTA</t>
  </si>
  <si>
    <t>LAMEGO</t>
  </si>
  <si>
    <t>MACEDO DE CAVALEIROS</t>
  </si>
  <si>
    <t>MESÃO FRIO</t>
  </si>
  <si>
    <t>MIRANDA DO DOURO</t>
  </si>
  <si>
    <t>MIRANDELA</t>
  </si>
  <si>
    <t>MOGADOURO</t>
  </si>
  <si>
    <t>MOIMENTA DA BEIRA</t>
  </si>
  <si>
    <t>MONDIM DE BASTO</t>
  </si>
  <si>
    <t>MONTALEGRE</t>
  </si>
  <si>
    <t>MURÇA</t>
  </si>
  <si>
    <t>PENEDONO</t>
  </si>
  <si>
    <t>PESO DA RÉGUA</t>
  </si>
  <si>
    <t>RESENDE</t>
  </si>
  <si>
    <t>RIBEIRA DE PENA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</si>
  <si>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</si>
  <si>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</si>
  <si>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</si>
  <si>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</si>
  <si>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</si>
  <si>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</si>
  <si>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</si>
  <si>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VALPAÇOS</t>
  </si>
  <si>
    <t>VILA FLOR</t>
  </si>
  <si>
    <t>VILA NOVA DE FOZ CÔA</t>
  </si>
  <si>
    <t>VILA POUCA DE AGUIAR</t>
  </si>
  <si>
    <t>VILA REAL</t>
  </si>
  <si>
    <t>VIMIOSO</t>
  </si>
  <si>
    <t>VINHAIS</t>
  </si>
  <si>
    <t>ÁGUEDA</t>
  </si>
  <si>
    <t>ALBERGARIA-A-VELHA</t>
  </si>
  <si>
    <t>ANADIA</t>
  </si>
  <si>
    <t>AROUCA</t>
  </si>
  <si>
    <t>AVEIRO</t>
  </si>
  <si>
    <t>CARREGAL DO SAL</t>
  </si>
  <si>
    <t>CASTELO DE PAIVA</t>
  </si>
  <si>
    <t>CASTRO DAIRE</t>
  </si>
  <si>
    <t>ESPINHO</t>
  </si>
  <si>
    <t>ESTARREJA</t>
  </si>
  <si>
    <t>ÍLHAVO</t>
  </si>
  <si>
    <t>MANGUALDE</t>
  </si>
  <si>
    <t>MEALHADA</t>
  </si>
  <si>
    <t>MORTÁGUA</t>
  </si>
  <si>
    <t>MURTOSA</t>
  </si>
  <si>
    <t>NELAS</t>
  </si>
  <si>
    <t>OLIVEIRA DE AZEMÉIS</t>
  </si>
  <si>
    <t>OLIVEIRA DE FRADES</t>
  </si>
  <si>
    <t>OLIVEIRA DO BAIRRO</t>
  </si>
  <si>
    <t>OVAR</t>
  </si>
  <si>
    <t>PENALVA DO CASTELO</t>
  </si>
  <si>
    <t>SANTA COMBA DÃO</t>
  </si>
  <si>
    <t>SANTA MARIA DA FEIRA</t>
  </si>
  <si>
    <t>SÃO JOÃO DA MADEIRA</t>
  </si>
  <si>
    <t>SÃO PEDRO DO SUL</t>
  </si>
  <si>
    <t>SÁTÃO</t>
  </si>
  <si>
    <t>SEVER DO VOUGA</t>
  </si>
  <si>
    <t>TONDELA</t>
  </si>
  <si>
    <t>VAGOS</t>
  </si>
  <si>
    <t>VALE DE CAMBRA</t>
  </si>
  <si>
    <t>VILA NOVA DE PAIVA</t>
  </si>
  <si>
    <t>VISEU</t>
  </si>
  <si>
    <t>VOUZELA</t>
  </si>
  <si>
    <t>ALVAIÁZERE</t>
  </si>
  <si>
    <t>ANSIÃO</t>
  </si>
  <si>
    <t>ARGANIL</t>
  </si>
  <si>
    <t>BATALHA</t>
  </si>
  <si>
    <t>CANTANHEDE</t>
  </si>
  <si>
    <t>CASTANHEIRA DE PÊRA</t>
  </si>
  <si>
    <t>COIMBRA</t>
  </si>
  <si>
    <t>CONDEIXA-A-NOVA</t>
  </si>
  <si>
    <t>FIGUEIRA DA FOZ</t>
  </si>
  <si>
    <t>FIGUEIRÓ DOS VINHOS</t>
  </si>
  <si>
    <t>GÓIS</t>
  </si>
  <si>
    <t>LEIRIA</t>
  </si>
  <si>
    <t>LOUSÃ</t>
  </si>
  <si>
    <t>MARINHA GRANDE</t>
  </si>
  <si>
    <t>MIRA</t>
  </si>
  <si>
    <t>MIRANDA DO CORVO</t>
  </si>
  <si>
    <t>MONTEMOR-O-VELHO</t>
  </si>
  <si>
    <t>OLIVEIRA DO HOSPITAL</t>
  </si>
  <si>
    <t>PAMPILHOSA DA SERRA</t>
  </si>
  <si>
    <t>PEDRÓGÃO GRANDE</t>
  </si>
  <si>
    <t>PENACOVA</t>
  </si>
  <si>
    <t>PENELA</t>
  </si>
  <si>
    <t>POMBAL</t>
  </si>
  <si>
    <t>PORTO DE MÓS</t>
  </si>
  <si>
    <t>SOURE</t>
  </si>
  <si>
    <t>TÁBUA</t>
  </si>
  <si>
    <t>VILA NOVA DE POIARES</t>
  </si>
  <si>
    <t>AGUIAR DA BEIRA</t>
  </si>
  <si>
    <t>ALMEIDA</t>
  </si>
  <si>
    <t>BELMONTE</t>
  </si>
  <si>
    <t>CASTELO BRANCO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</si>
  <si>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</si>
  <si>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</si>
  <si>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</si>
  <si>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</si>
  <si>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</si>
  <si>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</si>
  <si>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</si>
  <si>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IDANHA-A-NOVA</t>
  </si>
  <si>
    <t>MANTEIGAS</t>
  </si>
  <si>
    <t>MEDA</t>
  </si>
  <si>
    <t>OLEIROS</t>
  </si>
  <si>
    <t>PENAMACOR</t>
  </si>
  <si>
    <t>PINHEL</t>
  </si>
  <si>
    <t>PROENÇA-A-NOVA</t>
  </si>
  <si>
    <t>SABUGAL</t>
  </si>
  <si>
    <t>SEIA</t>
  </si>
  <si>
    <t>SERTÃ</t>
  </si>
  <si>
    <t>TRANCOSO</t>
  </si>
  <si>
    <t>VILA DE REI</t>
  </si>
  <si>
    <t>VILA VELHA DE RÓDÃO</t>
  </si>
  <si>
    <t>ABRANTES</t>
  </si>
  <si>
    <t>ALCANENA</t>
  </si>
  <si>
    <t>ALCOBAÇA</t>
  </si>
  <si>
    <t>ALENQUER</t>
  </si>
  <si>
    <t>ALMEIRIM</t>
  </si>
  <si>
    <t>ALPIARÇA</t>
  </si>
  <si>
    <t>ARRUDA DOS VINHOS</t>
  </si>
  <si>
    <t>AZAMBUJA</t>
  </si>
  <si>
    <t>BENAVENTE</t>
  </si>
  <si>
    <t>BOMBARRAL</t>
  </si>
  <si>
    <t>CADAVAL</t>
  </si>
  <si>
    <t>CALDAS DA RAINHA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</si>
  <si>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</si>
  <si>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</si>
  <si>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</si>
  <si>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</si>
  <si>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</si>
  <si>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</si>
  <si>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</si>
  <si>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LOURINHÃ</t>
  </si>
  <si>
    <t>MAÇÃO</t>
  </si>
  <si>
    <t>MAFRA</t>
  </si>
  <si>
    <t>NAZARÉ</t>
  </si>
  <si>
    <t>ÓBIDOS</t>
  </si>
  <si>
    <t>OURÉM</t>
  </si>
  <si>
    <t>PENICHE</t>
  </si>
  <si>
    <t>RIO MAIOR</t>
  </si>
  <si>
    <t>SALVATERRA DE MAGOS</t>
  </si>
  <si>
    <t>SANTARÉM</t>
  </si>
  <si>
    <t>SARDOAL</t>
  </si>
  <si>
    <t>SOBRAL DE MONTE AGRAÇO</t>
  </si>
  <si>
    <t>TOMAR</t>
  </si>
  <si>
    <t>TORRES NOVAS</t>
  </si>
  <si>
    <t>TORRES VEDRAS</t>
  </si>
  <si>
    <t>VILA NOVA DA BARQUINHA</t>
  </si>
  <si>
    <t>ALCOCHETE</t>
  </si>
  <si>
    <t>ALMADA</t>
  </si>
  <si>
    <t>AMADORA</t>
  </si>
  <si>
    <t>BARREIRO</t>
  </si>
  <si>
    <t>CASCAIS</t>
  </si>
  <si>
    <t>LISBOA</t>
  </si>
  <si>
    <t>LOURES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</si>
  <si>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</si>
  <si>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</si>
  <si>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</si>
  <si>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</si>
  <si>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</si>
  <si>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</si>
  <si>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</si>
  <si>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</si>
  <si>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</si>
  <si>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</si>
  <si>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ALANDROAL</t>
  </si>
  <si>
    <t>ALCÁCER DO SAL</t>
  </si>
  <si>
    <t>ALTER DO CHÃO</t>
  </si>
  <si>
    <t>ARRAIOLOS</t>
  </si>
  <si>
    <t>ARRONCHES</t>
  </si>
  <si>
    <t>AVIS</t>
  </si>
  <si>
    <t>BORBA</t>
  </si>
  <si>
    <t>CAMPO MAIOR</t>
  </si>
  <si>
    <t>CASTELO DE VIDE</t>
  </si>
  <si>
    <t>CRATO</t>
  </si>
  <si>
    <t>ELVAS</t>
  </si>
  <si>
    <t>ESTREMOZ</t>
  </si>
  <si>
    <t>ÉVORA</t>
  </si>
  <si>
    <t>FRONTEIRA</t>
  </si>
  <si>
    <t>GAVIÃO</t>
  </si>
  <si>
    <t>MARVÃO</t>
  </si>
  <si>
    <t>MONFORTE</t>
  </si>
  <si>
    <t>MONTEMOR-O-NOVO</t>
  </si>
  <si>
    <t>MORA</t>
  </si>
  <si>
    <t>MOURÃO</t>
  </si>
  <si>
    <t>NISA</t>
  </si>
  <si>
    <t>PONTE DE SÔR</t>
  </si>
  <si>
    <t>PORTALEGRE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</si>
  <si>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</si>
  <si>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</si>
  <si>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</si>
  <si>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</si>
  <si>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</si>
  <si>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</si>
  <si>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</si>
  <si>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</si>
  <si>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</si>
  <si>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</si>
  <si>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</si>
  <si>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</si>
  <si>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</si>
  <si>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</si>
  <si>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</si>
  <si>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GRÂNDOLA</t>
  </si>
  <si>
    <t>MÉRTOLA</t>
  </si>
  <si>
    <t>MOURA</t>
  </si>
  <si>
    <t>ODEMIRA</t>
  </si>
  <si>
    <t>OURIQUE</t>
  </si>
  <si>
    <t>SANTIAGO DO CACÉM</t>
  </si>
  <si>
    <t>SERPA</t>
  </si>
  <si>
    <t>SINES</t>
  </si>
  <si>
    <t>VIDIGUEIRA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</si>
  <si>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</si>
  <si>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</si>
  <si>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</si>
  <si>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</si>
  <si>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</si>
  <si>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</si>
  <si>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</si>
  <si>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</si>
  <si>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</si>
  <si>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</si>
  <si>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</si>
  <si>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</si>
  <si>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</si>
  <si>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</si>
  <si>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</si>
  <si>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</si>
  <si>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É normal existirem diferenças relativamente à distância rodoviária</t>
  </si>
  <si>
    <t>Origem:</t>
  </si>
  <si>
    <t>Destino:</t>
  </si>
  <si>
    <t>Tempo</t>
  </si>
  <si>
    <t>Selecione o QZP, o CONCELHO e escolha a velocidade média.</t>
  </si>
  <si>
    <t>Velocidade Média (Km/h)</t>
  </si>
  <si>
    <t>A distancia é calculada em relação a localização GPS.</t>
  </si>
  <si>
    <t>Agrupamento de Escolas de Ínfias, Vízela</t>
  </si>
  <si>
    <t>Autonomia</t>
  </si>
  <si>
    <t>Agrupamento de Escolas D. Luís de Ataíde, Peniche</t>
  </si>
  <si>
    <t>TEIP</t>
  </si>
  <si>
    <t>Agrupamento de Escolas de Santo André, Barreiro</t>
  </si>
  <si>
    <t>Agrupamento de Escolas de Ourém</t>
  </si>
  <si>
    <t>Agrupamento de Escolas Visconde de Chanceleiros, Alenquer</t>
  </si>
  <si>
    <t>Agrupamento de Escolas de Arruda dos Vinhos</t>
  </si>
  <si>
    <t>Agrupamento de Escolas de Alcochete</t>
  </si>
  <si>
    <t>Agrupamento de Escolas de Santo António, Barreiro</t>
  </si>
  <si>
    <t>TEIP/Autonomia</t>
  </si>
  <si>
    <t>Agrupamento de Escolas José Saramago, Palmela</t>
  </si>
  <si>
    <t>Agrupamento de Escolas D. Lourenço Vicente, Lourinhã</t>
  </si>
  <si>
    <t>Agrupamento de Escolas da Lourinhã</t>
  </si>
  <si>
    <t>Agrupamento de Escolas de Venda do Pinheiro, Mafra</t>
  </si>
  <si>
    <t>Agrupamento de Escolas Nº 2 de Abrantes</t>
  </si>
  <si>
    <t>Agrupamento de Escolas Aquilino Ribeiro, Oeiras</t>
  </si>
  <si>
    <t>Agrupamento de Escolas de Alvito</t>
  </si>
  <si>
    <t>Agrupamento de Escolas de Portel</t>
  </si>
  <si>
    <t>Agrupamento de Escolas de Almodôvar</t>
  </si>
  <si>
    <t>Agrupamento de Escolas de Ferreira do Alentejo</t>
  </si>
  <si>
    <t>Agrupamento de Escolas n.º 2 de Elvas</t>
  </si>
  <si>
    <t>Agrupamento de Escolas de Nisa</t>
  </si>
  <si>
    <t>Agrupamento de Escolas de Grândola</t>
  </si>
  <si>
    <t>Agrupamento de Escolas de Vila Nova de Milfontes, Odemira</t>
  </si>
  <si>
    <t>Agrupamento de Escolas de Alcácer do Sal</t>
  </si>
  <si>
    <t>Agrupamento de Escolas de Barrancos</t>
  </si>
  <si>
    <t>Agrupamento de Escolas n.º 1 de Beja</t>
  </si>
  <si>
    <t>Agrupamento de Escolas de Castro Verde</t>
  </si>
  <si>
    <t>Agrupamento de Escolas de Cuba</t>
  </si>
  <si>
    <t>Agrupamento de Escolas de Amareleja, Moura</t>
  </si>
  <si>
    <t>Agrupamento de Escolas de São Teotónio, Odemira</t>
  </si>
  <si>
    <t>Agrupamento de Escolas de Colos, Odemira</t>
  </si>
  <si>
    <t>Agrupamento de Escolas de Sabóia, Odemira</t>
  </si>
  <si>
    <t>Agrupamento de Escolas nº 1 de Serpa</t>
  </si>
  <si>
    <t>Agrupamento de Escolas nº 2 de Serpa</t>
  </si>
  <si>
    <t>Agrupamento de Escolas de Vidigueira</t>
  </si>
  <si>
    <t>Agrupamento de Escolas de Alandroal</t>
  </si>
  <si>
    <t>Agrupamento de Escolas de Borba</t>
  </si>
  <si>
    <t>Agrupamento de Escolas de Mora</t>
  </si>
  <si>
    <t>Agrupamento de Escolas de Mourão</t>
  </si>
  <si>
    <t>Agrupamento de Escolas de Viana do Alentejo</t>
  </si>
  <si>
    <t>Agrupamento de Escolas de Alter do Chão</t>
  </si>
  <si>
    <t>Agrupamento de Escolas de Arronches</t>
  </si>
  <si>
    <t>Agrupamento de Escolas de Avis</t>
  </si>
  <si>
    <t>Agrupamento de Escolas de Campo Maior</t>
  </si>
  <si>
    <t>Agrupamento de Escolas de Castelo de Vide</t>
  </si>
  <si>
    <t>Agrupamento de Escolas do Crato</t>
  </si>
  <si>
    <t>Agrupamento de Escolas n.º 1 de Elvas</t>
  </si>
  <si>
    <t>Agrupamento de Escolas nº 3 de Elvas</t>
  </si>
  <si>
    <t>Agrupamento de Escolas de Fronteira</t>
  </si>
  <si>
    <t>Agrupamento de Escolas de Monforte</t>
  </si>
  <si>
    <t>Agrupamento de Escolas do Bonfim, Portalegre</t>
  </si>
  <si>
    <t>Agrupamento de Escolas n.º 1 de Portalegre</t>
  </si>
  <si>
    <t>Agrupamento de Escolas de Sousel</t>
  </si>
  <si>
    <t>Agrupamento de Escolas de Torrão, Alcácer do Sal</t>
  </si>
  <si>
    <t>Agrupamento de Escolas Prof. Arménio Lança, Santiago do Cacém</t>
  </si>
  <si>
    <t>Agrupamento de Escolas de Aljustrel</t>
  </si>
  <si>
    <t>Agrupamento de Escolas n.º 2 de Beja</t>
  </si>
  <si>
    <t>Agrupamento de Escolas de Ourique</t>
  </si>
  <si>
    <t>Agrupamento de Escolas de Vendas Novas</t>
  </si>
  <si>
    <t>Agrupamento de Escolas de Odemira</t>
  </si>
  <si>
    <t>Agrupamento de Escolas de Cercal do Alentejo, Santiago do Cacém</t>
  </si>
  <si>
    <t>Agrupamento de Escolas de Moura</t>
  </si>
  <si>
    <t>Agrupamento de Escolas de Vila Viçosa</t>
  </si>
  <si>
    <t>Agrupamento de Escolas de Gavião</t>
  </si>
  <si>
    <t>Agrupamento de Escolas de Santiago do Cacém</t>
  </si>
  <si>
    <t>Agrupamento de Escolas de Santo André, Santiago do Cacém</t>
  </si>
  <si>
    <t>Agrupamento de Escolas de Arraiolos</t>
  </si>
  <si>
    <t>Agrupamento de Escolas Manuel Ferreira Patrício, Évora</t>
  </si>
  <si>
    <t>Agrupamento de Escolas n.º 2 de Évora</t>
  </si>
  <si>
    <t>Agrupamento de Escolas n.º 3 de Évora</t>
  </si>
  <si>
    <t>Agrupamento de Escolas n.º 4 de Évora</t>
  </si>
  <si>
    <t>Agrupamento de Escolas de Estremoz</t>
  </si>
  <si>
    <t>Agrupamento de Escolas de Montemor-o-Novo</t>
  </si>
  <si>
    <t>Agrupamento de Escolas de Redondo</t>
  </si>
  <si>
    <t>Agrupamento de Escolas de Reguengos de Monsaraz</t>
  </si>
  <si>
    <t>Agrupamento de Escolas de Mértola</t>
  </si>
  <si>
    <t>Agrupamento de Escolas de Sines</t>
  </si>
  <si>
    <t>Agrupamento de Escolas de Marvão</t>
  </si>
  <si>
    <t>Agrupamento de Escolas de Ponte de Sôr</t>
  </si>
  <si>
    <t>Agrupamento de Escolas de Albufeira Poente, Albufeira</t>
  </si>
  <si>
    <t>Agrupamento de Escolas de Ferreiras, Albufeira</t>
  </si>
  <si>
    <t>Agrupamento de Escolas de Aljezur</t>
  </si>
  <si>
    <t>Agrupamento de Escolas de Castro Marim</t>
  </si>
  <si>
    <t>Agrupamento de Escolas D. Afonso III, Faro</t>
  </si>
  <si>
    <t>Agrupamento de Escolas João de Deus, Faro</t>
  </si>
  <si>
    <t>Agrupamento de Escolas de Montenegro, Faro</t>
  </si>
  <si>
    <t>Agrupamento de Escolas Rio Arade, Lagoa</t>
  </si>
  <si>
    <t>Agrupamento de Escolas de Almancil, Loulé</t>
  </si>
  <si>
    <t>Agrupamento de Escolas Eng. Duarte Pacheco, Loulé</t>
  </si>
  <si>
    <t>Agrupamento de Escolas de Monchique</t>
  </si>
  <si>
    <t>Agrupamento de Escolas Professor Paula Nogueira, Olhão</t>
  </si>
  <si>
    <t>Agrupamento de Escolas João da Rosa, Olhão</t>
  </si>
  <si>
    <t>Agrupamento de Escolas Dr. António da Costa Contreiras, Silves</t>
  </si>
  <si>
    <t>Agrupamento de Escolas de Vila do Bispo</t>
  </si>
  <si>
    <t>Agrupamento de Escolas Dr. Jorge Augusto Correia, Tavira</t>
  </si>
  <si>
    <t>Agrupamento de Escolas D. Manuel I, Tavira</t>
  </si>
  <si>
    <t>Agrupamento de Escolas Drª Laura Ayres, Loulé</t>
  </si>
  <si>
    <t>Agrupamento de Escolas de Vila Real de Santo António</t>
  </si>
  <si>
    <t>Agrupamento de Escolas José Belchior Viegas, São Brás de Alportel</t>
  </si>
  <si>
    <t>Agrupamento de Escolas de Albufeira</t>
  </si>
  <si>
    <t>Agrupamento de Escolas Tomás Cabreira, Faro</t>
  </si>
  <si>
    <t>Agrupamento de Escolas Padre António Martins de Oliveira, Lagoa</t>
  </si>
  <si>
    <t>Agrupamento de Escolas Júlio Dantas, Lagos</t>
  </si>
  <si>
    <t>Agrupamento de Escolas Gil Eanes, Lagos</t>
  </si>
  <si>
    <t>Agrupamento de Escolas D. Dinis, Loulé</t>
  </si>
  <si>
    <t>Agrupamento de Escolas Padre João Coelho Cabanita, Loulé</t>
  </si>
  <si>
    <t>Agrupamento de Escolas Dr. Alberto Iria, Olhão</t>
  </si>
  <si>
    <t>Agrupamento de Escolas Manuel Teixeira Gomes, Portimão</t>
  </si>
  <si>
    <t>Agrupamento de Escolas Poeta António Aleixo</t>
  </si>
  <si>
    <t>Agrupamento de Escolas Eng. Nuno Mergulhão, Portimão</t>
  </si>
  <si>
    <t>Agrupamento de Escolas Júdice Fialho, Portimão</t>
  </si>
  <si>
    <t>Agrupamento de Escolas D. José I, Vila Real de Santo António</t>
  </si>
  <si>
    <t>Agrupamento de Escolas de Alcoutim</t>
  </si>
  <si>
    <t>Agrupamento de Escolas de Bemposta, Portimão</t>
  </si>
  <si>
    <t>Agrupamento de Escolas Dr. Francisco Fernandes Lopes, Olhão</t>
  </si>
  <si>
    <t>Agrupamento de Escolas de Silves</t>
  </si>
  <si>
    <t>Agrupamento de Escolas Pinheiro e Rosa, Faro</t>
  </si>
  <si>
    <t>Agrupamento de Escolas n.º 3 de Rio Tinto, Gondomar</t>
  </si>
  <si>
    <t>Agrupamento de Escolas da Abelheira, Viana do Castelo</t>
  </si>
  <si>
    <t>Agrupamento de Escolas Álvaro Coutinho</t>
  </si>
  <si>
    <t>Agrupamento de Escolas Alcaides de Faria, Barcelos</t>
  </si>
  <si>
    <t>Agrupamento de Escolas Carlos Amarante, Braga</t>
  </si>
  <si>
    <t>Agrupamento de Escolas de Cabeceiras de Basto</t>
  </si>
  <si>
    <t>Agrupamento de Escolas do Sudeste de Baião</t>
  </si>
  <si>
    <t>Agrupamento de Escolas de Eiriz, Baião</t>
  </si>
  <si>
    <t>Agrupamento de Escolas de Vale de Ovil, Baião</t>
  </si>
  <si>
    <t>Agrupamento de Escolas Fernão de Magalhães, Chaves</t>
  </si>
  <si>
    <t>Agrupamento de Escolas Sá de Miranda, Braga</t>
  </si>
  <si>
    <t>Agrupamento de Escolas de Braga Oeste</t>
  </si>
  <si>
    <t>Agrupamento de Escolas Virgínia Moura, Guimarães</t>
  </si>
  <si>
    <t>Agrupamento de Escolas do Vale de São Torcato, Guimarães</t>
  </si>
  <si>
    <t>Agrupamento de Escolas de Terras de Bouro</t>
  </si>
  <si>
    <t>Agrupamento de Escolas Gonçalo Sampaio, Póvoa de Lanhoso</t>
  </si>
  <si>
    <t>Agrupamento de Escolas António Alves de Amorim, Santa Maria da Feira</t>
  </si>
  <si>
    <t>Agrupamento de Escolas Dr. Mário Fonseca, Lousada</t>
  </si>
  <si>
    <t>Agrupamento de Escolas de Monserrate, Viana do Castelo</t>
  </si>
  <si>
    <t>Agrupamento de Escolas Dr. José Domingues dos Santos, Matosinhos</t>
  </si>
  <si>
    <t>Agrupamento de Escolas do Viso, Porto</t>
  </si>
  <si>
    <t>Agrupamento de Escolas Dr. Carlos Pinto Ferreira, Vila do Conde</t>
  </si>
  <si>
    <t>Agrupamento de Escolas de Alfândega da Fé</t>
  </si>
  <si>
    <t>Agrupamento de Escolas de Amares</t>
  </si>
  <si>
    <t>Agrupamento de Escolas de Vila Cova, Barcelos</t>
  </si>
  <si>
    <t>Agrupamento de Escolas de Montelongo, Fafe</t>
  </si>
  <si>
    <t>Agrupamento de Escolas Prof. Carlos Teixeira, Fafe</t>
  </si>
  <si>
    <t>Agrupamento de Escolas Arquiteto Fernando Távora, Guimarães</t>
  </si>
  <si>
    <t>Agrupamento de Escolas de Macedo de Cavaleiros</t>
  </si>
  <si>
    <t>Agrupamento de Escolas de Miranda do Douro</t>
  </si>
  <si>
    <t>Agrupamento de Escolas de Arrifana, Santa Maria da Feira</t>
  </si>
  <si>
    <t>Agrupamento de Escolas de Paços de Brandão, Santa Maria da Feira</t>
  </si>
  <si>
    <t>Agrupamento de Escolas Dr. Ramiro Salgado, Torre de Moncorvo</t>
  </si>
  <si>
    <t>Agrupamento de Escolas de Muralhas do Minho, Valença</t>
  </si>
  <si>
    <t>Agrupamento de Escolas Vieira Araújo, Vieira do Minho</t>
  </si>
  <si>
    <t>Agrupamento de Escolas de Gondifelos, Vila Nova de Famalicão</t>
  </si>
  <si>
    <t>Agrupamento de Escolas de Pedome, Vila Nova de Famalicão</t>
  </si>
  <si>
    <t>Agrupamento de Escolas de Ribeirão, Vila Nova de Famalicão</t>
  </si>
  <si>
    <t>Agrupamento de Escolas D. Sancho I, Vila Nova de Famalicão</t>
  </si>
  <si>
    <t>Agrupamento de Escolas de Vila Pouca de Aguiar</t>
  </si>
  <si>
    <t>Agrupamento de Escolas de Vimioso</t>
  </si>
  <si>
    <t>Agrupamento de Escolas D. Afonso III, Vinhais</t>
  </si>
  <si>
    <t>Agrupamento de Escolas Gonçalo Nunes, Barcelos</t>
  </si>
  <si>
    <t>Agrupamento de Escolas de Maximinos, Braga</t>
  </si>
  <si>
    <t>Agrupamento de Escolas de Sande, Marco de Canaveses</t>
  </si>
  <si>
    <t>Agrupamento de Escolas n.º 1 de Marco de Canaveses</t>
  </si>
  <si>
    <t>Agrupamento de Escolas de Perafita, Matosinhos</t>
  </si>
  <si>
    <t>Agrupamento de Escolas de Freamunde, Paços de Ferreira</t>
  </si>
  <si>
    <t>Agrupamento de Escolas de Cristelo, Paredes</t>
  </si>
  <si>
    <t>Agrupamento de Escolas de Sobreira, Paredes</t>
  </si>
  <si>
    <t>Agrupamento de Escolas Padre Benjamim Salgado, Vila Nova de Famalicão</t>
  </si>
  <si>
    <t>Agrupamento de Escolas Professor Abel Salazar, Guimarães</t>
  </si>
  <si>
    <t>Agrupamento de Escolas de Alpendurada, Marco de Canaveses</t>
  </si>
  <si>
    <t>Agrupamento de Escolas de Marco de Canaveses</t>
  </si>
  <si>
    <t>Agrupamento de Escolas D. Pedro IV, Vila do Conde</t>
  </si>
  <si>
    <t>Agrupamento de Escolas António Correia de Oliveira, Esposende</t>
  </si>
  <si>
    <t>Agrupamento de Escolas de Lordelo, Paredes</t>
  </si>
  <si>
    <t>Agrupamento de Escolas Fontes Pereira de Melo, Porto</t>
  </si>
  <si>
    <t>Agrupamento de Escolas de Moure e Ribeira de Neiva, Vila Verde</t>
  </si>
  <si>
    <t>Agrupamento de Escolas de Prado, Vila Verde</t>
  </si>
  <si>
    <t>Agrupamento de Escolas de Póvoa de Lanhoso</t>
  </si>
  <si>
    <t>Agrupamento de Escolas de Barcelos</t>
  </si>
  <si>
    <t>Agrupamento de Escolas de Vale do Tamel, Barcelos</t>
  </si>
  <si>
    <t>Agrupamento de Escolas Rosa Ramalho, Barcelos</t>
  </si>
  <si>
    <t>Agrupamento de Escolas André Soares, Braga</t>
  </si>
  <si>
    <t>Agrupamento de Escolas de Trigal de Santa Maria, Braga</t>
  </si>
  <si>
    <t>Agrupamento de Escolas Alberto Sampaio, Braga</t>
  </si>
  <si>
    <t>Agrupamento de Escolas Dr. Francisco Sanches, Braga</t>
  </si>
  <si>
    <t>Agrupamento de Escolas D. Maria II, Braga</t>
  </si>
  <si>
    <t>Agrupamento de Escolas de Celeirós, Braga</t>
  </si>
  <si>
    <t>Agrupamento de Escolas Francisco de Holanda, Guimarães</t>
  </si>
  <si>
    <t>Agrupamento de Escolas das Taipas, Guimarães</t>
  </si>
  <si>
    <t>Agrupamento de Escolas D. Afonso Henriques, Guimarães</t>
  </si>
  <si>
    <t>Agrupamento de Escolas de Pevidém, Guimarães</t>
  </si>
  <si>
    <t>Agrupamento de Escolas Arqueólogo Mário Cardoso, Guimarães</t>
  </si>
  <si>
    <t>Agrupamento de Escolas Gil Vicente, Guimarães</t>
  </si>
  <si>
    <t>Agrupamento de Escolas D. Maria II, Vila Nova de Famalicão</t>
  </si>
  <si>
    <t>Agrupamento de Escolas de Amarante</t>
  </si>
  <si>
    <t>Agrupamento de Escolas À Beira Douro, Gondomar</t>
  </si>
  <si>
    <t>Agrupamento de Escolas de Paços de Ferreira</t>
  </si>
  <si>
    <t>Agrupamento de Escolas D. Afonso Henriques, Santo Tirso</t>
  </si>
  <si>
    <t>Agrupamento de Escolas Tomaz Pelayo, Santo Tirso</t>
  </si>
  <si>
    <t>Agrupamento de Escolas de Coronado e Castro, Trofa</t>
  </si>
  <si>
    <t>Agrupamento de Escolas de Corga do Lobão, Santa Maria da Feira</t>
  </si>
  <si>
    <t>Agrupamento de Escolas de Mogadouro</t>
  </si>
  <si>
    <t>Agrupamento de Escolas de Freixo de Espada à Cinta</t>
  </si>
  <si>
    <t>Agrupamento de Escolas de Fragoso, Barcelos</t>
  </si>
  <si>
    <t>Agrupamento de Escolas de Vale D´Este, Barcelos</t>
  </si>
  <si>
    <t>Agrupamento de Escolas Tenente Coronel Adão Carrapatoso, Vila Nova de Foz Côa</t>
  </si>
  <si>
    <t>Agrupamento de Escolas de Argoncilhe, Santa Maria da Feira</t>
  </si>
  <si>
    <t>Agrupamento de Escolas de Canedo, Santa Maria da Feira</t>
  </si>
  <si>
    <t>Agrupamento de Escolas de Castelo de Paiva</t>
  </si>
  <si>
    <t>Agrupamento de Escolas Dr. Ferreira da Silva, Oliveira de Azeméis</t>
  </si>
  <si>
    <t>Agrupamento de Escolas Dr. Manuel Gomes de Almeida, Espinho</t>
  </si>
  <si>
    <t>Agrupamento de Escolas de Fajões, Oliveira de Azeméis</t>
  </si>
  <si>
    <t>Agrupamento de Escolas Coelho e Castro, Santa Maria da Feira</t>
  </si>
  <si>
    <t>Agrupamento de Escolas Dr. Manuel Laranjeira, Espinho</t>
  </si>
  <si>
    <t>Agrupamento de Escolas Eugénio de Andrade, Porto</t>
  </si>
  <si>
    <t>Agrupamento de Escolas Júlio Dinis, Vila Nova de Gaia</t>
  </si>
  <si>
    <t>Agrupamento de Escolas de Padrão da Légua, Matosinhos</t>
  </si>
  <si>
    <t>Agrupamento de Escolas Sophia de Mello Breyner, Vila Nova de Gaia</t>
  </si>
  <si>
    <t>Agrupamento de Escolas de Airães, Felgueiras</t>
  </si>
  <si>
    <t>Agrupamento de Escolas de Idães, Felgueiras</t>
  </si>
  <si>
    <t>Agrupamento de Escolas Daniel Faria, Paredes</t>
  </si>
  <si>
    <t>Agrupamento de Escolas de Lousada Este</t>
  </si>
  <si>
    <t>Agrupamento de Escolas de Eiriz, Paços de Ferreira</t>
  </si>
  <si>
    <t>Agrupamento de Escolas de Frazão, Paços de Ferreira</t>
  </si>
  <si>
    <t>Agrupamento de Escolas de Felgueiras</t>
  </si>
  <si>
    <t>Agrupamento de Escolas da Lixa, Felgueiras</t>
  </si>
  <si>
    <t>Agrupamento de Escolas de Lousada</t>
  </si>
  <si>
    <t>Agrupamento de Escolas D. Manuel de Faria e Sousa, Felgueiras</t>
  </si>
  <si>
    <t>Agrupamento de Escolas de Lousada Oeste</t>
  </si>
  <si>
    <t>Agrupamento de Escolas de Paredes</t>
  </si>
  <si>
    <t>Agrupamento de Escolas de Vilela, Paredes</t>
  </si>
  <si>
    <t>Agrupamento de Escolas de Santa Maria Maior, Viana do Castelo</t>
  </si>
  <si>
    <t>Agrupamento de Escolas de Vila Nova de Cerveira</t>
  </si>
  <si>
    <t>Agrupamento de Escolas de Arga e Lima, Viana do Castelo</t>
  </si>
  <si>
    <t>Agrupamento de Escolas Pintor José de Brito, Viana do Castelo</t>
  </si>
  <si>
    <t>Agrupamento de Escolas de Loureiro, Oliveira de Azeméis</t>
  </si>
  <si>
    <t>Agrupamento de Escolas Abel Salazar, Matosinhos</t>
  </si>
  <si>
    <t>Agrupamento de Escolas de Escariz, Arouca</t>
  </si>
  <si>
    <t>Agrupamento de Escolas de Arouca</t>
  </si>
  <si>
    <t>Agrupamento de Escolas de Couto Mineiro do Pejão, Castelo de Paiva</t>
  </si>
  <si>
    <t>Agrupamento de Escolas Soares Basto, Oliveira de Azeméis</t>
  </si>
  <si>
    <t>Agrupamento de Escolas de Santa Maria da Feira</t>
  </si>
  <si>
    <t>Agrupamento de Escolas Fernando Pessoa, Santa Maria da Feira</t>
  </si>
  <si>
    <t>Agrupamento de Escolas João Silva Correia, S. João da Madeira</t>
  </si>
  <si>
    <t>Agrupamento de Escolas de Búzio, Vale de Cambra</t>
  </si>
  <si>
    <t>Agrupamento de Escolas de Mosteiro e Cávado, Braga</t>
  </si>
  <si>
    <t>Agrupamento de Escolas de Real, Braga</t>
  </si>
  <si>
    <t>Agrupamento de Escolas de Celorico de Basto</t>
  </si>
  <si>
    <t>Agrupamento de Escolas João de Meira, Guimarães</t>
  </si>
  <si>
    <t>Agrupamento de Escolas de Briteiros, Guimarães</t>
  </si>
  <si>
    <t>Agrupamento de Escolas Camilo Castelo Branco, Vila Nova de Famalicão</t>
  </si>
  <si>
    <t>Agrupamento de Escolas de Vila Verde</t>
  </si>
  <si>
    <t>Agrupamento de Escolas de Caldas de Vizela, Vizela</t>
  </si>
  <si>
    <t>Agrupamento de Escolas Emídio Garcia, Bragança</t>
  </si>
  <si>
    <t>Agrupamento de Escolas de Carrazeda de Ansiães</t>
  </si>
  <si>
    <t>Agrupamento de Escolas de Vila Flor</t>
  </si>
  <si>
    <t>Agrupamento de Escolas Gomes Teixeira, Armamar</t>
  </si>
  <si>
    <t>Agrupamento de Escolas General Serpa Pinto, Cinfães</t>
  </si>
  <si>
    <t>Agrupamento de Escolas de Souselo, Cinfães</t>
  </si>
  <si>
    <t>Agrupamento de Escolas Latino Coelho, Lamego</t>
  </si>
  <si>
    <t>Agrupamento de Escolas de Moimenta da Beira</t>
  </si>
  <si>
    <t>Agrupamento de Escolas de Resende</t>
  </si>
  <si>
    <t>Agrupamento de Escolas de São João da Pesqueira</t>
  </si>
  <si>
    <t>Agrupamento de Escolas Padre João Rodrigues, Sernancelhe</t>
  </si>
  <si>
    <t>Agrupamento de Escolas Abel Botelho, Tabuaço</t>
  </si>
  <si>
    <t>Agrupamento de Escolas Dr. José Leite de Vasconcelos, Tarouca</t>
  </si>
  <si>
    <t>Agrupamento de Escolas Santa Bárbara, Gondomar</t>
  </si>
  <si>
    <t>Agrupamento de Escolas de Gondomar</t>
  </si>
  <si>
    <t>Agrupamento de Escolas de Valbom, Gondomar</t>
  </si>
  <si>
    <t>Agrupamento de Escolas Infanta D. Mafalda, Gondomar</t>
  </si>
  <si>
    <t>Agrupamento de Escolas n.º 1 de Gondomar</t>
  </si>
  <si>
    <t>Agrupamento de Escolas de Rio Tinto, Gondomar</t>
  </si>
  <si>
    <t>Agrupamento de Escolas de São Pedro da Cova, Gondomar</t>
  </si>
  <si>
    <t>Agrupamento de Escolas da Maia</t>
  </si>
  <si>
    <t>Agrupamento de Escolas Gonçalo Mendes da Maia, Maia</t>
  </si>
  <si>
    <t>Agrupamento de Escolas de Pedrouços, Maia</t>
  </si>
  <si>
    <t>Agrupamento de Escolas Dr. Vieira de Carvalho, Maia</t>
  </si>
  <si>
    <t>Agrupamento de Escolas do Castêlo da Maia, Maia</t>
  </si>
  <si>
    <t>Agrupamento de Escolas do Levante da Maia, Maia</t>
  </si>
  <si>
    <t>Agrupamento de Escolas da Senhora da Hora, Matosinhos</t>
  </si>
  <si>
    <t>Agrupamento de Escolas Engº Fernando Pinto de Oliveira, Matosinhos</t>
  </si>
  <si>
    <t>Agrupamento de Escolas de Matosinhos</t>
  </si>
  <si>
    <t>Agrupamento de Escolas Irmãos Passos, Matosinhos</t>
  </si>
  <si>
    <t>Agrupamento de Escolas Professor Óscar Lopes, Matosinhos</t>
  </si>
  <si>
    <t>Agrupamento de Escolas do Cerco, Porto</t>
  </si>
  <si>
    <t>Agrupamento de Escolas Pêro Vaz de Caminha, Porto</t>
  </si>
  <si>
    <t>Agrupamento de Escolas Infante D. Henrique, Porto</t>
  </si>
  <si>
    <t>Agrupamento de Escolas Carolina Michaelis, Porto</t>
  </si>
  <si>
    <t>Agrupamento de Escolas Manoel de Oliveira, Porto</t>
  </si>
  <si>
    <t>Agrupamento de Escolas Garcia de Orta, Porto</t>
  </si>
  <si>
    <t>Agrupamento de Escolas Leonardo Coimbra-Filho, Porto</t>
  </si>
  <si>
    <t>Agrupamento de Escolas Aurélia de Sousa, Porto</t>
  </si>
  <si>
    <t>Agrupamento de Escolas António Nobre, Porto</t>
  </si>
  <si>
    <t>Agrupamento de Escolas Dr. Flávio Gonçalves, Póvoa de Varzim</t>
  </si>
  <si>
    <t>Agrupamento de Escolas Cego do Maio, Póvoa de Varzim</t>
  </si>
  <si>
    <t>Agrupamento de Escolas de Aver-o-Mar, Póvoa de Varzim</t>
  </si>
  <si>
    <t>Agrupamento de Escolas Campo Aberto, Póvoa de Varzim</t>
  </si>
  <si>
    <t>Agrupamento de Escolas de Rates, Póvoa de Varzim</t>
  </si>
  <si>
    <t>Agrupamento de Escolas D.Dinis,Santo Tirso</t>
  </si>
  <si>
    <t>Agrupamento de Escolas de São Martinho, Santo Tirso</t>
  </si>
  <si>
    <t>Agrupamento de Escolas da Trofa</t>
  </si>
  <si>
    <t>Agrupamento de Escolas de São Lourenço, Valongo</t>
  </si>
  <si>
    <t>Agrupamento de Escolas de Vallis Longus, Valongo</t>
  </si>
  <si>
    <t>Agrupamento de Escolas de Campo, Valongo</t>
  </si>
  <si>
    <t>Agrupamento de Escolas de Valongo</t>
  </si>
  <si>
    <t>Agrupamento de Escolas de Alfena, Valongo</t>
  </si>
  <si>
    <t>Agrupamento de Escolas de Ermesinde, Valongo</t>
  </si>
  <si>
    <t>Agrupamento de Escolas Frei João de Vila do Conde, Vila do Conde</t>
  </si>
  <si>
    <t>Agrupamento de Escolas D. Afonso Sanches, Vila do Conde</t>
  </si>
  <si>
    <t>Agrupamento de Escolas da Madalena, Vila Nova de Gaia</t>
  </si>
  <si>
    <t>Agrupamento de Escolas Diogo de Macedo, Vila Nova de Gaia</t>
  </si>
  <si>
    <t>Agrupamento de Escolas Escultor António Fernandes Sá, Vila Nova de Gaia</t>
  </si>
  <si>
    <t>Agrupamento de Escolas António Sérgio, Vila Nova de Gaia</t>
  </si>
  <si>
    <t>Agrupamento de Escolas de Valadares, Vila Nova de Gaia</t>
  </si>
  <si>
    <t>Agrupamento de Escolas de Carvalhos, Vila Nova de Gaia</t>
  </si>
  <si>
    <t>Agrupamento de Escolas Soares dos Reis, Vila Nova de Gaia</t>
  </si>
  <si>
    <t>Agrupamento de Escolas de Canelas, Vila Nova de Gaia</t>
  </si>
  <si>
    <t>Agrupamento de Escolas de Vila D´Este, Vila Nova de Gaia</t>
  </si>
  <si>
    <t>Agrupamento de Escolas D. Pedro I, Vila Nova de Gaia</t>
  </si>
  <si>
    <t>Agrupamento de Escolas Dr. Costa Matos, Vila Nova de Gaia</t>
  </si>
  <si>
    <t>Agrupamento de Escolas de Paço de Sousa, Penafiel</t>
  </si>
  <si>
    <t>Agrupamento de Escolas D. António Ferreira Gomes, Penafiel</t>
  </si>
  <si>
    <t>Agrupamento de Escolas Joaquim de Araújo, Penafiel</t>
  </si>
  <si>
    <t>Agrupamento de Escolas de Penafiel Sudeste</t>
  </si>
  <si>
    <t>Agrupamento de Escolas de Pinheiro, Penafiel</t>
  </si>
  <si>
    <t>Agrupamento de Escolas de Valdevez, Arcos de Valdevez</t>
  </si>
  <si>
    <t>Agrupamento de Escolas Sidónio Pais, Caminha</t>
  </si>
  <si>
    <t>Agrupamento de Escolas de Melgaço</t>
  </si>
  <si>
    <t>Agrupamento de Escolas de Paredes de Coura</t>
  </si>
  <si>
    <t>Agrupamento de Escolas de Ponte da Barca</t>
  </si>
  <si>
    <t>Agrupamento de Escolas de Ponte de Lima</t>
  </si>
  <si>
    <t>Agrupamento de Escolas de Arcozelo, Ponte de Lima</t>
  </si>
  <si>
    <t>Agrupamento de Escolas António Feijó, Ponte de Lima</t>
  </si>
  <si>
    <t>Agrupamento de Escolas de Freixo, Ponte de Lima</t>
  </si>
  <si>
    <t>Agrupamento de Escolas de Barroselas, Viana do Castelo</t>
  </si>
  <si>
    <t>Agrupamento de Escolas de Monte da Ola, Viana do Castelo</t>
  </si>
  <si>
    <t>Agrupamento de Escolas D.Sancho II, Alijó</t>
  </si>
  <si>
    <t>Agrupamento de Escolas Gomes Monteiro, Boticas</t>
  </si>
  <si>
    <t>Agrupamento de Escolas Dr. Júlio Martins, Chaves</t>
  </si>
  <si>
    <t>Agrupamento de Escolas Dr. António Granjo, Chaves</t>
  </si>
  <si>
    <t>Agrupamento de Escolas Professor António da Natividade, Mesão Frio</t>
  </si>
  <si>
    <t>Agrupamento de Escolas de Mondim de Basto</t>
  </si>
  <si>
    <t>Agrupamento de Escolas Dr. Bento da Cruz, Montalegre</t>
  </si>
  <si>
    <t>Agrupamento de Escolas de Murça</t>
  </si>
  <si>
    <t>Agrupamento de Escolas Dr. João Araújo Correia, Peso da Régua</t>
  </si>
  <si>
    <t>Agrupamento de Escolas de Ribeira de Pena</t>
  </si>
  <si>
    <t>Agrupamento de Escolas Miguel Torga, Sabrosa</t>
  </si>
  <si>
    <t>Agrupamento de Escolas de Santa Marta de Penaguião</t>
  </si>
  <si>
    <t>Agrupamento de Escolas de Valpaços</t>
  </si>
  <si>
    <t>Agrupamento de Escolas Morgado de Mateus, Vila Real</t>
  </si>
  <si>
    <t>Agrupamento de Escolas Diogo Cão, Vila Real</t>
  </si>
  <si>
    <t>Agrupamento de Escolas Clara de Resende, Porto</t>
  </si>
  <si>
    <t>Agrupamento de Escolas de Fafe</t>
  </si>
  <si>
    <t>Agrupamento de Escolas das Marinhas, Esposende</t>
  </si>
  <si>
    <t>Agrupamento de Escolas Oliveira Júnior, São João da Madeira</t>
  </si>
  <si>
    <t>Agrupamento de Escolas Santos Simões, Guimarães</t>
  </si>
  <si>
    <t>Agrupamento de Escolas de Abação, Guimarães</t>
  </si>
  <si>
    <t>Agrupamento de Escolas Amadeo de Souza Cardoso, Amarante</t>
  </si>
  <si>
    <t>Agrupamento de Escolas da Sé, Lamego</t>
  </si>
  <si>
    <t>Agrupamento de Escolas Rodrigues de Freitas, Porto</t>
  </si>
  <si>
    <t>Agrupamento de Escolas de Águas Santas, Maia</t>
  </si>
  <si>
    <t>Agrupamento de Escolas Abade de Baçal, Bragança</t>
  </si>
  <si>
    <t>Agrupamento de Escolas de Mirandela</t>
  </si>
  <si>
    <t>Agrupamento de Escolas Alexandre Herculano, Porto</t>
  </si>
  <si>
    <t>Agrupamento de Escolas Gaia Nascente, Vila Nova de Gaia</t>
  </si>
  <si>
    <t>Agrupamento de Escolas de Monção</t>
  </si>
  <si>
    <t>Agrupamento de Escolas Ferreira de Castro, Oliveira de Azeméis</t>
  </si>
  <si>
    <t>Agrupamento de Escolas Miguel Torga, Bragança</t>
  </si>
  <si>
    <t>Agrupamento de Escolas Dr. Serafim Leite, São João da Madeira</t>
  </si>
  <si>
    <t>Agrupamento de Escolas de Albergaria-a-Velha</t>
  </si>
  <si>
    <t>Agrupamento de Escolas Dr. Mário Sacramento, Aveiro</t>
  </si>
  <si>
    <t>Agrupamento de Escolas de Branca, Albergaria-a-Velha</t>
  </si>
  <si>
    <t>Agrupamento de Escolas Rio Novo do Príncipe, Cacia, Aveiro</t>
  </si>
  <si>
    <t>Agrupamento de Escolas de Meda</t>
  </si>
  <si>
    <t>Agrupamento de Escolas de Valongo do Vouga, Águeda</t>
  </si>
  <si>
    <t>Agrupamento de Escolas de Oliveirinha, Aveiro</t>
  </si>
  <si>
    <t>Agrupamento de Escolas de Eixo, Aveiro</t>
  </si>
  <si>
    <t>Agrupamento de Escolas de Estarreja</t>
  </si>
  <si>
    <t>Agrupamento de Escolas Gândara-Mar, Tocha, Cantanhede</t>
  </si>
  <si>
    <t>Agrupamento de Escolas Lima-de-Faria, Cantanhede</t>
  </si>
  <si>
    <t>Agrupamento de Escolas de Góis</t>
  </si>
  <si>
    <t>Agrupamento de Escolas de Mira</t>
  </si>
  <si>
    <t>Agrupamento de Escolas Infante D. Pedro, Penela</t>
  </si>
  <si>
    <t>Agrupamento de Escolas de Manteigas</t>
  </si>
  <si>
    <t>Agrupamento de Escolas de Batalha</t>
  </si>
  <si>
    <t>Agrupamento de Escolas Caranguejeira</t>
  </si>
  <si>
    <t>Agrupamento de Escolas de Colmeias, Leiria</t>
  </si>
  <si>
    <t>Agrupamento de Escolas Henrique Sommer, Maceira, Leiria</t>
  </si>
  <si>
    <t>Agrupamento de Escolas de Marrazes, Leiria</t>
  </si>
  <si>
    <t>Agrupamento de Escolas de Vieira de Leiria, Marinha Grande</t>
  </si>
  <si>
    <t>Agrupamento de Escolas Gualdim Pais, Pombal</t>
  </si>
  <si>
    <t>Agrupamento de Escolas de Penalva do Castelo</t>
  </si>
  <si>
    <t>Agrupamento de Escolas de Vouzela e Campia</t>
  </si>
  <si>
    <t>Agrupamento de Escolas de Santa Cruz da Trapa, São Pedro do Sul</t>
  </si>
  <si>
    <t>Agrupamento de Escolas Padre António de Andrade, Oleiros</t>
  </si>
  <si>
    <t>Agrupamento de Escolas Escalada, Pampilhosa da Serra</t>
  </si>
  <si>
    <t>Agrupamento de Escolas de Pardilhó, Estarreja</t>
  </si>
  <si>
    <t>Agrupamento de Escolas de Vila Nova de Poiares</t>
  </si>
  <si>
    <t>Agrupamento de Escolas de Vouzela</t>
  </si>
  <si>
    <t>Agrupamento de Escolas Dr. Bissaya Barreto, Castanheira de Pera</t>
  </si>
  <si>
    <t>Agrupamento de Escolas Rainha Santa Isabel, Carreira, Leiria</t>
  </si>
  <si>
    <t>Agrupamento de Escolas de Oliveira do Bairro</t>
  </si>
  <si>
    <t>Agrupamento de Escolas de Vila de Rei</t>
  </si>
  <si>
    <t>Agrupamento de Escolas de Mundão, Viseu</t>
  </si>
  <si>
    <t>Agrupamento de Escolas de Figueiró dos Vinhos</t>
  </si>
  <si>
    <t>Agrupamento de Escolas Viseu Norte</t>
  </si>
  <si>
    <t>Agrupamento de Escolas de Pedrógão Grande</t>
  </si>
  <si>
    <t>Agrupamento de Escolas Verde Horizonte, Mação</t>
  </si>
  <si>
    <t>Agrupamento de Escolas de Porto de Mós</t>
  </si>
  <si>
    <t>Agrupamento de Escolas A Lã e a Neve, Covilhã</t>
  </si>
  <si>
    <t>Agrupamento de Escolas de Figueira de Castelo Rodrigo</t>
  </si>
  <si>
    <t>Agrupamento de Escolas José Sanches e S. Vicente da Beira</t>
  </si>
  <si>
    <t>Agrupamento de Escolas de Vila Velha de Ródão</t>
  </si>
  <si>
    <t>Agrupamento de Escolas de Proença-a-Nova</t>
  </si>
  <si>
    <t>Agrupamento de Escolas José Silvestre Ribeiro, Idanha-a-Nova</t>
  </si>
  <si>
    <t>Agrupamento de Escolas de Ansião</t>
  </si>
  <si>
    <t>Agrupamento de Escolas de Fornos de Algodres</t>
  </si>
  <si>
    <t>Agrupamento de Escolas Padre José Augusto da Fonseca, Aguiar da Beira</t>
  </si>
  <si>
    <t>Agrupamento de Escolas de Celorico da Beira</t>
  </si>
  <si>
    <t>Agrupamento de Escolas de Águeda</t>
  </si>
  <si>
    <t>Agrupamento de Escolas de Anadia</t>
  </si>
  <si>
    <t>Agrupamento de Escolas de Aveiro</t>
  </si>
  <si>
    <t>Agrupamento de Escolas de Esgueira, Aveiro</t>
  </si>
  <si>
    <t>Agrupamento de Escolas José Estêvão, Aveiro</t>
  </si>
  <si>
    <t>Agrupamento de Escolas de Gafanha da Encarnação, Ílhavo</t>
  </si>
  <si>
    <t>Agrupamento de Escolas de Gafanha da Nazaré, Ílhavo</t>
  </si>
  <si>
    <t>Agrupamento de Escolas de Ílhavo</t>
  </si>
  <si>
    <t>Agrupamento de Escolas de Mealhada</t>
  </si>
  <si>
    <t>Agrupamento de Escolas de Murtosa</t>
  </si>
  <si>
    <t>Agrupamento de Escolas de Ovar</t>
  </si>
  <si>
    <t>Agrupamento de Escolas de Sever do Vouga</t>
  </si>
  <si>
    <t>Agrupamento de Escolas de Vagos</t>
  </si>
  <si>
    <t>Agrupamento de Escolas Pedro Álvares Cabral, Belmonte</t>
  </si>
  <si>
    <t>Agrupamento de Escolas Afonso de Paiva, Castelo Branco</t>
  </si>
  <si>
    <t>Agrupamento de Escolas Gardunha e Xisto, Fundão</t>
  </si>
  <si>
    <t>Agrupamento de Escolas Amato Lusitano, Castelo Branco</t>
  </si>
  <si>
    <t>Agrupamento de Escolas Pêro da Covilhã, Covilhã</t>
  </si>
  <si>
    <t>Agrupamento de Escolas de Teixoso, Covilhã</t>
  </si>
  <si>
    <t>Agrupamento de Escolas do Fundão</t>
  </si>
  <si>
    <t>Agrupamento de Escolas Ribeiro Sanches, Penamacor</t>
  </si>
  <si>
    <t>Agrupamento de Escolas de Sertã</t>
  </si>
  <si>
    <t>Agrupamento de Escolas de Arganil</t>
  </si>
  <si>
    <t>Agrupamento de Escolas Marquês de Marialva, Cantanhede</t>
  </si>
  <si>
    <t>Agrupamento de Escolas Coimbra Sul</t>
  </si>
  <si>
    <t>Agrupamento de Escolas Rainha Santa Isabel, Pedrulha, Coimbra</t>
  </si>
  <si>
    <t>Agrupamento de Escolas Eugénio de Castro, Coimbra</t>
  </si>
  <si>
    <t>Agrupamento de Escolas Martim de Freitas, Coimbra</t>
  </si>
  <si>
    <t>Agrupamento de Escolas de Condeixa-a-Nova</t>
  </si>
  <si>
    <t>Agrupamento de Escolas Figueira Norte, Figueira da Foz</t>
  </si>
  <si>
    <t>Agrupamento de Escolas Figueira Mar, Figueira da Foz</t>
  </si>
  <si>
    <t>Agrupamento de Escolas de Paião, Figueira da Foz</t>
  </si>
  <si>
    <t>Agrupamento de Escolas da Zona Urbana da Figueira da Foz</t>
  </si>
  <si>
    <t>Agrupamento de Escolas da Lousã</t>
  </si>
  <si>
    <t>Agrupamento de Escolas de Miranda do Corvo</t>
  </si>
  <si>
    <t>Agrupamento de Escolas de Montemor-o-Velho</t>
  </si>
  <si>
    <t>Agrupamento de Escolas de Soure</t>
  </si>
  <si>
    <t>Agrupamento de Escolas de Tábua</t>
  </si>
  <si>
    <t>Agrupamento de Escolas de Almeida</t>
  </si>
  <si>
    <t>Agrupamento de Escolas Afonso de Albuquerque, Guarda</t>
  </si>
  <si>
    <t>Agrupamento de Escolas de Sabugal</t>
  </si>
  <si>
    <t>Agrupamento de Escolas de Trancoso</t>
  </si>
  <si>
    <t>Agrupamento de Escolas de Pinhel</t>
  </si>
  <si>
    <t>Agrupamento de Escolas de Gouveia</t>
  </si>
  <si>
    <t>Agrupamento de Escolas de Alvaiázere</t>
  </si>
  <si>
    <t>Agrupamento de Escolas de Pombal</t>
  </si>
  <si>
    <t>Agrupamento de Escolas Dr. Correia Mateus, Leiria</t>
  </si>
  <si>
    <t>Agrupamento de Escolas D. Dinis, Leiria</t>
  </si>
  <si>
    <t>Agrupamento de Escolas Domingos Sequeira, Leiria</t>
  </si>
  <si>
    <t>Agrupamento de Escolas Marinha Grande Nascente</t>
  </si>
  <si>
    <t>Agrupamento de Escolas Marinha Grande Poente</t>
  </si>
  <si>
    <t>Agrupamento de Escolas de Guia, Pombal</t>
  </si>
  <si>
    <t>Agrupamento de Escolas de Carregal do Sal</t>
  </si>
  <si>
    <t>Agrupamento de Escolas de Castro Daire</t>
  </si>
  <si>
    <t>Agrupamento de Escolas de Mortágua</t>
  </si>
  <si>
    <t>Agrupamento de Escolas de Canas de Senhorim, Nelas</t>
  </si>
  <si>
    <t>Agrupamento de Escolas de Nelas</t>
  </si>
  <si>
    <t>Agrupamento de Escolas de Oliveira de Frades</t>
  </si>
  <si>
    <t>Agrupamento de Escolas de São Pedro do Sul</t>
  </si>
  <si>
    <t>Agrupamento de Escolas de Santa Comba Dão</t>
  </si>
  <si>
    <t>Agrupamento de Escolas de Tondela Candido de Figueiredo</t>
  </si>
  <si>
    <t>Agrupamento de Escolas Zona Urbana de Viseu</t>
  </si>
  <si>
    <t>Agrupamento de Escolas Viseu Sul</t>
  </si>
  <si>
    <t>Agrupamento de Escolas de Viso, Viseu</t>
  </si>
  <si>
    <t>Agrupamento de Escolas de Vila Nova de Paiva</t>
  </si>
  <si>
    <t>Agrupamento de Escolas de Mangualde</t>
  </si>
  <si>
    <t>Agrupamento de Escolas de Penacova</t>
  </si>
  <si>
    <t>Agrupamento de Escolas de Sátão</t>
  </si>
  <si>
    <t>Agrupamento de Escolas de Seia</t>
  </si>
  <si>
    <t>Agrupamento de Escolas Dr. Guilherme Correia de Carvalho, Seia</t>
  </si>
  <si>
    <t>Agrupamento de Escolas de Esmoriz/Ovar Norte</t>
  </si>
  <si>
    <t>Agrupamento de Escolas de Ovar Sul</t>
  </si>
  <si>
    <t>Agrupamento de Escolas Águeda Sul</t>
  </si>
  <si>
    <t>Agrupamento de Escolas Coimbra Centro</t>
  </si>
  <si>
    <t>Agrupamento de Escolas Coimbra Oeste</t>
  </si>
  <si>
    <t>Agrupamento de Escolas de Tondela Tomaz Ribeiro</t>
  </si>
  <si>
    <t>Agrupamento de Escolas de Oliveira do Hospital</t>
  </si>
  <si>
    <t>Agrupamento de Escolas da Sé, Guarda</t>
  </si>
  <si>
    <t>Agrupamento de Escolas Nuno Álvares, Castelo Branco</t>
  </si>
  <si>
    <t>Agrupamento de Escolas Frei Heitor Pinto, Covilhã</t>
  </si>
  <si>
    <t>Agrupamento de Escolas de Atouguia da Baleia, Peniche</t>
  </si>
  <si>
    <t>Agrupamento de Escolas do Cónego Dr. Manuel Lopes Perdigão, Ourém</t>
  </si>
  <si>
    <t>Agrupamento de Escolas Conde de Ourém, Ourém</t>
  </si>
  <si>
    <t>Agrupamento de Escolas do Sardoal</t>
  </si>
  <si>
    <t>Agrupamento de Escolas do Bom Sucesso, Vila Franca de Xira</t>
  </si>
  <si>
    <t>Agrupamento de Escolas da Benedita, Alcobaça</t>
  </si>
  <si>
    <t>Agrupamento de Escolas da Quinta do Conde, Sesimbra</t>
  </si>
  <si>
    <t>Agrupamento de Escolas de Pegões, Canha e Santo Isidro, Montijo</t>
  </si>
  <si>
    <t>Agrupamento de Escolas da Ericeira, Mafra</t>
  </si>
  <si>
    <t>Agrupamento de Escolas de Constância</t>
  </si>
  <si>
    <t>Agrupamento de Escolas do Carregado, Alenquer</t>
  </si>
  <si>
    <t>Agrupamento de Escolas do Barreiro</t>
  </si>
  <si>
    <t>Agrupamento de Escolas Padre Bartolomeu de Gusmão, Lisboa</t>
  </si>
  <si>
    <t>Agrupamento de Escolas de Alfornelos, Amadora</t>
  </si>
  <si>
    <t>Agrupamento de Escolas da Trafaria, Almada</t>
  </si>
  <si>
    <t>Agrupamento de Escolas D. João II, Sintra</t>
  </si>
  <si>
    <t>Agrupamento de Escolas Elias Garcia, Almada</t>
  </si>
  <si>
    <t>Agrupamento de Escolas do Monte da Caparica, Almada</t>
  </si>
  <si>
    <t>Agrupamento de Escolas Rafael Bordalo Pinheiro, Caldas da Rainha</t>
  </si>
  <si>
    <t>Agrupamento de Escolas de Fazendas de Almeirim, Almeirim</t>
  </si>
  <si>
    <t>Agrupamento de Escolas Almeida Garrett, Amadora</t>
  </si>
  <si>
    <t>Agrupamento de Escolas da Nazaré</t>
  </si>
  <si>
    <t>Agrupamento de Escolas Leal da Câmara, Sintra</t>
  </si>
  <si>
    <t>Agrupamento de Escolas Nº 1 de Abrantes</t>
  </si>
  <si>
    <t>Agrupamento de Escolas de Samora Correia, Benavente</t>
  </si>
  <si>
    <t>Agrupamento de Escolas de Marinhais, Salvaterra de Magos</t>
  </si>
  <si>
    <t>Agrupamento de Escolas de Coruche</t>
  </si>
  <si>
    <t>Agrupamento de Escolas D. Sancho I</t>
  </si>
  <si>
    <t>Agrupamento de Escolas de Vila Nova da Barquinha</t>
  </si>
  <si>
    <t>Agrupamento de Escolas D. Afonso Henriques, Santarém</t>
  </si>
  <si>
    <t>Agrupamento de Escolas Gil Paes, Torres Novas</t>
  </si>
  <si>
    <t>Agrupamento de Escolas de Benavente</t>
  </si>
  <si>
    <t>Agrupamento de Escolas da Golegã, Azinhaga e Pombalinho, Golegã</t>
  </si>
  <si>
    <t>Agrupamento de Escolas da Chamusca</t>
  </si>
  <si>
    <t>Agrupamento de Escolas Marinhas do Sal, Rio Maior</t>
  </si>
  <si>
    <t>Agrupamento de Escolas Fernando Casimiro Pereira da Silva, Rio Maior</t>
  </si>
  <si>
    <t>Agrupamento de Escolas de Ferreira do Zêzere</t>
  </si>
  <si>
    <t>Agrupamento de Escolas da Azambuja</t>
  </si>
  <si>
    <t>Agrupamento de Escolas do Cadaval</t>
  </si>
  <si>
    <t>Agrupamento de Escolas Alexandre Herculano, Santarém</t>
  </si>
  <si>
    <t>Agrupamento de Escolas Sá da Bandeira, Santarém</t>
  </si>
  <si>
    <t>Agrupamento de Escolas Vale Aveiras, Azambuja</t>
  </si>
  <si>
    <t>Agrupamento de Escolas Cidade do Entroncamento</t>
  </si>
  <si>
    <t>Agrupamento de Escolas Damião de Goes, Alenquer</t>
  </si>
  <si>
    <t>Agrupamento de Escolas da Abrigada, Alenquer</t>
  </si>
  <si>
    <t>Agrupamento de Escolas de São Gonçalo, Torres Vedras</t>
  </si>
  <si>
    <t>Agrupamento de Escolas Augusto Cabrita, Barreiro</t>
  </si>
  <si>
    <t>Agrupamento de Escolas José Relvas, Alpiarça</t>
  </si>
  <si>
    <t>Agrupamento de Escolas do Alto da Azambuja</t>
  </si>
  <si>
    <t>Agrupamento de Escolas Dr. Ginestal Machado, Santarém</t>
  </si>
  <si>
    <t>Agrupamento de Escolas de Salvaterra de Magos</t>
  </si>
  <si>
    <t>Agrupamento de Escolas Ibn Mucana, Cascais</t>
  </si>
  <si>
    <t>Agrupamento de Escolas de São João do Estoril, Cascais</t>
  </si>
  <si>
    <t>Agrupamento de Escolas da Alapraia, Cascais</t>
  </si>
  <si>
    <t>Agrupamento de Escolas de Parede, Cascais</t>
  </si>
  <si>
    <t>Agrupamento de Escolas José Cardoso Pires, Amadora</t>
  </si>
  <si>
    <t>Agrupamento de Escolas Alto dos Moinhos, Sintra</t>
  </si>
  <si>
    <t>Agrupamento de Escolas de Cascais</t>
  </si>
  <si>
    <t>Agrupamento de Escolas Pioneiros da Aviação Portuguesa, Amadora</t>
  </si>
  <si>
    <t>Agrupamento de Escolas de Alcabideche, Cascais</t>
  </si>
  <si>
    <t>Agrupamento de Escolas Matilde Rosa Araújo, Cascais</t>
  </si>
  <si>
    <t>Agrupamento de Escolas Alves Redol, Vila Franca de Xira</t>
  </si>
  <si>
    <t>Agrupamento de Escolas Póvoa de Santa Iria, Vila Franca de Xira</t>
  </si>
  <si>
    <t>Agrupamento de Escolas de Alhandra, Sobralinho e São João dos Montes, Vila Franca de Xira</t>
  </si>
  <si>
    <t>Agrupamento de Escolas de Vialonga, Vila Franca de Xira</t>
  </si>
  <si>
    <t>Agrupamento de Escolas Pedro Jacques de Magalhães, Vila Franca de Xira</t>
  </si>
  <si>
    <t>Agrupamento de Escolas Michel Giacometti, Sesimbra</t>
  </si>
  <si>
    <t>Agrupamento de Escolas de Vale de Milhaços, Seixal</t>
  </si>
  <si>
    <t>Agrupamento de Escolas de Pinhal de Frades, Seixal</t>
  </si>
  <si>
    <t>Agrupamento de Escolas Nun´Álvares, Seixal</t>
  </si>
  <si>
    <t>Agrupamento de Escolas Dr. António Augusto Louro, Seixal</t>
  </si>
  <si>
    <t>Agrupamento de Escolas Pedro Eanes Lobato, Seixal</t>
  </si>
  <si>
    <t>Agrupamento de Escolas de Casquilhos, Barreiro</t>
  </si>
  <si>
    <t>Agrupamento de Escolas D. João I, Moita</t>
  </si>
  <si>
    <t>Agrupamento de Escolas do Vale da Amoreira, Moita</t>
  </si>
  <si>
    <t>Agrupamento de Escolas de Sampaio, Sesimbra</t>
  </si>
  <si>
    <t>Agrupamento de Escolas da Caparica, Almada</t>
  </si>
  <si>
    <t>Agrupamento de Escolas Emídio Navarro, Almada</t>
  </si>
  <si>
    <t>Agrupamento de Escolas António Gedeão, Almada</t>
  </si>
  <si>
    <t>Agrupamento de Escolas Romeu Correia, Almada</t>
  </si>
  <si>
    <t>Agrupamento de Escolas Henriques Nogueira, Torres Vedras</t>
  </si>
  <si>
    <t>Agrupamento de Escolas Padre Vítor Melícias, Torres Vedras</t>
  </si>
  <si>
    <t>Agrupamento de Escolas José Afonso, Moita</t>
  </si>
  <si>
    <t>Agrupamento de Escolas Sebastião da Gama, Setúbal</t>
  </si>
  <si>
    <t>Agrupamento de Escolas Ordem de Santiago, Setúbal</t>
  </si>
  <si>
    <t>Agrupamento de Escolas de Azeitão, Setúbal</t>
  </si>
  <si>
    <t>Agrupamento de Escolas de Álvaro Velho, Barreiro</t>
  </si>
  <si>
    <t>Agrupamento de Escolas Navegador Rodrigues Soromenho, Sesimbra</t>
  </si>
  <si>
    <t>Agrupamento de Escolas Odivelas Nº 1, Odivelas</t>
  </si>
  <si>
    <t>Agrupamento de Escolas Pedro Alexandrino</t>
  </si>
  <si>
    <t>Agrupamento de Escolas Vergílio Ferreira, Lisboa</t>
  </si>
  <si>
    <t>Agrupamento de Escolas de Palmela</t>
  </si>
  <si>
    <t>Agrupamento de Escolas de Camarate</t>
  </si>
  <si>
    <t>Agrupamento de Escolas 4 de Outubro, Loures</t>
  </si>
  <si>
    <t>Agrupamento de Escolas de Catujal</t>
  </si>
  <si>
    <t>Agrupamento de Escolas de Portela e Moscavide, Loures</t>
  </si>
  <si>
    <t>Agrupamento de Escolas do Restelo, Lisboa</t>
  </si>
  <si>
    <t>Agrupamento de Escolas Patrício Prazeres, Lisboa</t>
  </si>
  <si>
    <t>Agrupamento de Escolas Professor Lindley Cintra</t>
  </si>
  <si>
    <t>Agrupamento de Escolas das Olaias, Lisboa</t>
  </si>
  <si>
    <t>Agrupamento de Escolas Fernando Pessoa, Lisboa</t>
  </si>
  <si>
    <t>Agrupamento de Escolas Nuno de Santa Maria, Tomar</t>
  </si>
  <si>
    <t>Agrupamento de Escolas António Sérgio, Sintra</t>
  </si>
  <si>
    <t>Agrupamento de Escolas Mouzinho da Silveira, Moita</t>
  </si>
  <si>
    <t>Agrupamento de Escolas Cardoso Lopes, Amadora</t>
  </si>
  <si>
    <t>Agrupamento de Escolas Miguel Torga, Amadora</t>
  </si>
  <si>
    <t>Agrupamento de Escolas Luísa Todi, Setúbal</t>
  </si>
  <si>
    <t>Agrupamento de Escolas João de Barros, Seixal</t>
  </si>
  <si>
    <t>Agrupamento de Escolas Terras de Larus, Seixal</t>
  </si>
  <si>
    <t>Agrupamento de Escolas Paulo da Gama, Seixal</t>
  </si>
  <si>
    <t>Agrupamento de Escolas de Almeirim</t>
  </si>
  <si>
    <t>Agrupamento de Escolas Fragata do Tejo, Moita</t>
  </si>
  <si>
    <t>Agrupamento de Escolas da Moita</t>
  </si>
  <si>
    <t>Agrupamento de Escolas Marcelino Mesquita do Cartaxo</t>
  </si>
  <si>
    <t>Agrupamento de Escolas Josefa de Óbidos, Óbidos</t>
  </si>
  <si>
    <t>Agrupamento de Escolas de Fernão do Pó, Bombarral</t>
  </si>
  <si>
    <t>Agrupamento de Escolas Barbosa du Bocage, Setúbal</t>
  </si>
  <si>
    <t>Agrupamento de Escolas Marquesa de Alorna, Lisboa</t>
  </si>
  <si>
    <t>Agrupamento de Escolas Francisco de Arruda, Lisboa</t>
  </si>
  <si>
    <t>Agrupamento de Escolas D. Dinis, Lisboa</t>
  </si>
  <si>
    <t>Agrupamento de Escolas Luís António Verney, Lisboa</t>
  </si>
  <si>
    <t>Agrupamento de Escolas do Bairro Padre Cruz, Lisboa</t>
  </si>
  <si>
    <t>Agrupamento de Escolas Professor Reynaldo dos Santos, Vila Franca de Xira</t>
  </si>
  <si>
    <t>Agrupamento de Escolas São Martinho do Porto, Alcobaça</t>
  </si>
  <si>
    <t>Agrupamento de Escolas Amadora Oeste, Amadora</t>
  </si>
  <si>
    <t>Agrupamento de Escolas Amadora Nº 3, Amadora</t>
  </si>
  <si>
    <t>Agrupamento de Escolas de São Bruno, Oeiras</t>
  </si>
  <si>
    <t>Agrupamento de Escolas de Carnaxide, Oeiras</t>
  </si>
  <si>
    <t>Agrupamento de Escolas Professor Armando Lucena, Mafra</t>
  </si>
  <si>
    <t>Agrupamento de Escolas de Mafra</t>
  </si>
  <si>
    <t>Agrupamento de Escolas Madeira Torres, Torres Vedras</t>
  </si>
  <si>
    <t>Agrupamento de Escolas de Mem Martins, Sintra</t>
  </si>
  <si>
    <t>Agrupamento de Escolas D. Carlos I, Sintra</t>
  </si>
  <si>
    <t>Agrupamento de Escolas Alfredo da Silva, Sintra</t>
  </si>
  <si>
    <t>Agrupamento de Escolas Lapiás, Sintra</t>
  </si>
  <si>
    <t>Agrupamento de Escolas do Algueirão, Sintra</t>
  </si>
  <si>
    <t>Agrupamento de Escolas Agualva Mira Sintra, Sintra</t>
  </si>
  <si>
    <t>Agrupamento de Escolas da Damaia, Amadora</t>
  </si>
  <si>
    <t>Agrupamento de Escolas do Montijo</t>
  </si>
  <si>
    <t>Agrupamento de Escolas Piscinas</t>
  </si>
  <si>
    <t>Agrupamento de Escolas das Laranjeiras, Lisboa</t>
  </si>
  <si>
    <t>Agrupamento de Escolas de Santa Maria dos Olivais, Lisboa</t>
  </si>
  <si>
    <t>Agrupamento de Escolas Manuel da Maia, Lisboa</t>
  </si>
  <si>
    <t>Agrupamento de Escolas do Alto do Lumiar, Lisboa</t>
  </si>
  <si>
    <t>Agrupamento de Escolas Rainha D. Leonor, Lisboa</t>
  </si>
  <si>
    <t>Agrupamento de Escolas Luís de Camões, Lisboa</t>
  </si>
  <si>
    <t>Agrupamento de Escolas de Alvalade, Lisboa</t>
  </si>
  <si>
    <t>Agrupamento de Escolas de Benfica, Lisboa</t>
  </si>
  <si>
    <t>Agrupamento de Escolas Quinta de Marrocos, Lisboa</t>
  </si>
  <si>
    <t>Agrupamento de Escolas Pintor Almada Negreiros, Lisboa</t>
  </si>
  <si>
    <t>Agrupamento de Escolas de Carnaxide</t>
  </si>
  <si>
    <t>Agrupamento de Escolas de Miraflores, Oeiras</t>
  </si>
  <si>
    <t>Agrupamento de Escolas de Paço de Arcos, Oeiras</t>
  </si>
  <si>
    <t>Agrupamento de Escolas Miradouro de Alfazina, Almada</t>
  </si>
  <si>
    <t>Agrupamento de Escolas Vasco Santana, Odivelas</t>
  </si>
  <si>
    <t>Agrupamento de Escolas de Moinhos da Arroja, Odivelas</t>
  </si>
  <si>
    <t>Agrupamento de Escolas do Forte da Casa, Vila Franca de Xira</t>
  </si>
  <si>
    <t>Agrupamento de Escolas Ferreira de Castro, Sintra</t>
  </si>
  <si>
    <t>Agrupamento de Escolas Professor Agostinho da Silva, Sintra</t>
  </si>
  <si>
    <t>Agrupamento de Escolas Visconde de Juromenha, Sintra</t>
  </si>
  <si>
    <t>Agrupamento de Escolas n.º 4 de Odivelas</t>
  </si>
  <si>
    <t>Agrupamento de Escolas a Sudoeste de Odivelas</t>
  </si>
  <si>
    <t>Agrupamento de Escolas de Caneças, Odivelas</t>
  </si>
  <si>
    <t>Agrupamento de Escolas Baixa-Chiado, Lisboa</t>
  </si>
  <si>
    <t>Agrupamento de Escolas Nuno Gonçalves, Lisboa</t>
  </si>
  <si>
    <t>Agrupamento de Escolas D. João II, Caldas da Rainha</t>
  </si>
  <si>
    <t>Agrupamento de Escolas Conde de Oeiras, Oeiras</t>
  </si>
  <si>
    <t>Agrupamento de Escolas de São Julião da Barra, Oeiras</t>
  </si>
  <si>
    <t>Agrupamento de Escolas D. Dinis, Odivelas</t>
  </si>
  <si>
    <t>Agrupamento de Escolas n.º 1 de Loures</t>
  </si>
  <si>
    <t>Agrupamento de Escolas João Villaret, Loures</t>
  </si>
  <si>
    <t>Agrupamento de Escolas General Humberto Delgado, Loures</t>
  </si>
  <si>
    <t>Agrupamento de Escolas n.º 2 de Loures</t>
  </si>
  <si>
    <t>Agrupamento de Escolas da Bobadela, Loures</t>
  </si>
  <si>
    <t>Agrupamento de Escolas de Santa Iria de Azóia, Loures</t>
  </si>
  <si>
    <t>Agrupamento de Escolas de São João da Talha, Loures</t>
  </si>
  <si>
    <t>Agrupamento de Escolas Eduardo Gageiro, Loures</t>
  </si>
  <si>
    <t>Agrupamento de Escolas da Apelação, Loures</t>
  </si>
  <si>
    <t>Agrupamento de Escolas Linda-a-Velha e Queijas, Oeiras</t>
  </si>
  <si>
    <t>Agrupamento de Escolas de Queluz-Belas, Sintra</t>
  </si>
  <si>
    <t>Agrupamento de Escolas Escultor Francisco dos Santos, Sintra</t>
  </si>
  <si>
    <t>Agrupamento de Escolas José Maria dos Santos, Palmela</t>
  </si>
  <si>
    <t>Agrupamento de Escolas D. António de Ataíde, Vila Franca de Xira</t>
  </si>
  <si>
    <t>Agrupamento de Escolas Lima de Freitas, Setúbal</t>
  </si>
  <si>
    <t>Agrupamento de Escolas Raul Proença, Caldas da Rainha</t>
  </si>
  <si>
    <t>Agrupamento de Escolas Dr. Azevedo Neves, Amadora</t>
  </si>
  <si>
    <t>Agrupamento de Escolas Daniel Sampaio, Almada</t>
  </si>
  <si>
    <t>Agrupamento de Escolas Professor Ruy Luís Gomes, Almada</t>
  </si>
  <si>
    <t>Agrupamento de Escolas Anselmo de Andrade, Almada</t>
  </si>
  <si>
    <t>Agrupamento de Escolas Miguel Torga, Sintra</t>
  </si>
  <si>
    <t>Agrupamento de Escolas de Massamá, Sintra</t>
  </si>
  <si>
    <t>Agrupamento de Escolas Ruy Belo, Sintra</t>
  </si>
  <si>
    <t>Agrupamento de Escolas de Carcavelos, Cascais</t>
  </si>
  <si>
    <t>Agrupamento de Escolas Frei Gonçalo de Azevedo, Cascais</t>
  </si>
  <si>
    <t>Agrupamento de Escolas de Alvide, Cascais</t>
  </si>
  <si>
    <t>Agrupamento de Escolas de Peniche</t>
  </si>
  <si>
    <t>Agrupamento de Escolas Mães D´Agua, Amadora</t>
  </si>
  <si>
    <t>Agrupamento de Escolas D. Filipa de Lencastre, Lisboa</t>
  </si>
  <si>
    <t>Agrupamento de Escolas Carlos Gargaté, Charneca da Caparica, Almada</t>
  </si>
  <si>
    <t>Agrupamento de Escolas Gil Vicente, Lisboa</t>
  </si>
  <si>
    <t>Agrupamento de Escolas Artur Gonçalves, Torres Novas</t>
  </si>
  <si>
    <t>Agrupamento de Escolas Alfredo da Silva, Barreiro</t>
  </si>
  <si>
    <t>Agrupamento de Escolas Joaquim Inácio da Cruz Sobral, Sobral do Monte Agraço</t>
  </si>
  <si>
    <t>Agrupamento de Escolas de Santa Catarina, Oeiras</t>
  </si>
  <si>
    <t>Agrupamento de Escolas Boa Água, Sesimbra</t>
  </si>
  <si>
    <t>Agrupamento de Escolas de Alcanena</t>
  </si>
  <si>
    <t>Agrupamento de Escolas Francisco Simões, Almada</t>
  </si>
  <si>
    <t>Agrupamento de Escolas Poeta Joaquim Serra, Montijo</t>
  </si>
  <si>
    <t>Agrupamento de Escolas Eça de Queirós, Lisboa</t>
  </si>
  <si>
    <t>Agrupamento de Escolas D. João V, Amadora</t>
  </si>
  <si>
    <t>Agrupamento de Escolas da Cidadela, Cascais</t>
  </si>
  <si>
    <t>Agrupamento de Escolas Monte da Lua, Sintra</t>
  </si>
  <si>
    <t>Agrupamento de Escolas D. Maria II, Sintra</t>
  </si>
  <si>
    <t>Agrupamento de Escolas Templários, Tomar</t>
  </si>
  <si>
    <t>Agrupamento de Escolas de Cister de Alcobaça, Alcobaça</t>
  </si>
  <si>
    <t>Escola Básica da Ponte, Vila das Aves, Santo Tirso</t>
  </si>
  <si>
    <t>Escola Secundária Alves Martins, Viseu</t>
  </si>
  <si>
    <t>Escola Secundária Avelar Brotero, Coimbra</t>
  </si>
  <si>
    <t>Escola Secundária Dom Manuel Martins, Setúbal</t>
  </si>
  <si>
    <t>Escola Secundária Francisco Rodrigues Lobo, Leiria</t>
  </si>
  <si>
    <t>Escola Secundária Gago Coutinho, Alverca do Ribatejo, Vila Franca de Xira</t>
  </si>
  <si>
    <t>Escola Secundária Infanta D. Maria, Coimbra</t>
  </si>
  <si>
    <t>Escola Secundária José Falcão, Coimbra</t>
  </si>
  <si>
    <t>Escola Secundária de Loulé</t>
  </si>
  <si>
    <t>Escola Secundária Maria Amália Vaz de Carvalho, Lisboa</t>
  </si>
  <si>
    <t>Escola Secundária José Saramago, Mafra</t>
  </si>
  <si>
    <t>Escola Secundária Adolfo Portela, Águeda</t>
  </si>
  <si>
    <t>Escola Secundária Afonso Lopes Vieira, Leiria</t>
  </si>
  <si>
    <t>Escola Secundária Alfredo dos Reis Silveira, Cavadas, Seixal</t>
  </si>
  <si>
    <t>Escola Secundária Almeida Garrett, Vila Nova de Gaia</t>
  </si>
  <si>
    <t>Escola Secundária de Amarante</t>
  </si>
  <si>
    <t>Escola Secundária Augusto Gomes, Matosinhos</t>
  </si>
  <si>
    <t>Escola Secundária da Boa Nova, Leça da Palmeira, Matosinhos</t>
  </si>
  <si>
    <t>Escola Secundária du Bocage, Setúbal</t>
  </si>
  <si>
    <t>Escola Secundária de Caldas das Taipas, Guimarães</t>
  </si>
  <si>
    <t>Escola Secundária Camilo Castelo Branco, Vila Real</t>
  </si>
  <si>
    <t>Escola Secundária Campos de Melo, Covilhã</t>
  </si>
  <si>
    <t>Escola Secundária Camões, Lisboa</t>
  </si>
  <si>
    <t>Escola Secundária D. Dinis, Coimbra</t>
  </si>
  <si>
    <t>Escola Secundária D. João II, Setúbal</t>
  </si>
  <si>
    <t>Escola Secundária Dr. Augusto César da Silva Ferreira, Rio Maior</t>
  </si>
  <si>
    <t>Escola Secundária Dr. Joaquim Gomes Ferreira Alves, Valadares, Vila Nova de Gaia</t>
  </si>
  <si>
    <t>Escola Secundária Dr. Joaquim de Carvalho, Figueira da Foz</t>
  </si>
  <si>
    <t>Escola Secundária Dr. José Afonso, Arrentela, Seixal</t>
  </si>
  <si>
    <t>Escola Secundária de Cacilhas-Tejo, Almada</t>
  </si>
  <si>
    <t>Escola Secundária Emídio Navarro, Viseu</t>
  </si>
  <si>
    <t>Escola Secundária Eça de Queirós, Póvoa de Varzim</t>
  </si>
  <si>
    <t>Escola Secundária de Felgueiras</t>
  </si>
  <si>
    <t>Escola Secundária Fernão Mendes Pinto, Pragal , Almada</t>
  </si>
  <si>
    <t>Escola Secundária Ferreira Dias, Agualva, Sintra</t>
  </si>
  <si>
    <t>Escola Secundária Filipa de Vilhena, Porto</t>
  </si>
  <si>
    <t>Escola Secundária Fonseca Benevides, Lisboa</t>
  </si>
  <si>
    <t>Escola Secundária Henrique Medina, Esposende</t>
  </si>
  <si>
    <t>Escola Secundária Inês de Castro, Canidelo, Vila Nova de Gaia</t>
  </si>
  <si>
    <t>Escola Secundária Jorge Peixinho, Montijo</t>
  </si>
  <si>
    <t>Escola Secundária José Régio, Vila do Conde</t>
  </si>
  <si>
    <t>Escola Secundária João Gonçalves Zarco, Matosinhos</t>
  </si>
  <si>
    <t>Escola Secundária Manuel Cargaleiro, Amora, Seixal</t>
  </si>
  <si>
    <t>Escola Secundária Marquês de Pombal, Lisboa</t>
  </si>
  <si>
    <t>Escola Secundária Martins Sarmento, Guimarães</t>
  </si>
  <si>
    <t>Escola Secundária de Moura</t>
  </si>
  <si>
    <t>Escola Secundária de Paredes</t>
  </si>
  <si>
    <t>Escola Secundária de Penafiel</t>
  </si>
  <si>
    <t>Escola Secundária de Peniche</t>
  </si>
  <si>
    <t>Escola Secundária Professor Doutor Flávio F. Pinto Resende, Cinfães</t>
  </si>
  <si>
    <t>Escola Básica e Secundária Quinta das Flores, Coimbra</t>
  </si>
  <si>
    <t>Escola Secundária da Quinta do Marquês, Oeiras</t>
  </si>
  <si>
    <t>Escola Secundária Rainha Santa Isabel, Estremoz</t>
  </si>
  <si>
    <t>Escola Secundária Rocha Peixoto, Póvoa de Varzim</t>
  </si>
  <si>
    <t>Escola Secundária de S. Lourenço, Portalegre</t>
  </si>
  <si>
    <t>Escola Secundária São Pedro, Vila Real</t>
  </si>
  <si>
    <t>Escola Secundária Viriato, Abraveses, Viseu</t>
  </si>
  <si>
    <t>Escola Secundária Poeta Al Berto, Sines</t>
  </si>
  <si>
    <t>Escola Secundária da Amora, Seixal</t>
  </si>
  <si>
    <t>Escola Secundária de Palmela</t>
  </si>
  <si>
    <t>Escola Secundária de Pinhal Novo, Palmela</t>
  </si>
  <si>
    <t>Escola Secundária da Baixa da Banheira, Vale da Amoreira, Moita</t>
  </si>
  <si>
    <t>Escola Secundária Arquitecto Oliveira Ferreira, Praia da Granja, Vila Nova de Gaia</t>
  </si>
  <si>
    <t>Escola Secundária de Paços de Ferreira</t>
  </si>
  <si>
    <t>Escola Secundária de São Pedro da Cova, Gondomar</t>
  </si>
  <si>
    <t>Escola Secundária de Camarate, Loures</t>
  </si>
  <si>
    <t>Escola Secundária da Ramada, Odivelas</t>
  </si>
  <si>
    <t>Escola Secundária de Vila Verde</t>
  </si>
  <si>
    <t>Escola Secundária de Barcelinhos, Barcelos</t>
  </si>
  <si>
    <t>Escola Profissional Agrícola Conde de São Bento, Santo Tirso</t>
  </si>
  <si>
    <t>Escola Profissional Agrícola D. Dinis</t>
  </si>
  <si>
    <t>Escola Profissional Agrícola Quinta da Lageosa, Aldeia do Souto, Covilhã</t>
  </si>
  <si>
    <t>Escola Profissional de Desenvolvimento Rural do Rodo, Peso da Régua</t>
  </si>
  <si>
    <t>Escola Profissional de Fermil, Molares, Celorico de Basto</t>
  </si>
  <si>
    <t>Escola Artística António Arroio, Lisboa</t>
  </si>
  <si>
    <t>Escola Artística Soares dos Reis, Porto</t>
  </si>
  <si>
    <t>Escola Artística do Conservatório de Música Calouste Gulbenkian, Aveiro</t>
  </si>
  <si>
    <t>Escola Artística do Conservatório de Música de Coimbra</t>
  </si>
  <si>
    <t>Escola Artística do Conservatório de Música do Porto</t>
  </si>
  <si>
    <t>Escola Artística do Instituto Gregoriano de Lisboa</t>
  </si>
  <si>
    <t>Escola Artística de Dança do Conservatório Nacional, Lisboa</t>
  </si>
  <si>
    <t>Escola Artística de Música do Conservatório Nacional, Lisboa</t>
  </si>
  <si>
    <t>Escola Artística do Conservatório de Música Calouste Gulbenkian, Braga</t>
  </si>
  <si>
    <t>Escola Profissional de Agricultura e Desenvolvimento Rural de Carvalhais, Mirandela</t>
  </si>
  <si>
    <t>Escola Profissional de Agricultura e Desenvolvimento Rural de Marco de Canaveses</t>
  </si>
  <si>
    <t>Escola Profissional de Agricultura e Desenvolvimento Rural de Ponte de Lima</t>
  </si>
  <si>
    <t>Escola Profissional de Agricultura e Desenvolvimento Rural de Vagos</t>
  </si>
  <si>
    <t>Escola Profissional de Agricultura e Desenvolvimento Rural de Cister, Alcobaça</t>
  </si>
  <si>
    <t>Escola Profissional de Desenvolvimento Rural de Abrantes, Mouriscas, Abrantes</t>
  </si>
  <si>
    <t>Escola Profissional de Desenvolvimento Rural de Serpa</t>
  </si>
  <si>
    <t>Escola Profissional de Desenvolvimento Rural de Grândola</t>
  </si>
  <si>
    <t>Escola Profissional de Ciências Geográficas, Lisboa</t>
  </si>
  <si>
    <t>Escola Profissional de Arqueologia do Freixo, Marco de Canaveses</t>
  </si>
  <si>
    <t>Escola Profissional Infante D. Henrique</t>
  </si>
  <si>
    <t>Escola Profissional de Desenvolvimento Rural de Alter do Chão</t>
  </si>
  <si>
    <t>Escola Secundária Rainha Dona Amélia, Lisboa</t>
  </si>
  <si>
    <t>Escola Secundária Pedro Nunes, Lisboa</t>
  </si>
  <si>
    <t>Escola Secundária Quinta das Palmeiras, Covilhã</t>
  </si>
  <si>
    <t>Código do agrupamento</t>
  </si>
  <si>
    <t>Nome do Agrupamento</t>
  </si>
  <si>
    <t>Código Concelho</t>
  </si>
  <si>
    <t>Origem: (escola)</t>
  </si>
  <si>
    <t>Nº da preferência</t>
  </si>
  <si>
    <t>www.arlindovsky.net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</si>
</sst>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_);[Red]\(0.00000\)"/>
    <numFmt numFmtId="165" formatCode="#,##0.0000000_);[Red]\(#,##0.0000000\)"/>
    <numFmt numFmtId="166" formatCode="[h]\º\ mm\'\ ss\&quot;"/>
    <numFmt numFmtId="167" formatCode="0000"/>
    <numFmt numFmtId="168" formatCode="0.0"/>
  </numFmts>
  <fonts count="23" x14ac:knownFonts="1"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MS Sans Serif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9"/>
      <name val="MS Sans Serif"/>
      <family val="2"/>
    </font>
    <font>
      <b/>
      <sz val="13.5"/>
      <name val="MS Sans Serif"/>
      <family val="2"/>
    </font>
    <font>
      <b/>
      <sz val="24"/>
      <name val="MS Sans Serif"/>
      <family val="2"/>
    </font>
    <font>
      <b/>
      <sz val="18"/>
      <name val="MS Sans Serif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MS Sans Serif"/>
      <family val="2"/>
    </font>
    <font>
      <b/>
      <sz val="12"/>
      <name val="MS Sans Serif"/>
    </font>
    <font>
      <b/>
      <sz val="16"/>
      <name val="Calibri"/>
      <family val="2"/>
      <scheme val="minor"/>
    </font>
    <font>
      <b/>
      <sz val="26"/>
      <name val="MS Sans Serif"/>
    </font>
    <font>
      <b/>
      <sz val="14"/>
      <name val="Calibri"/>
      <family val="2"/>
      <scheme val="minor"/>
    </font>
    <font>
      <u/>
      <sz val="10"/>
      <color theme="10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45"/>
      </left>
      <right style="thin">
        <color indexed="45"/>
      </right>
      <top/>
      <bottom/>
      <diagonal/>
    </border>
    <border>
      <left/>
      <right/>
      <top/>
      <bottom style="thin">
        <color indexed="22"/>
      </bottom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/>
      <right style="medium">
        <color rgb="FFD7D7D7"/>
      </right>
      <top/>
      <bottom/>
      <diagonal/>
    </border>
    <border>
      <left/>
      <right/>
      <top/>
      <bottom style="double">
        <color rgb="FFFF0000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2" borderId="1">
      <alignment vertical="center"/>
    </xf>
    <xf numFmtId="0" fontId="22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 indent="1"/>
    </xf>
    <xf numFmtId="0" fontId="7" fillId="0" borderId="0" xfId="0" applyFont="1" applyBorder="1"/>
    <xf numFmtId="0" fontId="7" fillId="0" borderId="1" xfId="0" applyFont="1" applyBorder="1"/>
    <xf numFmtId="0" fontId="7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 wrapText="1"/>
    </xf>
    <xf numFmtId="3" fontId="5" fillId="6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vertical="center"/>
    </xf>
    <xf numFmtId="0" fontId="7" fillId="0" borderId="1" xfId="0" applyNumberFormat="1" applyFont="1" applyBorder="1"/>
    <xf numFmtId="0" fontId="3" fillId="0" borderId="0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vertical="center"/>
    </xf>
    <xf numFmtId="38" fontId="5" fillId="4" borderId="2" xfId="0" applyNumberFormat="1" applyFont="1" applyFill="1" applyBorder="1" applyAlignment="1">
      <alignment horizontal="center" vertical="center" wrapText="1"/>
    </xf>
    <xf numFmtId="38" fontId="6" fillId="0" borderId="1" xfId="0" applyNumberFormat="1" applyFont="1" applyBorder="1" applyAlignment="1">
      <alignment horizontal="right" vertical="center" indent="1"/>
    </xf>
    <xf numFmtId="38" fontId="6" fillId="0" borderId="3" xfId="0" applyNumberFormat="1" applyFont="1" applyBorder="1" applyAlignment="1">
      <alignment horizontal="right" vertical="center" indent="1"/>
    </xf>
    <xf numFmtId="38" fontId="7" fillId="0" borderId="0" xfId="0" applyNumberFormat="1" applyFont="1" applyBorder="1"/>
    <xf numFmtId="38" fontId="7" fillId="0" borderId="1" xfId="0" applyNumberFormat="1" applyFont="1" applyBorder="1"/>
    <xf numFmtId="38" fontId="7" fillId="0" borderId="0" xfId="0" applyNumberFormat="1" applyFont="1" applyBorder="1" applyAlignment="1">
      <alignment horizontal="left" vertical="center"/>
    </xf>
    <xf numFmtId="38" fontId="7" fillId="0" borderId="4" xfId="0" applyNumberFormat="1" applyFont="1" applyBorder="1" applyAlignment="1">
      <alignment horizontal="left" vertical="center"/>
    </xf>
    <xf numFmtId="38" fontId="5" fillId="6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Border="1"/>
    <xf numFmtId="164" fontId="7" fillId="0" borderId="0" xfId="0" applyNumberFormat="1" applyFont="1"/>
    <xf numFmtId="0" fontId="6" fillId="2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38" fontId="6" fillId="0" borderId="1" xfId="0" applyNumberFormat="1" applyFont="1" applyFill="1" applyBorder="1" applyAlignment="1">
      <alignment horizontal="right" vertical="center" indent="1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38" fontId="6" fillId="0" borderId="4" xfId="0" applyNumberFormat="1" applyFont="1" applyFill="1" applyBorder="1" applyAlignment="1">
      <alignment horizontal="right" vertical="center" indent="1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/>
    <xf numFmtId="38" fontId="6" fillId="2" borderId="1" xfId="0" applyNumberFormat="1" applyFont="1" applyFill="1" applyBorder="1" applyAlignment="1">
      <alignment horizontal="right" vertical="center" indent="1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38" fontId="6" fillId="2" borderId="3" xfId="0" applyNumberFormat="1" applyFont="1" applyFill="1" applyBorder="1" applyAlignment="1">
      <alignment horizontal="right" vertical="center" indent="1"/>
    </xf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8" fillId="7" borderId="2" xfId="0" applyNumberFormat="1" applyFont="1" applyFill="1" applyBorder="1" applyAlignment="1">
      <alignment vertical="center"/>
    </xf>
    <xf numFmtId="0" fontId="8" fillId="7" borderId="2" xfId="0" applyFont="1" applyFill="1" applyBorder="1" applyAlignment="1">
      <alignment horizontal="left" vertical="center" indent="1"/>
    </xf>
    <xf numFmtId="38" fontId="8" fillId="7" borderId="2" xfId="0" applyNumberFormat="1" applyFont="1" applyFill="1" applyBorder="1" applyAlignment="1">
      <alignment horizontal="right" vertical="center" indent="1"/>
    </xf>
    <xf numFmtId="0" fontId="8" fillId="7" borderId="0" xfId="0" applyFont="1" applyFill="1" applyAlignment="1">
      <alignment vertical="center"/>
    </xf>
    <xf numFmtId="164" fontId="8" fillId="7" borderId="0" xfId="0" applyNumberFormat="1" applyFont="1" applyFill="1" applyAlignment="1">
      <alignment vertical="center"/>
    </xf>
    <xf numFmtId="164" fontId="9" fillId="7" borderId="0" xfId="0" applyNumberFormat="1" applyFont="1" applyFill="1"/>
    <xf numFmtId="0" fontId="8" fillId="7" borderId="0" xfId="0" applyFont="1" applyFill="1" applyBorder="1" applyAlignment="1">
      <alignment vertical="center"/>
    </xf>
    <xf numFmtId="0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quotePrefix="1" applyNumberFormat="1" applyProtection="1">
      <protection hidden="1"/>
    </xf>
    <xf numFmtId="0" fontId="0" fillId="8" borderId="16" xfId="0" applyFill="1" applyBorder="1" applyAlignment="1" applyProtection="1">
      <alignment horizontal="center"/>
      <protection hidden="1"/>
    </xf>
    <xf numFmtId="0" fontId="0" fillId="8" borderId="17" xfId="0" applyFill="1" applyBorder="1" applyAlignment="1" applyProtection="1">
      <alignment horizontal="center"/>
      <protection hidden="1"/>
    </xf>
    <xf numFmtId="165" fontId="0" fillId="8" borderId="18" xfId="0" applyNumberFormat="1" applyFill="1" applyBorder="1" applyAlignment="1" applyProtection="1">
      <alignment horizontal="center"/>
      <protection hidden="1"/>
    </xf>
    <xf numFmtId="165" fontId="0" fillId="8" borderId="19" xfId="0" applyNumberFormat="1" applyFill="1" applyBorder="1" applyAlignment="1" applyProtection="1">
      <alignment horizontal="center"/>
      <protection hidden="1"/>
    </xf>
    <xf numFmtId="0" fontId="1" fillId="8" borderId="18" xfId="0" applyFont="1" applyFill="1" applyBorder="1" applyAlignment="1" applyProtection="1">
      <alignment horizontal="center"/>
      <protection hidden="1"/>
    </xf>
    <xf numFmtId="0" fontId="0" fillId="8" borderId="19" xfId="0" applyFill="1" applyBorder="1" applyAlignment="1" applyProtection="1">
      <alignment horizontal="center"/>
      <protection hidden="1"/>
    </xf>
    <xf numFmtId="0" fontId="0" fillId="8" borderId="18" xfId="0" applyFill="1" applyBorder="1" applyAlignment="1" applyProtection="1">
      <alignment horizontal="center"/>
      <protection hidden="1"/>
    </xf>
    <xf numFmtId="0" fontId="0" fillId="8" borderId="20" xfId="0" applyFill="1" applyBorder="1" applyAlignment="1" applyProtection="1">
      <alignment horizontal="center"/>
      <protection hidden="1"/>
    </xf>
    <xf numFmtId="0" fontId="0" fillId="8" borderId="21" xfId="0" applyFill="1" applyBorder="1" applyAlignment="1" applyProtection="1">
      <alignment horizontal="center"/>
      <protection hidden="1"/>
    </xf>
    <xf numFmtId="0" fontId="0" fillId="9" borderId="0" xfId="0" applyFill="1" applyProtection="1">
      <protection hidden="1"/>
    </xf>
    <xf numFmtId="0" fontId="0" fillId="9" borderId="0" xfId="0" applyFill="1" applyAlignment="1" applyProtection="1">
      <alignment horizontal="center"/>
      <protection hidden="1"/>
    </xf>
    <xf numFmtId="167" fontId="6" fillId="2" borderId="1" xfId="0" applyNumberFormat="1" applyFont="1" applyFill="1" applyBorder="1" applyAlignment="1">
      <alignment vertical="center"/>
    </xf>
    <xf numFmtId="167" fontId="6" fillId="0" borderId="1" xfId="0" applyNumberFormat="1" applyFont="1" applyBorder="1" applyAlignment="1">
      <alignment vertical="center"/>
    </xf>
    <xf numFmtId="167" fontId="6" fillId="0" borderId="3" xfId="0" applyNumberFormat="1" applyFont="1" applyBorder="1" applyAlignment="1">
      <alignment vertical="center"/>
    </xf>
    <xf numFmtId="167" fontId="6" fillId="2" borderId="3" xfId="0" applyNumberFormat="1" applyFont="1" applyFill="1" applyBorder="1" applyAlignment="1">
      <alignment vertical="center"/>
    </xf>
    <xf numFmtId="167" fontId="6" fillId="0" borderId="1" xfId="0" applyNumberFormat="1" applyFont="1" applyFill="1" applyBorder="1" applyAlignment="1">
      <alignment vertical="center"/>
    </xf>
    <xf numFmtId="0" fontId="0" fillId="11" borderId="8" xfId="0" applyFill="1" applyBorder="1" applyProtection="1">
      <protection hidden="1"/>
    </xf>
    <xf numFmtId="0" fontId="0" fillId="11" borderId="9" xfId="0" applyFill="1" applyBorder="1" applyAlignment="1" applyProtection="1">
      <alignment horizontal="center"/>
      <protection hidden="1"/>
    </xf>
    <xf numFmtId="0" fontId="0" fillId="11" borderId="11" xfId="0" applyFill="1" applyBorder="1" applyProtection="1">
      <protection hidden="1"/>
    </xf>
    <xf numFmtId="0" fontId="10" fillId="11" borderId="0" xfId="0" applyFont="1" applyFill="1" applyBorder="1" applyAlignment="1" applyProtection="1">
      <alignment horizontal="center"/>
      <protection hidden="1"/>
    </xf>
    <xf numFmtId="0" fontId="1" fillId="11" borderId="0" xfId="0" applyFont="1" applyFill="1" applyBorder="1" applyAlignment="1" applyProtection="1">
      <alignment horizontal="center"/>
      <protection hidden="1"/>
    </xf>
    <xf numFmtId="0" fontId="0" fillId="11" borderId="13" xfId="0" applyFill="1" applyBorder="1" applyProtection="1">
      <protection hidden="1"/>
    </xf>
    <xf numFmtId="0" fontId="0" fillId="11" borderId="15" xfId="0" applyFill="1" applyBorder="1" applyAlignment="1" applyProtection="1">
      <alignment horizontal="center"/>
      <protection hidden="1"/>
    </xf>
    <xf numFmtId="0" fontId="0" fillId="12" borderId="0" xfId="0" applyFill="1" applyProtection="1">
      <protection hidden="1"/>
    </xf>
    <xf numFmtId="0" fontId="0" fillId="12" borderId="0" xfId="0" applyFill="1" applyAlignment="1" applyProtection="1">
      <alignment horizontal="center"/>
      <protection hidden="1"/>
    </xf>
    <xf numFmtId="0" fontId="0" fillId="12" borderId="18" xfId="0" applyFill="1" applyBorder="1" applyAlignment="1" applyProtection="1">
      <alignment horizontal="center"/>
      <protection hidden="1"/>
    </xf>
    <xf numFmtId="0" fontId="0" fillId="12" borderId="19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0" xfId="0" applyFill="1" applyAlignment="1" applyProtection="1">
      <alignment horizontal="left"/>
      <protection hidden="1"/>
    </xf>
    <xf numFmtId="0" fontId="0" fillId="11" borderId="9" xfId="0" applyFill="1" applyBorder="1" applyAlignment="1" applyProtection="1">
      <alignment horizontal="left"/>
      <protection hidden="1"/>
    </xf>
    <xf numFmtId="0" fontId="0" fillId="11" borderId="10" xfId="0" applyFill="1" applyBorder="1" applyAlignment="1" applyProtection="1">
      <alignment horizontal="left"/>
      <protection hidden="1"/>
    </xf>
    <xf numFmtId="0" fontId="0" fillId="11" borderId="0" xfId="0" applyFill="1" applyBorder="1" applyAlignment="1" applyProtection="1">
      <alignment horizontal="left"/>
      <protection hidden="1"/>
    </xf>
    <xf numFmtId="0" fontId="0" fillId="11" borderId="12" xfId="0" applyFill="1" applyBorder="1" applyAlignment="1" applyProtection="1">
      <alignment horizontal="left"/>
      <protection hidden="1"/>
    </xf>
    <xf numFmtId="166" fontId="1" fillId="11" borderId="0" xfId="0" applyNumberFormat="1" applyFont="1" applyFill="1" applyBorder="1" applyAlignment="1" applyProtection="1">
      <alignment horizontal="left"/>
      <protection hidden="1"/>
    </xf>
    <xf numFmtId="167" fontId="1" fillId="11" borderId="0" xfId="0" applyNumberFormat="1" applyFont="1" applyFill="1" applyBorder="1" applyAlignment="1" applyProtection="1">
      <alignment horizontal="left" shrinkToFit="1"/>
      <protection hidden="1"/>
    </xf>
    <xf numFmtId="0" fontId="12" fillId="11" borderId="0" xfId="0" applyFont="1" applyFill="1" applyBorder="1" applyAlignment="1" applyProtection="1">
      <alignment horizontal="left" shrinkToFit="1"/>
      <protection hidden="1"/>
    </xf>
    <xf numFmtId="0" fontId="0" fillId="11" borderId="15" xfId="0" applyFill="1" applyBorder="1" applyAlignment="1" applyProtection="1">
      <alignment horizontal="left"/>
      <protection hidden="1"/>
    </xf>
    <xf numFmtId="0" fontId="0" fillId="11" borderId="14" xfId="0" applyFill="1" applyBorder="1" applyAlignment="1" applyProtection="1">
      <alignment horizontal="left"/>
      <protection hidden="1"/>
    </xf>
    <xf numFmtId="0" fontId="11" fillId="11" borderId="0" xfId="0" applyFont="1" applyFill="1" applyBorder="1" applyAlignment="1" applyProtection="1">
      <alignment horizontal="left" vertical="center"/>
      <protection hidden="1"/>
    </xf>
    <xf numFmtId="0" fontId="0" fillId="11" borderId="0" xfId="0" applyFill="1" applyBorder="1" applyAlignment="1" applyProtection="1">
      <alignment horizontal="left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167" fontId="0" fillId="0" borderId="0" xfId="0" applyNumberFormat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 vertical="center"/>
      <protection hidden="1"/>
    </xf>
    <xf numFmtId="0" fontId="0" fillId="11" borderId="9" xfId="0" applyFill="1" applyBorder="1" applyAlignment="1" applyProtection="1">
      <alignment horizontal="center" vertical="center"/>
      <protection hidden="1"/>
    </xf>
    <xf numFmtId="167" fontId="0" fillId="11" borderId="9" xfId="0" applyNumberFormat="1" applyFill="1" applyBorder="1" applyAlignment="1" applyProtection="1">
      <alignment horizontal="center" vertical="center"/>
      <protection hidden="1"/>
    </xf>
    <xf numFmtId="167" fontId="0" fillId="12" borderId="0" xfId="0" applyNumberFormat="1" applyFill="1" applyAlignment="1" applyProtection="1">
      <alignment horizontal="center" vertical="center"/>
      <protection hidden="1"/>
    </xf>
    <xf numFmtId="0" fontId="0" fillId="11" borderId="0" xfId="0" applyFill="1" applyBorder="1" applyAlignment="1" applyProtection="1">
      <alignment horizontal="center" vertical="center"/>
      <protection hidden="1"/>
    </xf>
    <xf numFmtId="167" fontId="0" fillId="11" borderId="0" xfId="0" applyNumberFormat="1" applyFill="1" applyBorder="1" applyAlignment="1" applyProtection="1">
      <alignment horizontal="center" vertical="center"/>
      <protection hidden="1"/>
    </xf>
    <xf numFmtId="166" fontId="1" fillId="11" borderId="0" xfId="0" applyNumberFormat="1" applyFont="1" applyFill="1" applyBorder="1" applyAlignment="1" applyProtection="1">
      <alignment horizontal="center" vertical="center"/>
      <protection hidden="1"/>
    </xf>
    <xf numFmtId="0" fontId="0" fillId="11" borderId="15" xfId="0" applyFill="1" applyBorder="1" applyAlignment="1" applyProtection="1">
      <alignment horizontal="center" vertical="center"/>
      <protection hidden="1"/>
    </xf>
    <xf numFmtId="167" fontId="0" fillId="11" borderId="15" xfId="0" applyNumberFormat="1" applyFill="1" applyBorder="1" applyAlignment="1" applyProtection="1">
      <alignment horizontal="center" vertical="center"/>
      <protection hidden="1"/>
    </xf>
    <xf numFmtId="0" fontId="10" fillId="11" borderId="0" xfId="0" applyFont="1" applyFill="1" applyBorder="1" applyAlignment="1" applyProtection="1">
      <protection hidden="1"/>
    </xf>
    <xf numFmtId="0" fontId="15" fillId="11" borderId="0" xfId="0" applyFont="1" applyFill="1" applyBorder="1" applyAlignment="1" applyProtection="1">
      <alignment shrinkToFit="1"/>
      <protection hidden="1"/>
    </xf>
    <xf numFmtId="0" fontId="11" fillId="13" borderId="0" xfId="0" applyFont="1" applyFill="1" applyBorder="1" applyAlignment="1" applyProtection="1">
      <alignment horizontal="left" vertical="center"/>
      <protection locked="0" hidden="1"/>
    </xf>
    <xf numFmtId="0" fontId="10" fillId="13" borderId="0" xfId="0" applyFont="1" applyFill="1" applyBorder="1" applyAlignment="1" applyProtection="1">
      <alignment horizontal="center"/>
      <protection locked="0" hidden="1"/>
    </xf>
    <xf numFmtId="0" fontId="10" fillId="13" borderId="0" xfId="0" applyFont="1" applyFill="1" applyBorder="1" applyAlignment="1" applyProtection="1">
      <alignment horizontal="center" vertical="center"/>
      <protection locked="0" hidden="1"/>
    </xf>
    <xf numFmtId="0" fontId="10" fillId="13" borderId="0" xfId="0" applyFont="1" applyFill="1" applyBorder="1" applyAlignment="1" applyProtection="1">
      <alignment horizontal="left" vertical="center" shrinkToFit="1"/>
      <protection locked="0" hidden="1"/>
    </xf>
    <xf numFmtId="164" fontId="14" fillId="13" borderId="29" xfId="0" applyNumberFormat="1" applyFont="1" applyFill="1" applyBorder="1" applyAlignment="1" applyProtection="1">
      <alignment horizontal="center" vertical="center" wrapText="1"/>
      <protection locked="0"/>
    </xf>
    <xf numFmtId="164" fontId="14" fillId="13" borderId="30" xfId="0" applyNumberFormat="1" applyFont="1" applyFill="1" applyBorder="1" applyAlignment="1" applyProtection="1">
      <alignment horizontal="center" vertical="center" wrapText="1"/>
      <protection locked="0"/>
    </xf>
    <xf numFmtId="168" fontId="13" fillId="11" borderId="23" xfId="0" applyNumberFormat="1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left"/>
      <protection locked="0"/>
    </xf>
    <xf numFmtId="0" fontId="13" fillId="11" borderId="24" xfId="0" applyFont="1" applyFill="1" applyBorder="1" applyAlignment="1" applyProtection="1">
      <alignment horizontal="left" vertical="center"/>
      <protection locked="0"/>
    </xf>
    <xf numFmtId="168" fontId="13" fillId="11" borderId="26" xfId="0" applyNumberFormat="1" applyFont="1" applyFill="1" applyBorder="1" applyAlignment="1" applyProtection="1">
      <alignment horizontal="center" vertical="center"/>
      <protection locked="0"/>
    </xf>
    <xf numFmtId="0" fontId="13" fillId="11" borderId="27" xfId="0" applyFont="1" applyFill="1" applyBorder="1" applyAlignment="1" applyProtection="1">
      <alignment horizontal="left"/>
      <protection locked="0"/>
    </xf>
    <xf numFmtId="167" fontId="13" fillId="11" borderId="22" xfId="0" applyNumberFormat="1" applyFont="1" applyFill="1" applyBorder="1" applyProtection="1">
      <protection locked="0"/>
    </xf>
    <xf numFmtId="0" fontId="13" fillId="11" borderId="23" xfId="0" applyFont="1" applyFill="1" applyBorder="1" applyAlignment="1" applyProtection="1">
      <alignment horizontal="left"/>
      <protection locked="0"/>
    </xf>
    <xf numFmtId="167" fontId="13" fillId="11" borderId="23" xfId="0" applyNumberFormat="1" applyFont="1" applyFill="1" applyBorder="1" applyAlignment="1" applyProtection="1">
      <alignment horizontal="left"/>
      <protection locked="0"/>
    </xf>
    <xf numFmtId="38" fontId="13" fillId="11" borderId="23" xfId="0" applyNumberFormat="1" applyFont="1" applyFill="1" applyBorder="1" applyAlignment="1" applyProtection="1">
      <alignment horizontal="center" vertical="center"/>
      <protection locked="0"/>
    </xf>
    <xf numFmtId="0" fontId="13" fillId="11" borderId="23" xfId="0" applyFont="1" applyFill="1" applyBorder="1" applyAlignment="1" applyProtection="1">
      <alignment horizontal="center" vertical="center"/>
      <protection locked="0"/>
    </xf>
    <xf numFmtId="0" fontId="13" fillId="11" borderId="23" xfId="0" applyNumberFormat="1" applyFont="1" applyFill="1" applyBorder="1" applyAlignment="1" applyProtection="1">
      <alignment horizontal="center" vertical="center"/>
      <protection locked="0"/>
    </xf>
    <xf numFmtId="167" fontId="13" fillId="11" borderId="22" xfId="0" applyNumberFormat="1" applyFont="1" applyFill="1" applyBorder="1" applyAlignment="1" applyProtection="1">
      <alignment vertical="center"/>
      <protection locked="0"/>
    </xf>
    <xf numFmtId="0" fontId="13" fillId="11" borderId="23" xfId="0" applyFont="1" applyFill="1" applyBorder="1" applyAlignment="1" applyProtection="1">
      <alignment horizontal="left" vertical="center"/>
      <protection locked="0"/>
    </xf>
    <xf numFmtId="167" fontId="13" fillId="11" borderId="23" xfId="0" applyNumberFormat="1" applyFont="1" applyFill="1" applyBorder="1" applyAlignment="1" applyProtection="1">
      <alignment horizontal="left" vertical="center"/>
      <protection locked="0"/>
    </xf>
    <xf numFmtId="0" fontId="13" fillId="11" borderId="23" xfId="0" applyFont="1" applyFill="1" applyBorder="1" applyAlignment="1" applyProtection="1">
      <alignment horizontal="center" vertical="center"/>
      <protection locked="0" hidden="1"/>
    </xf>
    <xf numFmtId="167" fontId="13" fillId="11" borderId="25" xfId="0" applyNumberFormat="1" applyFont="1" applyFill="1" applyBorder="1" applyProtection="1">
      <protection locked="0"/>
    </xf>
    <xf numFmtId="0" fontId="13" fillId="11" borderId="26" xfId="0" applyFont="1" applyFill="1" applyBorder="1" applyAlignment="1" applyProtection="1">
      <alignment horizontal="left"/>
      <protection locked="0"/>
    </xf>
    <xf numFmtId="167" fontId="13" fillId="11" borderId="26" xfId="0" applyNumberFormat="1" applyFont="1" applyFill="1" applyBorder="1" applyAlignment="1" applyProtection="1">
      <alignment horizontal="left"/>
      <protection locked="0"/>
    </xf>
    <xf numFmtId="38" fontId="13" fillId="11" borderId="26" xfId="0" applyNumberFormat="1" applyFont="1" applyFill="1" applyBorder="1" applyAlignment="1" applyProtection="1">
      <alignment horizontal="center" vertical="center"/>
      <protection locked="0"/>
    </xf>
    <xf numFmtId="0" fontId="13" fillId="11" borderId="26" xfId="0" applyFont="1" applyFill="1" applyBorder="1" applyAlignment="1" applyProtection="1">
      <alignment horizontal="center" vertical="center"/>
      <protection locked="0"/>
    </xf>
    <xf numFmtId="0" fontId="13" fillId="11" borderId="26" xfId="0" applyNumberFormat="1" applyFont="1" applyFill="1" applyBorder="1" applyAlignment="1" applyProtection="1">
      <alignment horizontal="center" vertical="center"/>
      <protection locked="0"/>
    </xf>
    <xf numFmtId="0" fontId="14" fillId="10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10" borderId="29" xfId="0" applyFont="1" applyFill="1" applyBorder="1" applyAlignment="1" applyProtection="1">
      <alignment horizontal="left" vertical="center" wrapText="1"/>
      <protection locked="0"/>
    </xf>
    <xf numFmtId="167" fontId="14" fillId="10" borderId="29" xfId="0" applyNumberFormat="1" applyFont="1" applyFill="1" applyBorder="1" applyAlignment="1" applyProtection="1">
      <alignment horizontal="left" vertical="center" wrapText="1"/>
      <protection locked="0"/>
    </xf>
    <xf numFmtId="38" fontId="14" fillId="10" borderId="29" xfId="0" applyNumberFormat="1" applyFont="1" applyFill="1" applyBorder="1" applyAlignment="1" applyProtection="1">
      <alignment horizontal="center" vertical="center" wrapText="1"/>
      <protection locked="0"/>
    </xf>
    <xf numFmtId="3" fontId="14" fillId="10" borderId="29" xfId="0" applyNumberFormat="1" applyFont="1" applyFill="1" applyBorder="1" applyAlignment="1" applyProtection="1">
      <alignment horizontal="center" vertical="center" wrapText="1"/>
      <protection locked="0"/>
    </xf>
    <xf numFmtId="164" fontId="14" fillId="10" borderId="29" xfId="0" applyNumberFormat="1" applyFont="1" applyFill="1" applyBorder="1" applyAlignment="1" applyProtection="1">
      <alignment horizontal="center" vertical="center" wrapText="1"/>
      <protection locked="0"/>
    </xf>
    <xf numFmtId="0" fontId="0" fillId="11" borderId="13" xfId="0" applyFont="1" applyFill="1" applyBorder="1" applyAlignment="1" applyProtection="1">
      <alignment horizontal="left"/>
      <protection hidden="1"/>
    </xf>
    <xf numFmtId="0" fontId="10" fillId="11" borderId="0" xfId="0" applyFont="1" applyFill="1" applyBorder="1" applyAlignment="1" applyProtection="1">
      <alignment horizontal="left"/>
      <protection hidden="1"/>
    </xf>
    <xf numFmtId="38" fontId="11" fillId="11" borderId="0" xfId="0" applyNumberFormat="1" applyFont="1" applyFill="1" applyBorder="1" applyAlignment="1" applyProtection="1">
      <alignment vertical="center"/>
      <protection hidden="1"/>
    </xf>
    <xf numFmtId="0" fontId="17" fillId="11" borderId="0" xfId="0" applyFont="1" applyFill="1" applyBorder="1" applyAlignment="1" applyProtection="1">
      <alignment horizontal="right" vertical="center"/>
      <protection hidden="1"/>
    </xf>
    <xf numFmtId="38" fontId="12" fillId="11" borderId="0" xfId="0" applyNumberFormat="1" applyFont="1" applyFill="1" applyBorder="1" applyAlignment="1" applyProtection="1">
      <alignment vertical="center"/>
      <protection hidden="1"/>
    </xf>
    <xf numFmtId="164" fontId="13" fillId="11" borderId="31" xfId="0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 vertical="center"/>
      <protection hidden="1"/>
    </xf>
    <xf numFmtId="164" fontId="16" fillId="11" borderId="31" xfId="0" applyNumberFormat="1" applyFont="1" applyFill="1" applyBorder="1" applyAlignment="1" applyProtection="1">
      <alignment vertical="top" wrapText="1"/>
      <protection locked="0"/>
    </xf>
    <xf numFmtId="164" fontId="16" fillId="11" borderId="32" xfId="0" applyNumberFormat="1" applyFont="1" applyFill="1" applyBorder="1" applyAlignment="1" applyProtection="1">
      <alignment vertical="top" wrapText="1"/>
      <protection locked="0"/>
    </xf>
    <xf numFmtId="164" fontId="16" fillId="11" borderId="0" xfId="0" applyNumberFormat="1" applyFont="1" applyFill="1" applyBorder="1" applyAlignment="1" applyProtection="1">
      <alignment vertical="top" wrapText="1"/>
      <protection locked="0"/>
    </xf>
    <xf numFmtId="164" fontId="0" fillId="11" borderId="31" xfId="0" applyNumberFormat="1" applyFill="1" applyBorder="1" applyProtection="1">
      <protection locked="0"/>
    </xf>
    <xf numFmtId="164" fontId="16" fillId="11" borderId="26" xfId="0" applyNumberFormat="1" applyFont="1" applyFill="1" applyBorder="1" applyAlignment="1" applyProtection="1">
      <alignment vertical="top" wrapText="1"/>
      <protection locked="0"/>
    </xf>
    <xf numFmtId="0" fontId="15" fillId="11" borderId="15" xfId="0" applyFont="1" applyFill="1" applyBorder="1" applyAlignment="1" applyProtection="1">
      <protection hidden="1"/>
    </xf>
    <xf numFmtId="0" fontId="18" fillId="11" borderId="15" xfId="0" applyFont="1" applyFill="1" applyBorder="1" applyAlignment="1" applyProtection="1">
      <alignment horizontal="left" vertical="center"/>
      <protection hidden="1"/>
    </xf>
    <xf numFmtId="0" fontId="0" fillId="11" borderId="0" xfId="0" applyFill="1" applyProtection="1">
      <protection hidden="1"/>
    </xf>
    <xf numFmtId="0" fontId="0" fillId="11" borderId="9" xfId="0" applyFill="1" applyBorder="1" applyProtection="1">
      <protection hidden="1"/>
    </xf>
    <xf numFmtId="38" fontId="11" fillId="11" borderId="9" xfId="0" applyNumberFormat="1" applyFont="1" applyFill="1" applyBorder="1" applyAlignment="1" applyProtection="1">
      <alignment vertical="center"/>
      <protection hidden="1"/>
    </xf>
    <xf numFmtId="0" fontId="18" fillId="11" borderId="33" xfId="0" applyFont="1" applyFill="1" applyBorder="1" applyAlignment="1" applyProtection="1">
      <alignment horizontal="center" vertical="top"/>
      <protection hidden="1"/>
    </xf>
    <xf numFmtId="0" fontId="0" fillId="11" borderId="0" xfId="0" applyFill="1" applyAlignment="1" applyProtection="1">
      <alignment horizontal="left"/>
      <protection hidden="1"/>
    </xf>
    <xf numFmtId="0" fontId="0" fillId="11" borderId="0" xfId="0" applyFill="1" applyBorder="1" applyProtection="1">
      <protection hidden="1"/>
    </xf>
    <xf numFmtId="0" fontId="0" fillId="11" borderId="15" xfId="0" applyFill="1" applyBorder="1" applyProtection="1">
      <protection hidden="1"/>
    </xf>
    <xf numFmtId="0" fontId="14" fillId="10" borderId="34" xfId="0" applyNumberFormat="1" applyFont="1" applyFill="1" applyBorder="1" applyAlignment="1" applyProtection="1">
      <alignment horizontal="center" vertical="center" wrapText="1"/>
      <protection locked="0"/>
    </xf>
    <xf numFmtId="0" fontId="20" fillId="13" borderId="0" xfId="0" applyFont="1" applyFill="1" applyBorder="1" applyAlignment="1" applyProtection="1">
      <alignment horizontal="center" vertical="center"/>
      <protection locked="0" hidden="1"/>
    </xf>
    <xf numFmtId="167" fontId="21" fillId="11" borderId="35" xfId="0" applyNumberFormat="1" applyFont="1" applyFill="1" applyBorder="1" applyAlignment="1" applyProtection="1">
      <alignment horizontal="center"/>
      <protection locked="0"/>
    </xf>
    <xf numFmtId="167" fontId="21" fillId="11" borderId="35" xfId="0" applyNumberFormat="1" applyFont="1" applyFill="1" applyBorder="1" applyAlignment="1" applyProtection="1">
      <alignment horizontal="center" vertical="center"/>
      <protection locked="0"/>
    </xf>
    <xf numFmtId="167" fontId="21" fillId="11" borderId="36" xfId="0" applyNumberFormat="1" applyFont="1" applyFill="1" applyBorder="1" applyAlignment="1" applyProtection="1">
      <alignment horizontal="center"/>
      <protection locked="0"/>
    </xf>
    <xf numFmtId="0" fontId="21" fillId="11" borderId="22" xfId="0" applyNumberFormat="1" applyFont="1" applyFill="1" applyBorder="1" applyAlignment="1" applyProtection="1">
      <alignment horizontal="center"/>
      <protection locked="0"/>
    </xf>
    <xf numFmtId="0" fontId="21" fillId="11" borderId="25" xfId="0" applyNumberFormat="1" applyFont="1" applyFill="1" applyBorder="1" applyAlignment="1" applyProtection="1">
      <alignment horizontal="center"/>
      <protection locked="0"/>
    </xf>
    <xf numFmtId="0" fontId="22" fillId="12" borderId="0" xfId="2" applyFill="1" applyAlignment="1" applyProtection="1">
      <alignment horizont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0" fontId="0" fillId="11" borderId="0" xfId="0" applyFont="1" applyFill="1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 shrinkToFit="1"/>
      <protection hidden="1"/>
    </xf>
    <xf numFmtId="0" fontId="0" fillId="11" borderId="0" xfId="0" applyFont="1" applyFill="1" applyBorder="1" applyAlignment="1" applyProtection="1">
      <alignment horizontal="center" vertical="center" shrinkToFit="1"/>
      <protection hidden="1"/>
    </xf>
    <xf numFmtId="0" fontId="0" fillId="11" borderId="12" xfId="0" applyFont="1" applyFill="1" applyBorder="1" applyAlignment="1" applyProtection="1">
      <alignment horizontal="center" vertical="center" shrinkToFit="1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14" xfId="0" applyFont="1" applyFill="1" applyBorder="1" applyAlignment="1" applyProtection="1">
      <alignment horizontal="center" vertical="center"/>
      <protection hidden="1"/>
    </xf>
    <xf numFmtId="0" fontId="10" fillId="11" borderId="0" xfId="0" applyFont="1" applyFill="1" applyBorder="1" applyAlignment="1" applyProtection="1">
      <alignment horizontal="center" vertical="center"/>
      <protection hidden="1"/>
    </xf>
    <xf numFmtId="0" fontId="10" fillId="13" borderId="0" xfId="0" applyFont="1" applyFill="1" applyBorder="1" applyAlignment="1" applyProtection="1">
      <alignment horizontal="center" shrinkToFit="1"/>
      <protection locked="0" hidden="1"/>
    </xf>
    <xf numFmtId="0" fontId="19" fillId="11" borderId="0" xfId="0" applyFont="1" applyFill="1" applyBorder="1" applyAlignment="1" applyProtection="1">
      <alignment horizontal="center" vertical="center" wrapText="1"/>
      <protection hidden="1"/>
    </xf>
  </cellXfs>
  <cellStyles count="3">
    <cellStyle name="Censo2010" xfId="1"/>
    <cellStyle name="Hiperligação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1F0FF"/>
      <rgbColor rgb="00FCCF8E"/>
      <rgbColor rgb="00CC99FF"/>
      <rgbColor rgb="00FFF3E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9524</xdr:colOff>
      <xdr:row>26</xdr:row>
      <xdr:rowOff>19049</xdr:rowOff>
    </xdr:from>
    <xdr:ext cx="13187891" cy="1375954"/>
    <xdr:sp macro="" textlink="">
      <xdr:nvSpPr>
        <xdr:cNvPr id="2" name="Rectângulo 1"/>
        <xdr:cNvSpPr/>
      </xdr:nvSpPr>
      <xdr:spPr>
        <a:xfrm>
          <a:off x="1300691" y="19049"/>
          <a:ext cx="13187891" cy="137595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pt-PT" sz="5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As minhas preferências</a:t>
          </a:r>
        </a:p>
        <a:p>
          <a:pPr algn="ctr"/>
          <a:r>
            <a:rPr lang="pt-PT" sz="2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2016</a:t>
          </a:r>
          <a:endParaRPr lang="pt-PT" sz="5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11</xdr:col>
      <xdr:colOff>625473</xdr:colOff>
      <xdr:row>48</xdr:row>
      <xdr:rowOff>188384</xdr:rowOff>
    </xdr:from>
    <xdr:to>
      <xdr:col>25</xdr:col>
      <xdr:colOff>759881</xdr:colOff>
      <xdr:row>79</xdr:row>
      <xdr:rowOff>150284</xdr:rowOff>
    </xdr:to>
    <xdr:sp macro="" textlink="">
      <xdr:nvSpPr>
        <xdr:cNvPr id="5" name="Seta em curva 4"/>
        <xdr:cNvSpPr/>
      </xdr:nvSpPr>
      <xdr:spPr>
        <a:xfrm rot="5400000">
          <a:off x="11125727" y="2366964"/>
          <a:ext cx="469900" cy="1108074"/>
        </a:xfrm>
        <a:prstGeom prst="bentArrow">
          <a:avLst>
            <a:gd name="adj1" fmla="val 9483"/>
            <a:gd name="adj2" fmla="val 16379"/>
            <a:gd name="adj3" fmla="val 16380"/>
            <a:gd name="adj4" fmla="val 48923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  <xdr:twoCellAnchor>
    <xdr:from>
      <xdr:col>5</xdr:col>
      <xdr:colOff>736601</xdr:colOff>
      <xdr:row>48</xdr:row>
      <xdr:rowOff>91016</xdr:rowOff>
    </xdr:from>
    <xdr:to>
      <xdr:col>25</xdr:col>
      <xdr:colOff>423334</xdr:colOff>
      <xdr:row>49</xdr:row>
      <xdr:rowOff>169332</xdr:rowOff>
    </xdr:to>
    <xdr:sp macro="" textlink="">
      <xdr:nvSpPr>
        <xdr:cNvPr id="3" name="CaixaDeTexto 2"/>
        <xdr:cNvSpPr txBox="1"/>
      </xdr:nvSpPr>
      <xdr:spPr>
        <a:xfrm>
          <a:off x="1689101" y="4303183"/>
          <a:ext cx="9772650" cy="289982"/>
        </a:xfrm>
        <a:prstGeom prst="rect">
          <a:avLst/>
        </a:prstGeom>
        <a:solidFill>
          <a:srgbClr val="FFFF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PT" sz="1050" i="1"/>
            <a:t>NOTA:</a:t>
          </a:r>
          <a:r>
            <a:rPr lang="pt-PT" sz="1050" i="1" baseline="0"/>
            <a:t> </a:t>
          </a:r>
          <a:r>
            <a:rPr lang="pt-PT" sz="1050" i="1"/>
            <a:t>O tempo e</a:t>
          </a:r>
          <a:r>
            <a:rPr lang="pt-PT" sz="1050" i="1" baseline="0"/>
            <a:t> a distância são em linha reta, com base na localização GPS não coincidindo com a distância rodoviária.Valores de tempo consideram uma velocidade média de 60 Km/h.</a:t>
          </a:r>
          <a:endParaRPr lang="pt-PT" sz="1050" i="1"/>
        </a:p>
      </xdr:txBody>
    </xdr:sp>
    <xdr:clientData/>
  </xdr:twoCellAnchor>
  <xdr:twoCellAnchor>
    <xdr:from>
      <xdr:col>25</xdr:col>
      <xdr:colOff>423334</xdr:colOff>
      <xdr:row>48</xdr:row>
      <xdr:rowOff>188383</xdr:rowOff>
    </xdr:from>
    <xdr:to>
      <xdr:col>26</xdr:col>
      <xdr:colOff>531283</xdr:colOff>
      <xdr:row>79</xdr:row>
      <xdr:rowOff>150283</xdr:rowOff>
    </xdr:to>
    <xdr:sp macro="" textlink="">
      <xdr:nvSpPr>
        <xdr:cNvPr id="7" name="Seta em curva 6"/>
        <xdr:cNvSpPr/>
      </xdr:nvSpPr>
      <xdr:spPr>
        <a:xfrm rot="5400000">
          <a:off x="12079817" y="2184400"/>
          <a:ext cx="469900" cy="1473199"/>
        </a:xfrm>
        <a:prstGeom prst="bentArrow">
          <a:avLst>
            <a:gd name="adj1" fmla="val 9483"/>
            <a:gd name="adj2" fmla="val 16379"/>
            <a:gd name="adj3" fmla="val 16380"/>
            <a:gd name="adj4" fmla="val 48923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rlindovsky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K105"/>
  <sheetViews>
    <sheetView workbookViewId="0">
      <selection activeCell="K4" sqref="K4"/>
    </sheetView>
  </sheetViews>
  <sheetFormatPr defaultColWidth="0.42578125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8" width="7.28515625" style="25" customWidth="1"/>
    <col min="9" max="9" width="7.28515625" style="9" customWidth="1"/>
    <col min="10" max="10" width="9.7109375" style="32" bestFit="1" customWidth="1"/>
    <col min="11" max="11" width="10.28515625" style="32" bestFit="1" customWidth="1"/>
    <col min="12" max="255" width="9.140625" style="9" customWidth="1"/>
    <col min="256" max="16384" width="0.42578125" style="9"/>
  </cols>
  <sheetData>
    <row r="1" spans="1:11" s="1" customFormat="1" ht="84.75" customHeight="1" x14ac:dyDescent="0.2">
      <c r="A1" s="19" t="s">
        <v>4</v>
      </c>
      <c r="B1" s="12" t="s">
        <v>5</v>
      </c>
      <c r="C1" s="28"/>
      <c r="D1" s="28"/>
      <c r="E1" s="28"/>
      <c r="F1" s="28"/>
      <c r="G1" s="28"/>
      <c r="H1" s="28"/>
      <c r="I1" s="13"/>
      <c r="J1" s="29" t="s">
        <v>12</v>
      </c>
      <c r="K1" s="29" t="s">
        <v>13</v>
      </c>
    </row>
    <row r="2" spans="1:11" s="46" customFormat="1" ht="15.95" customHeight="1" x14ac:dyDescent="0.2">
      <c r="A2" s="74">
        <v>1301</v>
      </c>
      <c r="B2" s="33" t="s">
        <v>55</v>
      </c>
      <c r="C2" s="74">
        <v>1301</v>
      </c>
      <c r="D2" s="45"/>
      <c r="E2" s="45"/>
      <c r="F2" s="45"/>
      <c r="G2" s="45"/>
      <c r="H2" s="45"/>
      <c r="J2" s="47">
        <v>41.269635700000002</v>
      </c>
      <c r="K2" s="47">
        <v>-8.0826487999999994</v>
      </c>
    </row>
    <row r="3" spans="1:11" s="5" customFormat="1" ht="15.95" customHeight="1" x14ac:dyDescent="0.2">
      <c r="A3" s="75">
        <v>301</v>
      </c>
      <c r="B3" s="4" t="s">
        <v>71</v>
      </c>
      <c r="C3" s="75">
        <v>301</v>
      </c>
      <c r="D3" s="22"/>
      <c r="E3" s="22"/>
      <c r="F3" s="22"/>
      <c r="G3" s="22"/>
      <c r="H3" s="22"/>
      <c r="J3" s="30">
        <v>41.633632200000001</v>
      </c>
      <c r="K3" s="30">
        <v>-8.3499169999999996</v>
      </c>
    </row>
    <row r="4" spans="1:11" s="46" customFormat="1" ht="15.95" customHeight="1" x14ac:dyDescent="0.2">
      <c r="A4" s="74">
        <v>1601</v>
      </c>
      <c r="B4" s="33" t="s">
        <v>52</v>
      </c>
      <c r="C4" s="74">
        <v>1601</v>
      </c>
      <c r="D4" s="45"/>
      <c r="E4" s="45"/>
      <c r="F4" s="45"/>
      <c r="G4" s="45"/>
      <c r="H4" s="45"/>
      <c r="J4" s="47">
        <v>41.845828900000001</v>
      </c>
      <c r="K4" s="47">
        <v>-8.4192213000000002</v>
      </c>
    </row>
    <row r="5" spans="1:11" s="5" customFormat="1" ht="15.95" customHeight="1" x14ac:dyDescent="0.2">
      <c r="A5" s="75">
        <v>1302</v>
      </c>
      <c r="B5" s="4" t="s">
        <v>70</v>
      </c>
      <c r="C5" s="75">
        <v>1302</v>
      </c>
      <c r="D5" s="22"/>
      <c r="E5" s="22"/>
      <c r="F5" s="22"/>
      <c r="G5" s="22"/>
      <c r="H5" s="22"/>
      <c r="J5" s="30">
        <v>41.1617715</v>
      </c>
      <c r="K5" s="30">
        <v>-8.0355139999999992</v>
      </c>
    </row>
    <row r="6" spans="1:11" s="46" customFormat="1" ht="15.95" customHeight="1" x14ac:dyDescent="0.2">
      <c r="A6" s="74">
        <v>302</v>
      </c>
      <c r="B6" s="33" t="s">
        <v>57</v>
      </c>
      <c r="C6" s="74">
        <v>302</v>
      </c>
      <c r="D6" s="45"/>
      <c r="E6" s="45"/>
      <c r="F6" s="45"/>
      <c r="G6" s="45"/>
      <c r="H6" s="45"/>
      <c r="J6" s="47">
        <v>41.5317419</v>
      </c>
      <c r="K6" s="47">
        <v>-8.6178922</v>
      </c>
    </row>
    <row r="7" spans="1:11" s="5" customFormat="1" ht="15.95" customHeight="1" x14ac:dyDescent="0.2">
      <c r="A7" s="75">
        <v>303</v>
      </c>
      <c r="B7" s="4" t="s">
        <v>65</v>
      </c>
      <c r="C7" s="75">
        <v>303</v>
      </c>
      <c r="D7" s="22"/>
      <c r="E7" s="22"/>
      <c r="F7" s="22"/>
      <c r="G7" s="22"/>
      <c r="H7" s="22"/>
      <c r="J7" s="30">
        <v>41.5454486</v>
      </c>
      <c r="K7" s="30">
        <v>-8.4265070000000009</v>
      </c>
    </row>
    <row r="8" spans="1:11" s="46" customFormat="1" ht="15.95" customHeight="1" x14ac:dyDescent="0.2">
      <c r="A8" s="74">
        <v>304</v>
      </c>
      <c r="B8" s="33" t="s">
        <v>44</v>
      </c>
      <c r="C8" s="74">
        <v>304</v>
      </c>
      <c r="D8" s="45"/>
      <c r="E8" s="45"/>
      <c r="F8" s="45"/>
      <c r="G8" s="45"/>
      <c r="H8" s="45"/>
      <c r="J8" s="47">
        <v>41.511693899999997</v>
      </c>
      <c r="K8" s="47">
        <v>-7.9979753000000002</v>
      </c>
    </row>
    <row r="9" spans="1:11" s="5" customFormat="1" ht="15.95" customHeight="1" x14ac:dyDescent="0.2">
      <c r="A9" s="75">
        <v>1602</v>
      </c>
      <c r="B9" s="4" t="s">
        <v>64</v>
      </c>
      <c r="C9" s="75">
        <v>1602</v>
      </c>
      <c r="D9" s="22"/>
      <c r="E9" s="22"/>
      <c r="F9" s="22"/>
      <c r="G9" s="22"/>
      <c r="H9" s="22"/>
      <c r="J9" s="30">
        <v>41.873208200000001</v>
      </c>
      <c r="K9" s="30">
        <v>-8.8378454000000009</v>
      </c>
    </row>
    <row r="10" spans="1:11" s="46" customFormat="1" ht="15.95" customHeight="1" x14ac:dyDescent="0.2">
      <c r="A10" s="74">
        <v>305</v>
      </c>
      <c r="B10" s="33" t="s">
        <v>58</v>
      </c>
      <c r="C10" s="74">
        <v>305</v>
      </c>
      <c r="D10" s="45"/>
      <c r="E10" s="45"/>
      <c r="F10" s="45"/>
      <c r="G10" s="45"/>
      <c r="H10" s="45"/>
      <c r="J10" s="47">
        <v>41.386949600000001</v>
      </c>
      <c r="K10" s="47">
        <v>-8.0022034000000009</v>
      </c>
    </row>
    <row r="11" spans="1:11" s="5" customFormat="1" ht="15.95" customHeight="1" x14ac:dyDescent="0.2">
      <c r="A11" s="75">
        <v>306</v>
      </c>
      <c r="B11" s="4" t="s">
        <v>54</v>
      </c>
      <c r="C11" s="75">
        <v>306</v>
      </c>
      <c r="D11" s="22"/>
      <c r="E11" s="22"/>
      <c r="F11" s="22"/>
      <c r="G11" s="22"/>
      <c r="H11" s="22"/>
      <c r="J11" s="30">
        <v>41.530916900000001</v>
      </c>
      <c r="K11" s="30">
        <v>-8.7805651999999998</v>
      </c>
    </row>
    <row r="12" spans="1:11" s="46" customFormat="1" ht="15.95" customHeight="1" x14ac:dyDescent="0.2">
      <c r="A12" s="74">
        <v>307</v>
      </c>
      <c r="B12" s="33" t="s">
        <v>60</v>
      </c>
      <c r="C12" s="74">
        <v>307</v>
      </c>
      <c r="D12" s="45"/>
      <c r="E12" s="45"/>
      <c r="F12" s="45"/>
      <c r="G12" s="45"/>
      <c r="H12" s="45"/>
      <c r="J12" s="47">
        <v>41.450821699999999</v>
      </c>
      <c r="K12" s="47">
        <v>-8.1728618999999991</v>
      </c>
    </row>
    <row r="13" spans="1:11" s="5" customFormat="1" ht="15.95" customHeight="1" x14ac:dyDescent="0.2">
      <c r="A13" s="75">
        <v>1303</v>
      </c>
      <c r="B13" s="4" t="s">
        <v>32</v>
      </c>
      <c r="C13" s="75">
        <v>1303</v>
      </c>
      <c r="D13" s="22"/>
      <c r="E13" s="22"/>
      <c r="F13" s="22"/>
      <c r="G13" s="22"/>
      <c r="H13" s="22"/>
      <c r="J13" s="30">
        <v>41.366410399999999</v>
      </c>
      <c r="K13" s="30">
        <v>-8.1971968000000004</v>
      </c>
    </row>
    <row r="14" spans="1:11" s="46" customFormat="1" ht="15.95" customHeight="1" x14ac:dyDescent="0.2">
      <c r="A14" s="74">
        <v>1304</v>
      </c>
      <c r="B14" s="33" t="s">
        <v>62</v>
      </c>
      <c r="C14" s="74">
        <v>1304</v>
      </c>
      <c r="D14" s="45"/>
      <c r="E14" s="45"/>
      <c r="F14" s="45"/>
      <c r="G14" s="45"/>
      <c r="H14" s="45"/>
      <c r="J14" s="47">
        <v>41.139559900000002</v>
      </c>
      <c r="K14" s="47">
        <v>-8.5291423000000002</v>
      </c>
    </row>
    <row r="15" spans="1:11" s="5" customFormat="1" ht="15.95" customHeight="1" x14ac:dyDescent="0.2">
      <c r="A15" s="75">
        <v>308</v>
      </c>
      <c r="B15" s="4" t="s">
        <v>53</v>
      </c>
      <c r="C15" s="75">
        <v>308</v>
      </c>
      <c r="D15" s="22"/>
      <c r="E15" s="22"/>
      <c r="F15" s="22"/>
      <c r="G15" s="22"/>
      <c r="H15" s="22"/>
      <c r="J15" s="30">
        <v>41.442529999999998</v>
      </c>
      <c r="K15" s="30">
        <v>-8.2917857000000001</v>
      </c>
    </row>
    <row r="16" spans="1:11" s="46" customFormat="1" ht="15.95" customHeight="1" x14ac:dyDescent="0.2">
      <c r="A16" s="74">
        <v>1305</v>
      </c>
      <c r="B16" s="33" t="s">
        <v>34</v>
      </c>
      <c r="C16" s="74">
        <v>1305</v>
      </c>
      <c r="D16" s="45"/>
      <c r="E16" s="45"/>
      <c r="F16" s="45"/>
      <c r="G16" s="45"/>
      <c r="H16" s="45"/>
      <c r="J16" s="47">
        <v>41.277479300000003</v>
      </c>
      <c r="K16" s="47">
        <v>-8.2837376000000003</v>
      </c>
    </row>
    <row r="17" spans="1:11" s="5" customFormat="1" ht="15.95" customHeight="1" x14ac:dyDescent="0.2">
      <c r="A17" s="75">
        <v>1306</v>
      </c>
      <c r="B17" s="4" t="s">
        <v>42</v>
      </c>
      <c r="C17" s="75">
        <v>1306</v>
      </c>
      <c r="D17" s="22"/>
      <c r="E17" s="22"/>
      <c r="F17" s="22"/>
      <c r="G17" s="22"/>
      <c r="H17" s="22"/>
      <c r="J17" s="30">
        <v>41.227889099999999</v>
      </c>
      <c r="K17" s="30">
        <v>-8.6210489999999993</v>
      </c>
    </row>
    <row r="18" spans="1:11" s="46" customFormat="1" ht="15.95" customHeight="1" x14ac:dyDescent="0.2">
      <c r="A18" s="74">
        <v>1307</v>
      </c>
      <c r="B18" s="33" t="s">
        <v>45</v>
      </c>
      <c r="C18" s="74">
        <v>1307</v>
      </c>
      <c r="D18" s="45"/>
      <c r="E18" s="45"/>
      <c r="F18" s="45"/>
      <c r="G18" s="45"/>
      <c r="H18" s="45"/>
      <c r="J18" s="47">
        <v>41.1845043</v>
      </c>
      <c r="K18" s="47">
        <v>-8.1477550999999995</v>
      </c>
    </row>
    <row r="19" spans="1:11" s="5" customFormat="1" ht="15.95" customHeight="1" x14ac:dyDescent="0.2">
      <c r="A19" s="75">
        <v>1308</v>
      </c>
      <c r="B19" s="4" t="s">
        <v>48</v>
      </c>
      <c r="C19" s="75">
        <v>1308</v>
      </c>
      <c r="D19" s="22"/>
      <c r="E19" s="22"/>
      <c r="F19" s="22"/>
      <c r="G19" s="22"/>
      <c r="H19" s="22"/>
      <c r="J19" s="30">
        <v>41.1844362</v>
      </c>
      <c r="K19" s="30">
        <v>-8.6962775000000008</v>
      </c>
    </row>
    <row r="20" spans="1:11" s="46" customFormat="1" ht="15.95" customHeight="1" x14ac:dyDescent="0.2">
      <c r="A20" s="74">
        <v>1603</v>
      </c>
      <c r="B20" s="33" t="s">
        <v>56</v>
      </c>
      <c r="C20" s="74">
        <v>1603</v>
      </c>
      <c r="D20" s="45"/>
      <c r="E20" s="45"/>
      <c r="F20" s="45"/>
      <c r="G20" s="45"/>
      <c r="H20" s="45"/>
      <c r="J20" s="47">
        <v>42.1143979</v>
      </c>
      <c r="K20" s="47">
        <v>-8.2579735000000003</v>
      </c>
    </row>
    <row r="21" spans="1:11" s="5" customFormat="1" ht="15.95" customHeight="1" x14ac:dyDescent="0.2">
      <c r="A21" s="75">
        <v>1604</v>
      </c>
      <c r="B21" s="4" t="s">
        <v>35</v>
      </c>
      <c r="C21" s="75">
        <v>1604</v>
      </c>
      <c r="D21" s="22"/>
      <c r="E21" s="22"/>
      <c r="F21" s="22"/>
      <c r="G21" s="22"/>
      <c r="H21" s="22"/>
      <c r="J21" s="30">
        <v>42.077185499999999</v>
      </c>
      <c r="K21" s="30">
        <v>-8.4819440999999998</v>
      </c>
    </row>
    <row r="22" spans="1:11" s="46" customFormat="1" ht="15.95" customHeight="1" x14ac:dyDescent="0.2">
      <c r="A22" s="74">
        <v>1309</v>
      </c>
      <c r="B22" s="33" t="s">
        <v>50</v>
      </c>
      <c r="C22" s="74">
        <v>1309</v>
      </c>
      <c r="D22" s="45"/>
      <c r="E22" s="45"/>
      <c r="F22" s="45"/>
      <c r="G22" s="45"/>
      <c r="H22" s="45"/>
      <c r="J22" s="47">
        <v>41.278203400000002</v>
      </c>
      <c r="K22" s="47">
        <v>-8.3734135999999992</v>
      </c>
    </row>
    <row r="23" spans="1:11" s="5" customFormat="1" ht="15.95" customHeight="1" x14ac:dyDescent="0.2">
      <c r="A23" s="75">
        <v>1310</v>
      </c>
      <c r="B23" s="4" t="s">
        <v>67</v>
      </c>
      <c r="C23" s="75">
        <v>1310</v>
      </c>
      <c r="D23" s="22"/>
      <c r="E23" s="22"/>
      <c r="F23" s="22"/>
      <c r="G23" s="22"/>
      <c r="H23" s="22"/>
      <c r="J23" s="30">
        <v>41.205167400000001</v>
      </c>
      <c r="K23" s="30">
        <v>-8.3303867</v>
      </c>
    </row>
    <row r="24" spans="1:11" s="46" customFormat="1" ht="15.95" customHeight="1" x14ac:dyDescent="0.2">
      <c r="A24" s="74">
        <v>1605</v>
      </c>
      <c r="B24" s="33" t="s">
        <v>59</v>
      </c>
      <c r="C24" s="74">
        <v>1605</v>
      </c>
      <c r="D24" s="45"/>
      <c r="E24" s="45"/>
      <c r="F24" s="45"/>
      <c r="G24" s="45"/>
      <c r="H24" s="45"/>
      <c r="J24" s="47">
        <v>41.913111999999998</v>
      </c>
      <c r="K24" s="47">
        <v>-8.5614378000000002</v>
      </c>
    </row>
    <row r="25" spans="1:11" s="5" customFormat="1" ht="15.95" customHeight="1" x14ac:dyDescent="0.2">
      <c r="A25" s="75">
        <v>1311</v>
      </c>
      <c r="B25" s="4" t="s">
        <v>69</v>
      </c>
      <c r="C25" s="75">
        <v>1311</v>
      </c>
      <c r="D25" s="22"/>
      <c r="E25" s="22"/>
      <c r="F25" s="22"/>
      <c r="G25" s="22"/>
      <c r="H25" s="22"/>
      <c r="J25" s="30">
        <v>41.205280799999997</v>
      </c>
      <c r="K25" s="30">
        <v>-8.2891305000000006</v>
      </c>
    </row>
    <row r="26" spans="1:11" s="46" customFormat="1" ht="15.95" customHeight="1" x14ac:dyDescent="0.2">
      <c r="A26" s="74">
        <v>1606</v>
      </c>
      <c r="B26" s="33" t="s">
        <v>39</v>
      </c>
      <c r="C26" s="74">
        <v>1606</v>
      </c>
      <c r="D26" s="45"/>
      <c r="E26" s="45"/>
      <c r="F26" s="45"/>
      <c r="G26" s="45"/>
      <c r="H26" s="45"/>
      <c r="J26" s="47">
        <v>41.8060963</v>
      </c>
      <c r="K26" s="47">
        <v>-8.4163879999999995</v>
      </c>
    </row>
    <row r="27" spans="1:11" s="5" customFormat="1" ht="15.95" customHeight="1" x14ac:dyDescent="0.2">
      <c r="A27" s="75">
        <v>1607</v>
      </c>
      <c r="B27" s="4" t="s">
        <v>51</v>
      </c>
      <c r="C27" s="75">
        <v>1607</v>
      </c>
      <c r="D27" s="22"/>
      <c r="E27" s="22"/>
      <c r="F27" s="22"/>
      <c r="G27" s="22"/>
      <c r="H27" s="22"/>
      <c r="J27" s="30">
        <v>41.764733300000003</v>
      </c>
      <c r="K27" s="30">
        <v>-8.5827407000000004</v>
      </c>
    </row>
    <row r="28" spans="1:11" s="46" customFormat="1" ht="15.95" customHeight="1" x14ac:dyDescent="0.2">
      <c r="A28" s="77">
        <v>1312</v>
      </c>
      <c r="B28" s="48" t="s">
        <v>36</v>
      </c>
      <c r="C28" s="77">
        <v>1312</v>
      </c>
      <c r="D28" s="49"/>
      <c r="E28" s="49"/>
      <c r="F28" s="49"/>
      <c r="G28" s="49"/>
      <c r="H28" s="49"/>
      <c r="J28" s="47">
        <v>41.157943799999998</v>
      </c>
      <c r="K28" s="47">
        <v>-8.6291053000000009</v>
      </c>
    </row>
    <row r="29" spans="1:11" s="5" customFormat="1" ht="15.95" customHeight="1" x14ac:dyDescent="0.2">
      <c r="A29" s="75">
        <v>309</v>
      </c>
      <c r="B29" s="4" t="s">
        <v>37</v>
      </c>
      <c r="C29" s="75">
        <v>309</v>
      </c>
      <c r="D29" s="22"/>
      <c r="E29" s="22"/>
      <c r="F29" s="22"/>
      <c r="G29" s="22"/>
      <c r="H29" s="22"/>
      <c r="J29" s="30">
        <v>41.578478400000002</v>
      </c>
      <c r="K29" s="30">
        <v>-8.2689012000000002</v>
      </c>
    </row>
    <row r="30" spans="1:11" s="46" customFormat="1" ht="15.95" customHeight="1" x14ac:dyDescent="0.2">
      <c r="A30" s="74">
        <v>1313</v>
      </c>
      <c r="B30" s="33" t="s">
        <v>33</v>
      </c>
      <c r="C30" s="74">
        <v>1313</v>
      </c>
      <c r="D30" s="45"/>
      <c r="E30" s="45"/>
      <c r="F30" s="45"/>
      <c r="G30" s="45"/>
      <c r="H30" s="45"/>
      <c r="J30" s="47">
        <v>41.380368500000003</v>
      </c>
      <c r="K30" s="47">
        <v>-8.7609294000000002</v>
      </c>
    </row>
    <row r="31" spans="1:11" s="5" customFormat="1" ht="15.95" customHeight="1" x14ac:dyDescent="0.2">
      <c r="A31" s="75">
        <v>1314</v>
      </c>
      <c r="B31" s="4" t="s">
        <v>41</v>
      </c>
      <c r="C31" s="75">
        <v>1314</v>
      </c>
      <c r="D31" s="22"/>
      <c r="E31" s="22"/>
      <c r="F31" s="22"/>
      <c r="G31" s="22"/>
      <c r="H31" s="22"/>
      <c r="J31" s="30">
        <v>41.343137599999999</v>
      </c>
      <c r="K31" s="30">
        <v>-8.4738077999999994</v>
      </c>
    </row>
    <row r="32" spans="1:11" s="46" customFormat="1" ht="15.95" customHeight="1" x14ac:dyDescent="0.2">
      <c r="A32" s="74">
        <v>310</v>
      </c>
      <c r="B32" s="33" t="s">
        <v>66</v>
      </c>
      <c r="C32" s="74">
        <v>310</v>
      </c>
      <c r="D32" s="45"/>
      <c r="E32" s="45"/>
      <c r="F32" s="45"/>
      <c r="G32" s="45"/>
      <c r="H32" s="45"/>
      <c r="J32" s="47">
        <v>41.716740899999998</v>
      </c>
      <c r="K32" s="47">
        <v>-8.3062444000000006</v>
      </c>
    </row>
    <row r="33" spans="1:11" s="5" customFormat="1" ht="15.95" customHeight="1" x14ac:dyDescent="0.2">
      <c r="A33" s="75">
        <v>1318</v>
      </c>
      <c r="B33" s="4" t="s">
        <v>61</v>
      </c>
      <c r="C33" s="75">
        <v>1318</v>
      </c>
      <c r="D33" s="22"/>
      <c r="E33" s="22"/>
      <c r="F33" s="22"/>
      <c r="G33" s="22"/>
      <c r="H33" s="22"/>
      <c r="J33" s="30">
        <v>41.339053499999999</v>
      </c>
      <c r="K33" s="30">
        <v>-8.5599892999999998</v>
      </c>
    </row>
    <row r="34" spans="1:11" s="46" customFormat="1" ht="15.95" customHeight="1" x14ac:dyDescent="0.2">
      <c r="A34" s="74">
        <v>1608</v>
      </c>
      <c r="B34" s="33" t="s">
        <v>38</v>
      </c>
      <c r="C34" s="74">
        <v>1608</v>
      </c>
      <c r="D34" s="45"/>
      <c r="E34" s="45"/>
      <c r="F34" s="45"/>
      <c r="G34" s="45"/>
      <c r="H34" s="45"/>
      <c r="J34" s="47">
        <v>42.026875099999998</v>
      </c>
      <c r="K34" s="47">
        <v>-8.6421522</v>
      </c>
    </row>
    <row r="35" spans="1:11" s="5" customFormat="1" ht="15.95" customHeight="1" x14ac:dyDescent="0.2">
      <c r="A35" s="75">
        <v>1315</v>
      </c>
      <c r="B35" s="4" t="s">
        <v>68</v>
      </c>
      <c r="C35" s="75">
        <v>1315</v>
      </c>
      <c r="D35" s="22"/>
      <c r="E35" s="22"/>
      <c r="F35" s="22"/>
      <c r="G35" s="22"/>
      <c r="H35" s="22"/>
      <c r="J35" s="30">
        <v>41.188759400000002</v>
      </c>
      <c r="K35" s="30">
        <v>-8.4983520000000006</v>
      </c>
    </row>
    <row r="36" spans="1:11" s="46" customFormat="1" ht="15.95" customHeight="1" x14ac:dyDescent="0.2">
      <c r="A36" s="74">
        <v>1609</v>
      </c>
      <c r="B36" s="33" t="s">
        <v>40</v>
      </c>
      <c r="C36" s="74">
        <v>1609</v>
      </c>
      <c r="D36" s="45"/>
      <c r="E36" s="45"/>
      <c r="F36" s="45"/>
      <c r="G36" s="45"/>
      <c r="H36" s="45"/>
      <c r="J36" s="47">
        <v>41.691827500000002</v>
      </c>
      <c r="K36" s="47">
        <v>-8.8344100999999995</v>
      </c>
    </row>
    <row r="37" spans="1:11" s="5" customFormat="1" ht="15.95" customHeight="1" x14ac:dyDescent="0.2">
      <c r="A37" s="75">
        <v>311</v>
      </c>
      <c r="B37" s="4" t="s">
        <v>63</v>
      </c>
      <c r="C37" s="75">
        <v>311</v>
      </c>
      <c r="D37" s="22"/>
      <c r="E37" s="22"/>
      <c r="F37" s="22"/>
      <c r="G37" s="22"/>
      <c r="H37" s="22"/>
      <c r="J37" s="30">
        <v>41.634321800000002</v>
      </c>
      <c r="K37" s="30">
        <v>-8.1416198000000009</v>
      </c>
    </row>
    <row r="38" spans="1:11" s="46" customFormat="1" ht="15.95" customHeight="1" x14ac:dyDescent="0.2">
      <c r="A38" s="74">
        <v>1316</v>
      </c>
      <c r="B38" s="33" t="s">
        <v>46</v>
      </c>
      <c r="C38" s="74">
        <v>1316</v>
      </c>
      <c r="D38" s="45"/>
      <c r="E38" s="45"/>
      <c r="F38" s="45"/>
      <c r="G38" s="45"/>
      <c r="H38" s="45"/>
      <c r="J38" s="47">
        <v>41.351730199999999</v>
      </c>
      <c r="K38" s="47">
        <v>-8.7478619000000002</v>
      </c>
    </row>
    <row r="39" spans="1:11" s="5" customFormat="1" ht="15.95" customHeight="1" x14ac:dyDescent="0.2">
      <c r="A39" s="75">
        <v>1610</v>
      </c>
      <c r="B39" s="4" t="s">
        <v>47</v>
      </c>
      <c r="C39" s="75">
        <v>1610</v>
      </c>
      <c r="D39" s="22"/>
      <c r="E39" s="22"/>
      <c r="F39" s="22"/>
      <c r="G39" s="22"/>
      <c r="H39" s="22"/>
      <c r="J39" s="30">
        <v>41.942845400000003</v>
      </c>
      <c r="K39" s="30">
        <v>-8.7408024999999991</v>
      </c>
    </row>
    <row r="40" spans="1:11" s="46" customFormat="1" ht="15.95" customHeight="1" x14ac:dyDescent="0.2">
      <c r="A40" s="74">
        <v>312</v>
      </c>
      <c r="B40" s="33" t="s">
        <v>72</v>
      </c>
      <c r="C40" s="74">
        <v>312</v>
      </c>
      <c r="D40" s="45"/>
      <c r="E40" s="45"/>
      <c r="F40" s="45"/>
      <c r="G40" s="45"/>
      <c r="H40" s="45"/>
      <c r="J40" s="47">
        <v>41.411125900000002</v>
      </c>
      <c r="K40" s="47">
        <v>-8.5237318999999996</v>
      </c>
    </row>
    <row r="41" spans="1:11" s="5" customFormat="1" ht="15.95" customHeight="1" x14ac:dyDescent="0.2">
      <c r="A41" s="75">
        <v>1317</v>
      </c>
      <c r="B41" s="4" t="s">
        <v>73</v>
      </c>
      <c r="C41" s="75">
        <v>1317</v>
      </c>
      <c r="D41" s="22"/>
      <c r="E41" s="22"/>
      <c r="F41" s="22"/>
      <c r="G41" s="22"/>
      <c r="H41" s="22"/>
      <c r="J41" s="30">
        <v>41.123875900000002</v>
      </c>
      <c r="K41" s="30">
        <v>-8.6117851000000005</v>
      </c>
    </row>
    <row r="42" spans="1:11" s="46" customFormat="1" ht="15.95" customHeight="1" x14ac:dyDescent="0.2">
      <c r="A42" s="74">
        <v>313</v>
      </c>
      <c r="B42" s="33" t="s">
        <v>49</v>
      </c>
      <c r="C42" s="74">
        <v>313</v>
      </c>
      <c r="D42" s="45"/>
      <c r="E42" s="45"/>
      <c r="F42" s="45"/>
      <c r="G42" s="45"/>
      <c r="H42" s="45"/>
      <c r="J42" s="47">
        <v>41.650716099999997</v>
      </c>
      <c r="K42" s="47">
        <v>-8.4332813000000009</v>
      </c>
    </row>
    <row r="43" spans="1:11" s="5" customFormat="1" ht="15.95" customHeight="1" x14ac:dyDescent="0.2">
      <c r="A43" s="75">
        <v>314</v>
      </c>
      <c r="B43" s="4" t="s">
        <v>43</v>
      </c>
      <c r="C43" s="75">
        <v>314</v>
      </c>
      <c r="D43" s="22"/>
      <c r="E43" s="22"/>
      <c r="F43" s="22"/>
      <c r="G43" s="22"/>
      <c r="H43" s="22"/>
      <c r="J43" s="30">
        <v>41.376410800000002</v>
      </c>
      <c r="K43" s="30">
        <v>-8.3098348000000009</v>
      </c>
    </row>
    <row r="44" spans="1:11" s="55" customFormat="1" ht="15.95" customHeight="1" x14ac:dyDescent="0.2">
      <c r="A44" s="52" t="s">
        <v>14</v>
      </c>
      <c r="B44" s="53"/>
      <c r="C44" s="54">
        <f t="shared" ref="C44:H44" si="0">SUM(C2:C43)</f>
        <v>43931</v>
      </c>
      <c r="D44" s="54">
        <f t="shared" si="0"/>
        <v>0</v>
      </c>
      <c r="E44" s="54">
        <f t="shared" si="0"/>
        <v>0</v>
      </c>
      <c r="F44" s="54">
        <f t="shared" si="0"/>
        <v>0</v>
      </c>
      <c r="G44" s="54">
        <f t="shared" si="0"/>
        <v>0</v>
      </c>
      <c r="H44" s="54">
        <f t="shared" si="0"/>
        <v>0</v>
      </c>
      <c r="I44" s="55">
        <f>COUNTA($A$2:A43)</f>
        <v>42</v>
      </c>
      <c r="J44" s="57"/>
      <c r="K44" s="57"/>
    </row>
    <row r="45" spans="1:11" s="7" customFormat="1" ht="20.100000000000001" customHeight="1" x14ac:dyDescent="0.2">
      <c r="A45" s="20"/>
      <c r="C45" s="24"/>
      <c r="D45" s="24"/>
      <c r="E45" s="24"/>
      <c r="F45" s="24"/>
      <c r="G45" s="24"/>
      <c r="H45" s="24"/>
      <c r="J45" s="32"/>
      <c r="K45" s="32"/>
    </row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2010&amp;C&amp;"Arial,Negrito"Alagoas&amp;R&amp;"IBGE,Normal"DE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19"/>
  <sheetViews>
    <sheetView topLeftCell="A7" zoomScaleNormal="100" zoomScaleSheetLayoutView="100" workbookViewId="0">
      <selection activeCell="K4" sqref="K4"/>
    </sheetView>
  </sheetViews>
  <sheetFormatPr defaultColWidth="0" defaultRowHeight="12.75" x14ac:dyDescent="0.2"/>
  <cols>
    <col min="1" max="1" width="11" style="16" customWidth="1"/>
    <col min="2" max="2" width="28.8554687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140625" style="32" customWidth="1"/>
    <col min="11" max="11" width="10.140625" style="32" bestFit="1" customWidth="1"/>
    <col min="12" max="16384" width="0" style="9" hidden="1"/>
  </cols>
  <sheetData>
    <row r="1" spans="1:11" s="1" customFormat="1" ht="84.75" customHeight="1" x14ac:dyDescent="0.2">
      <c r="A1" s="19" t="s">
        <v>4</v>
      </c>
      <c r="B1" s="12" t="s">
        <v>5</v>
      </c>
      <c r="C1" s="28" t="s">
        <v>6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1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801</v>
      </c>
      <c r="B2" s="33" t="s">
        <v>294</v>
      </c>
      <c r="C2" s="74">
        <v>801</v>
      </c>
      <c r="D2" s="45"/>
      <c r="E2" s="45"/>
      <c r="F2" s="45"/>
      <c r="G2" s="45"/>
      <c r="H2" s="45"/>
      <c r="J2" s="47">
        <v>37.0890719</v>
      </c>
      <c r="K2" s="47">
        <v>-8.2478795999999992</v>
      </c>
    </row>
    <row r="3" spans="1:11" s="5" customFormat="1" ht="15.95" customHeight="1" x14ac:dyDescent="0.2">
      <c r="A3" s="75">
        <v>802</v>
      </c>
      <c r="B3" s="4" t="s">
        <v>295</v>
      </c>
      <c r="C3" s="75">
        <v>802</v>
      </c>
      <c r="D3" s="22"/>
      <c r="E3" s="22"/>
      <c r="F3" s="22"/>
      <c r="G3" s="22"/>
      <c r="H3" s="22"/>
      <c r="J3" s="30">
        <v>37.469978500000003</v>
      </c>
      <c r="K3" s="30">
        <v>-7.4730775999999999</v>
      </c>
    </row>
    <row r="4" spans="1:11" s="46" customFormat="1" ht="15.95" customHeight="1" x14ac:dyDescent="0.2">
      <c r="A4" s="74">
        <v>803</v>
      </c>
      <c r="B4" s="33" t="s">
        <v>296</v>
      </c>
      <c r="C4" s="74">
        <v>803</v>
      </c>
      <c r="D4" s="45"/>
      <c r="E4" s="45"/>
      <c r="F4" s="45"/>
      <c r="G4" s="45"/>
      <c r="H4" s="45"/>
      <c r="J4" s="47">
        <v>37.316569999999999</v>
      </c>
      <c r="K4" s="47">
        <v>-8.7992644999999996</v>
      </c>
    </row>
    <row r="5" spans="1:11" s="5" customFormat="1" ht="15.95" customHeight="1" x14ac:dyDescent="0.2">
      <c r="A5" s="75">
        <v>804</v>
      </c>
      <c r="B5" s="4" t="s">
        <v>297</v>
      </c>
      <c r="C5" s="75">
        <v>804</v>
      </c>
      <c r="D5" s="22"/>
      <c r="E5" s="22"/>
      <c r="F5" s="22"/>
      <c r="G5" s="22"/>
      <c r="H5" s="22"/>
      <c r="J5" s="30">
        <v>37.217942200000003</v>
      </c>
      <c r="K5" s="30">
        <v>-7.4423339000000004</v>
      </c>
    </row>
    <row r="6" spans="1:11" s="46" customFormat="1" ht="15.95" customHeight="1" x14ac:dyDescent="0.2">
      <c r="A6" s="74">
        <v>805</v>
      </c>
      <c r="B6" s="33" t="s">
        <v>298</v>
      </c>
      <c r="C6" s="74">
        <v>805</v>
      </c>
      <c r="D6" s="45"/>
      <c r="E6" s="45"/>
      <c r="F6" s="45"/>
      <c r="G6" s="45"/>
      <c r="H6" s="45"/>
      <c r="J6" s="47">
        <v>37.019354800000002</v>
      </c>
      <c r="K6" s="47">
        <v>-7.9304397</v>
      </c>
    </row>
    <row r="7" spans="1:11" s="5" customFormat="1" ht="15.95" customHeight="1" x14ac:dyDescent="0.2">
      <c r="A7" s="75">
        <v>806</v>
      </c>
      <c r="B7" s="4" t="s">
        <v>299</v>
      </c>
      <c r="C7" s="75">
        <v>806</v>
      </c>
      <c r="D7" s="22"/>
      <c r="E7" s="22"/>
      <c r="F7" s="22"/>
      <c r="G7" s="22"/>
      <c r="H7" s="22"/>
      <c r="J7" s="30">
        <v>37.135663100000002</v>
      </c>
      <c r="K7" s="30">
        <v>-8.4517228000000006</v>
      </c>
    </row>
    <row r="8" spans="1:11" s="46" customFormat="1" ht="15.95" customHeight="1" x14ac:dyDescent="0.2">
      <c r="A8" s="74">
        <v>807</v>
      </c>
      <c r="B8" s="33" t="s">
        <v>300</v>
      </c>
      <c r="C8" s="74">
        <v>807</v>
      </c>
      <c r="D8" s="45"/>
      <c r="E8" s="45"/>
      <c r="F8" s="45"/>
      <c r="G8" s="45"/>
      <c r="H8" s="45"/>
      <c r="J8" s="47">
        <v>37.102788099999998</v>
      </c>
      <c r="K8" s="47">
        <v>-8.6730274999999999</v>
      </c>
    </row>
    <row r="9" spans="1:11" s="5" customFormat="1" ht="15.95" customHeight="1" x14ac:dyDescent="0.2">
      <c r="A9" s="75">
        <v>808</v>
      </c>
      <c r="B9" s="4" t="s">
        <v>301</v>
      </c>
      <c r="C9" s="75">
        <v>808</v>
      </c>
      <c r="D9" s="22"/>
      <c r="E9" s="22"/>
      <c r="F9" s="22"/>
      <c r="G9" s="22"/>
      <c r="H9" s="22"/>
      <c r="J9" s="30">
        <v>37.1379187</v>
      </c>
      <c r="K9" s="30">
        <v>-8.0202159999999996</v>
      </c>
    </row>
    <row r="10" spans="1:11" s="46" customFormat="1" ht="15.95" customHeight="1" x14ac:dyDescent="0.2">
      <c r="A10" s="74">
        <v>809</v>
      </c>
      <c r="B10" s="33" t="s">
        <v>302</v>
      </c>
      <c r="C10" s="74">
        <v>809</v>
      </c>
      <c r="D10" s="45"/>
      <c r="E10" s="45"/>
      <c r="F10" s="45"/>
      <c r="G10" s="45"/>
      <c r="H10" s="45"/>
      <c r="J10" s="47">
        <v>37.317987899999999</v>
      </c>
      <c r="K10" s="47">
        <v>-8.5561705999999997</v>
      </c>
    </row>
    <row r="11" spans="1:11" s="5" customFormat="1" ht="15.95" customHeight="1" x14ac:dyDescent="0.2">
      <c r="A11" s="75">
        <v>810</v>
      </c>
      <c r="B11" s="4" t="s">
        <v>303</v>
      </c>
      <c r="C11" s="75">
        <v>810</v>
      </c>
      <c r="D11" s="22"/>
      <c r="E11" s="22"/>
      <c r="F11" s="22"/>
      <c r="G11" s="22"/>
      <c r="H11" s="22"/>
      <c r="J11" s="30">
        <v>37.026041599999999</v>
      </c>
      <c r="K11" s="30">
        <v>-7.8423508999999996</v>
      </c>
    </row>
    <row r="12" spans="1:11" s="46" customFormat="1" ht="15.95" customHeight="1" x14ac:dyDescent="0.2">
      <c r="A12" s="74">
        <v>811</v>
      </c>
      <c r="B12" s="33" t="s">
        <v>304</v>
      </c>
      <c r="C12" s="74">
        <v>811</v>
      </c>
      <c r="D12" s="45"/>
      <c r="E12" s="45"/>
      <c r="F12" s="45"/>
      <c r="G12" s="45"/>
      <c r="H12" s="45"/>
      <c r="J12" s="47">
        <v>37.13617</v>
      </c>
      <c r="K12" s="47">
        <v>-8.5376925999999997</v>
      </c>
    </row>
    <row r="13" spans="1:11" s="5" customFormat="1" ht="15.95" customHeight="1" x14ac:dyDescent="0.2">
      <c r="A13" s="75">
        <v>812</v>
      </c>
      <c r="B13" s="4" t="s">
        <v>305</v>
      </c>
      <c r="C13" s="75">
        <v>812</v>
      </c>
      <c r="D13" s="22"/>
      <c r="E13" s="22"/>
      <c r="F13" s="22"/>
      <c r="G13" s="22"/>
      <c r="H13" s="22"/>
      <c r="J13" s="30">
        <v>37.152576000000003</v>
      </c>
      <c r="K13" s="30">
        <v>-7.8890523000000004</v>
      </c>
    </row>
    <row r="14" spans="1:11" s="46" customFormat="1" ht="15.95" customHeight="1" x14ac:dyDescent="0.2">
      <c r="A14" s="74">
        <v>813</v>
      </c>
      <c r="B14" s="33" t="s">
        <v>306</v>
      </c>
      <c r="C14" s="74">
        <v>813</v>
      </c>
      <c r="D14" s="45"/>
      <c r="E14" s="45"/>
      <c r="F14" s="45"/>
      <c r="G14" s="45"/>
      <c r="H14" s="45"/>
      <c r="J14" s="47">
        <v>37.1889976</v>
      </c>
      <c r="K14" s="47">
        <v>-8.4412050999999995</v>
      </c>
    </row>
    <row r="15" spans="1:11" s="5" customFormat="1" ht="15.95" customHeight="1" x14ac:dyDescent="0.2">
      <c r="A15" s="75">
        <v>814</v>
      </c>
      <c r="B15" s="4" t="s">
        <v>307</v>
      </c>
      <c r="C15" s="75">
        <v>814</v>
      </c>
      <c r="D15" s="22"/>
      <c r="E15" s="22"/>
      <c r="F15" s="22"/>
      <c r="G15" s="22"/>
      <c r="H15" s="22"/>
      <c r="J15" s="30">
        <v>37.133590599999998</v>
      </c>
      <c r="K15" s="30">
        <v>-7.6430018999999998</v>
      </c>
    </row>
    <row r="16" spans="1:11" s="46" customFormat="1" ht="15.95" customHeight="1" x14ac:dyDescent="0.2">
      <c r="A16" s="74">
        <v>815</v>
      </c>
      <c r="B16" s="33" t="s">
        <v>308</v>
      </c>
      <c r="C16" s="74">
        <v>815</v>
      </c>
      <c r="D16" s="45"/>
      <c r="E16" s="45"/>
      <c r="F16" s="45"/>
      <c r="G16" s="45"/>
      <c r="H16" s="45"/>
      <c r="J16" s="47">
        <v>37.082972599999998</v>
      </c>
      <c r="K16" s="47">
        <v>-8.9091831999999993</v>
      </c>
    </row>
    <row r="17" spans="1:11" s="5" customFormat="1" ht="15.95" customHeight="1" x14ac:dyDescent="0.2">
      <c r="A17" s="76">
        <v>816</v>
      </c>
      <c r="B17" s="6" t="s">
        <v>309</v>
      </c>
      <c r="C17" s="76">
        <v>816</v>
      </c>
      <c r="D17" s="23"/>
      <c r="E17" s="23"/>
      <c r="F17" s="23"/>
      <c r="G17" s="23"/>
      <c r="H17" s="23"/>
      <c r="J17" s="30">
        <v>37.193717200000002</v>
      </c>
      <c r="K17" s="30">
        <v>-7.4209255000000001</v>
      </c>
    </row>
    <row r="18" spans="1:11" s="55" customFormat="1" ht="15.95" customHeight="1" x14ac:dyDescent="0.2">
      <c r="A18" s="52" t="s">
        <v>14</v>
      </c>
      <c r="B18" s="53"/>
      <c r="C18" s="54">
        <f t="shared" ref="C18:H18" si="0">SUM(C2:C17)</f>
        <v>12936</v>
      </c>
      <c r="D18" s="54">
        <f t="shared" si="0"/>
        <v>0</v>
      </c>
      <c r="E18" s="54">
        <f t="shared" si="0"/>
        <v>0</v>
      </c>
      <c r="F18" s="54">
        <f t="shared" si="0"/>
        <v>0</v>
      </c>
      <c r="G18" s="54">
        <f t="shared" si="0"/>
        <v>0</v>
      </c>
      <c r="H18" s="54">
        <f t="shared" si="0"/>
        <v>0</v>
      </c>
      <c r="I18" s="55">
        <f>COUNTA($A$2:A17)</f>
        <v>16</v>
      </c>
      <c r="J18" s="56">
        <v>19.9467</v>
      </c>
      <c r="K18" s="56">
        <v>-50.793100000000003</v>
      </c>
    </row>
    <row r="19" spans="1:11" s="7" customFormat="1" ht="20.100000000000001" customHeight="1" x14ac:dyDescent="0.2">
      <c r="A19" s="17"/>
      <c r="B19" s="10"/>
      <c r="C19" s="24"/>
      <c r="D19" s="24"/>
      <c r="E19" s="24"/>
      <c r="F19" s="24"/>
      <c r="G19" s="24"/>
      <c r="H19" s="24"/>
      <c r="J19" s="30"/>
      <c r="K19" s="30"/>
    </row>
  </sheetData>
  <phoneticPr fontId="4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2010&amp;C&amp;"Arial,Negrito"&amp;9AMAPÁ&amp;R&amp;"IBGE,Normal"&amp;9DE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pageSetUpPr fitToPage="1"/>
  </sheetPr>
  <dimension ref="A1:BA892"/>
  <sheetViews>
    <sheetView showGridLines="0" tabSelected="1" topLeftCell="D27" zoomScale="90" zoomScaleNormal="90" workbookViewId="0">
      <selection activeCell="H80" sqref="H80"/>
    </sheetView>
  </sheetViews>
  <sheetFormatPr defaultColWidth="9.140625" defaultRowHeight="12.75" x14ac:dyDescent="0.2"/>
  <cols>
    <col min="1" max="1" width="11.140625" style="60" hidden="1" customWidth="1"/>
    <col min="2" max="2" width="11.85546875" style="60" hidden="1" customWidth="1"/>
    <col min="3" max="3" width="9" style="60" hidden="1" customWidth="1"/>
    <col min="4" max="4" width="8.42578125" style="60" customWidth="1"/>
    <col min="5" max="5" width="5" style="60" customWidth="1"/>
    <col min="6" max="6" width="10.5703125" style="61" customWidth="1"/>
    <col min="7" max="7" width="12.7109375" style="61" customWidth="1"/>
    <col min="8" max="8" width="64.140625" style="90" customWidth="1"/>
    <col min="9" max="9" width="13.28515625" style="90" customWidth="1"/>
    <col min="10" max="10" width="26.28515625" style="103" customWidth="1"/>
    <col min="11" max="11" width="11.28515625" style="103" customWidth="1"/>
    <col min="12" max="12" width="14.5703125" style="103" customWidth="1"/>
    <col min="13" max="15" width="3.85546875" style="103" hidden="1" customWidth="1"/>
    <col min="16" max="16" width="3.85546875" style="104" hidden="1" customWidth="1"/>
    <col min="17" max="25" width="3.85546875" style="103" hidden="1" customWidth="1"/>
    <col min="26" max="26" width="20.42578125" style="103" customWidth="1"/>
    <col min="27" max="27" width="13.42578125" style="90" customWidth="1"/>
    <col min="28" max="32" width="4.28515625" style="60" customWidth="1"/>
    <col min="33" max="33" width="10.28515625" style="60" customWidth="1"/>
    <col min="34" max="47" width="4.28515625" style="60" hidden="1" customWidth="1"/>
    <col min="48" max="48" width="22.140625" style="60" hidden="1" customWidth="1"/>
    <col min="49" max="50" width="4.28515625" style="60" hidden="1" customWidth="1"/>
    <col min="51" max="53" width="9.140625" style="60" hidden="1" customWidth="1"/>
    <col min="54" max="54" width="9.140625" style="60" customWidth="1"/>
    <col min="55" max="16384" width="9.140625" style="60"/>
  </cols>
  <sheetData>
    <row r="1" spans="1:34" ht="9.75" hidden="1" customHeight="1" x14ac:dyDescent="0.2">
      <c r="A1" s="59" t="s">
        <v>15</v>
      </c>
      <c r="B1" s="60" t="s">
        <v>26</v>
      </c>
      <c r="AB1" s="86"/>
      <c r="AC1" s="86"/>
      <c r="AD1" s="86"/>
      <c r="AE1" s="86"/>
      <c r="AF1" s="86"/>
      <c r="AG1" s="86"/>
      <c r="AH1" s="86"/>
    </row>
    <row r="2" spans="1:34" ht="9.75" hidden="1" customHeight="1" x14ac:dyDescent="0.2">
      <c r="A2" s="62" t="s">
        <v>20</v>
      </c>
      <c r="B2" s="60">
        <v>1</v>
      </c>
      <c r="AB2" s="86"/>
      <c r="AC2" s="86"/>
      <c r="AD2" s="86"/>
      <c r="AE2" s="86"/>
      <c r="AF2" s="86"/>
      <c r="AG2" s="86"/>
      <c r="AH2" s="86"/>
    </row>
    <row r="3" spans="1:34" ht="9.75" hidden="1" customHeight="1" x14ac:dyDescent="0.2">
      <c r="A3" s="62" t="s">
        <v>22</v>
      </c>
      <c r="B3" s="60">
        <v>2</v>
      </c>
      <c r="AB3" s="86"/>
      <c r="AC3" s="86"/>
      <c r="AD3" s="86"/>
      <c r="AE3" s="86"/>
      <c r="AF3" s="86"/>
      <c r="AG3" s="86"/>
      <c r="AH3" s="86"/>
    </row>
    <row r="4" spans="1:34" ht="9.75" hidden="1" customHeight="1" x14ac:dyDescent="0.2">
      <c r="A4" s="62" t="s">
        <v>23</v>
      </c>
      <c r="B4" s="60">
        <v>3</v>
      </c>
      <c r="AB4" s="86"/>
      <c r="AC4" s="86"/>
      <c r="AD4" s="86"/>
      <c r="AE4" s="86"/>
      <c r="AF4" s="86"/>
      <c r="AG4" s="86"/>
      <c r="AH4" s="86"/>
    </row>
    <row r="5" spans="1:34" ht="9.75" hidden="1" customHeight="1" x14ac:dyDescent="0.2">
      <c r="A5" s="62" t="s">
        <v>24</v>
      </c>
      <c r="B5" s="60">
        <v>4</v>
      </c>
      <c r="AB5" s="86"/>
      <c r="AC5" s="86"/>
      <c r="AD5" s="86"/>
      <c r="AE5" s="86"/>
      <c r="AF5" s="86"/>
      <c r="AG5" s="86"/>
      <c r="AH5" s="86"/>
    </row>
    <row r="6" spans="1:34" ht="9.75" hidden="1" customHeight="1" x14ac:dyDescent="0.2">
      <c r="A6" s="62" t="s">
        <v>18</v>
      </c>
      <c r="B6" s="60">
        <v>5</v>
      </c>
      <c r="AB6" s="86"/>
      <c r="AC6" s="86"/>
      <c r="AD6" s="86"/>
      <c r="AE6" s="86"/>
      <c r="AF6" s="86"/>
      <c r="AG6" s="86"/>
      <c r="AH6" s="86"/>
    </row>
    <row r="7" spans="1:34" ht="9.75" hidden="1" customHeight="1" x14ac:dyDescent="0.2">
      <c r="A7" s="62" t="s">
        <v>17</v>
      </c>
      <c r="B7" s="60">
        <v>6</v>
      </c>
      <c r="AB7" s="86"/>
      <c r="AC7" s="86"/>
      <c r="AD7" s="86"/>
      <c r="AE7" s="86"/>
      <c r="AF7" s="86"/>
      <c r="AG7" s="86"/>
      <c r="AH7" s="86"/>
    </row>
    <row r="8" spans="1:34" ht="9.75" hidden="1" customHeight="1" x14ac:dyDescent="0.2">
      <c r="A8" s="62" t="s">
        <v>25</v>
      </c>
      <c r="B8" s="60">
        <v>7</v>
      </c>
      <c r="AB8" s="86"/>
      <c r="AC8" s="86"/>
      <c r="AD8" s="86"/>
      <c r="AE8" s="86"/>
      <c r="AF8" s="86"/>
      <c r="AG8" s="86"/>
      <c r="AH8" s="86"/>
    </row>
    <row r="9" spans="1:34" ht="9.75" hidden="1" customHeight="1" x14ac:dyDescent="0.2">
      <c r="A9" s="62" t="s">
        <v>21</v>
      </c>
      <c r="B9" s="60">
        <v>8</v>
      </c>
      <c r="AB9" s="86"/>
      <c r="AC9" s="86"/>
      <c r="AD9" s="86"/>
      <c r="AE9" s="86"/>
      <c r="AF9" s="86"/>
      <c r="AG9" s="86"/>
      <c r="AH9" s="86"/>
    </row>
    <row r="10" spans="1:34" ht="9.75" hidden="1" customHeight="1" x14ac:dyDescent="0.2">
      <c r="A10" s="62" t="s">
        <v>16</v>
      </c>
      <c r="B10" s="60">
        <v>9</v>
      </c>
      <c r="AB10" s="86"/>
      <c r="AC10" s="86"/>
      <c r="AD10" s="86"/>
      <c r="AE10" s="86"/>
      <c r="AF10" s="86"/>
      <c r="AG10" s="86"/>
      <c r="AH10" s="86"/>
    </row>
    <row r="11" spans="1:34" ht="9.75" hidden="1" customHeight="1" x14ac:dyDescent="0.2">
      <c r="A11" s="62" t="s">
        <v>19</v>
      </c>
      <c r="B11" s="60">
        <v>10</v>
      </c>
      <c r="AB11" s="86"/>
      <c r="AC11" s="86"/>
      <c r="AD11" s="86"/>
      <c r="AE11" s="86"/>
      <c r="AF11" s="86"/>
      <c r="AG11" s="86"/>
      <c r="AH11" s="86"/>
    </row>
    <row r="12" spans="1:34" ht="9.75" hidden="1" customHeight="1" x14ac:dyDescent="0.2">
      <c r="A12" s="62"/>
      <c r="AB12" s="86"/>
      <c r="AC12" s="86"/>
      <c r="AD12" s="86"/>
      <c r="AE12" s="86"/>
      <c r="AF12" s="86"/>
      <c r="AG12" s="86"/>
      <c r="AH12" s="86"/>
    </row>
    <row r="13" spans="1:34" ht="9.75" hidden="1" customHeight="1" x14ac:dyDescent="0.2">
      <c r="A13" s="59"/>
      <c r="AB13" s="86"/>
      <c r="AC13" s="86"/>
      <c r="AD13" s="86"/>
      <c r="AE13" s="86"/>
      <c r="AF13" s="86"/>
      <c r="AG13" s="86"/>
      <c r="AH13" s="86"/>
    </row>
    <row r="14" spans="1:34" ht="9.75" hidden="1" customHeight="1" x14ac:dyDescent="0.2">
      <c r="A14" s="59"/>
      <c r="AB14" s="86"/>
      <c r="AC14" s="86"/>
      <c r="AD14" s="86"/>
      <c r="AE14" s="86"/>
      <c r="AF14" s="86"/>
      <c r="AG14" s="86"/>
      <c r="AH14" s="86"/>
    </row>
    <row r="15" spans="1:34" ht="9.75" hidden="1" customHeight="1" x14ac:dyDescent="0.2">
      <c r="A15" s="62"/>
      <c r="AB15" s="86"/>
      <c r="AC15" s="86"/>
      <c r="AD15" s="86"/>
      <c r="AE15" s="86"/>
      <c r="AF15" s="86"/>
      <c r="AG15" s="86"/>
      <c r="AH15" s="86"/>
    </row>
    <row r="16" spans="1:34" ht="9.75" hidden="1" customHeight="1" x14ac:dyDescent="0.2">
      <c r="A16" s="62"/>
      <c r="AB16" s="86"/>
      <c r="AC16" s="86"/>
      <c r="AD16" s="86"/>
      <c r="AE16" s="86"/>
      <c r="AF16" s="86"/>
      <c r="AG16" s="86"/>
      <c r="AH16" s="86"/>
    </row>
    <row r="17" spans="1:34" ht="9.75" hidden="1" customHeight="1" x14ac:dyDescent="0.2">
      <c r="A17" s="62"/>
      <c r="AB17" s="86"/>
      <c r="AC17" s="86"/>
      <c r="AD17" s="86"/>
      <c r="AE17" s="86"/>
      <c r="AF17" s="86"/>
      <c r="AG17" s="86"/>
      <c r="AH17" s="86"/>
    </row>
    <row r="18" spans="1:34" ht="9.75" hidden="1" customHeight="1" x14ac:dyDescent="0.2">
      <c r="A18" s="62"/>
      <c r="AB18" s="86"/>
      <c r="AC18" s="86"/>
      <c r="AD18" s="86"/>
      <c r="AE18" s="86"/>
      <c r="AF18" s="86"/>
      <c r="AG18" s="86"/>
      <c r="AH18" s="86"/>
    </row>
    <row r="19" spans="1:34" ht="9.75" hidden="1" customHeight="1" x14ac:dyDescent="0.2">
      <c r="A19" s="62"/>
      <c r="AB19" s="86"/>
      <c r="AC19" s="86"/>
      <c r="AD19" s="86"/>
      <c r="AE19" s="86"/>
      <c r="AF19" s="86"/>
      <c r="AG19" s="86"/>
      <c r="AH19" s="86"/>
    </row>
    <row r="20" spans="1:34" ht="9.75" hidden="1" customHeight="1" x14ac:dyDescent="0.2">
      <c r="A20" s="62"/>
      <c r="AB20" s="86"/>
      <c r="AC20" s="86"/>
      <c r="AD20" s="86"/>
      <c r="AE20" s="86"/>
      <c r="AF20" s="86"/>
      <c r="AG20" s="86"/>
      <c r="AH20" s="86"/>
    </row>
    <row r="21" spans="1:34" ht="9.75" hidden="1" customHeight="1" x14ac:dyDescent="0.2">
      <c r="A21" s="62"/>
      <c r="AB21" s="86"/>
      <c r="AC21" s="86"/>
      <c r="AD21" s="86"/>
      <c r="AE21" s="86"/>
      <c r="AF21" s="86"/>
      <c r="AG21" s="86"/>
      <c r="AH21" s="86"/>
    </row>
    <row r="22" spans="1:34" ht="9.75" hidden="1" customHeight="1" x14ac:dyDescent="0.2">
      <c r="A22" s="62"/>
      <c r="AB22" s="86"/>
      <c r="AC22" s="86"/>
      <c r="AD22" s="86"/>
      <c r="AE22" s="86"/>
      <c r="AF22" s="86"/>
      <c r="AG22" s="86"/>
      <c r="AH22" s="86"/>
    </row>
    <row r="23" spans="1:34" ht="9.75" hidden="1" customHeight="1" x14ac:dyDescent="0.2">
      <c r="A23" s="62"/>
      <c r="AB23" s="86"/>
      <c r="AC23" s="86"/>
      <c r="AD23" s="86"/>
      <c r="AE23" s="86"/>
      <c r="AF23" s="86"/>
      <c r="AG23" s="86"/>
      <c r="AH23" s="86"/>
    </row>
    <row r="24" spans="1:34" ht="9.75" hidden="1" customHeight="1" x14ac:dyDescent="0.2">
      <c r="A24" s="62"/>
      <c r="AB24" s="86"/>
      <c r="AC24" s="86"/>
      <c r="AD24" s="86"/>
      <c r="AE24" s="86"/>
      <c r="AF24" s="86"/>
      <c r="AG24" s="86"/>
      <c r="AH24" s="86"/>
    </row>
    <row r="25" spans="1:34" ht="9.75" hidden="1" customHeight="1" x14ac:dyDescent="0.2">
      <c r="A25" s="62"/>
      <c r="AB25" s="86"/>
      <c r="AC25" s="86"/>
      <c r="AD25" s="86"/>
      <c r="AE25" s="86"/>
      <c r="AF25" s="86"/>
      <c r="AG25" s="86"/>
      <c r="AH25" s="86"/>
    </row>
    <row r="26" spans="1:34" ht="9.75" hidden="1" customHeight="1" x14ac:dyDescent="0.2">
      <c r="A26" s="62"/>
      <c r="AB26" s="86"/>
      <c r="AC26" s="86"/>
      <c r="AD26" s="86"/>
      <c r="AE26" s="86"/>
      <c r="AF26" s="86"/>
      <c r="AG26" s="86"/>
      <c r="AH26" s="86"/>
    </row>
    <row r="27" spans="1:34" ht="9.75" customHeight="1" x14ac:dyDescent="0.2">
      <c r="A27" s="62"/>
      <c r="C27" s="72"/>
      <c r="D27" s="86"/>
      <c r="E27" s="86"/>
      <c r="F27" s="87"/>
      <c r="G27" s="87"/>
      <c r="H27" s="91"/>
      <c r="I27" s="91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91"/>
      <c r="AB27" s="87"/>
      <c r="AC27" s="87"/>
      <c r="AD27" s="87"/>
      <c r="AE27" s="87"/>
      <c r="AF27" s="87"/>
      <c r="AG27" s="87"/>
      <c r="AH27" s="86"/>
    </row>
    <row r="28" spans="1:34" x14ac:dyDescent="0.2">
      <c r="A28" s="62"/>
      <c r="C28" s="72"/>
      <c r="D28" s="86"/>
      <c r="E28" s="86"/>
      <c r="F28" s="87"/>
      <c r="G28" s="87"/>
      <c r="H28" s="91"/>
      <c r="I28" s="91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91"/>
      <c r="AB28" s="87"/>
      <c r="AC28" s="87"/>
      <c r="AD28" s="87"/>
      <c r="AE28" s="87"/>
      <c r="AF28" s="87"/>
      <c r="AG28" s="87"/>
      <c r="AH28" s="86"/>
    </row>
    <row r="29" spans="1:34" x14ac:dyDescent="0.2">
      <c r="A29" s="62"/>
      <c r="C29" s="72"/>
      <c r="D29" s="86"/>
      <c r="E29" s="86"/>
      <c r="F29" s="86"/>
      <c r="G29" s="86"/>
      <c r="H29" s="91"/>
      <c r="I29" s="91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91"/>
      <c r="AB29" s="86"/>
      <c r="AC29" s="86"/>
      <c r="AD29" s="86"/>
      <c r="AE29" s="86"/>
      <c r="AF29" s="86"/>
      <c r="AG29" s="86"/>
      <c r="AH29" s="86"/>
    </row>
    <row r="30" spans="1:34" x14ac:dyDescent="0.2">
      <c r="A30" s="62"/>
      <c r="C30" s="72"/>
      <c r="D30" s="86"/>
      <c r="E30" s="86"/>
      <c r="F30" s="86"/>
      <c r="G30" s="86"/>
      <c r="H30" s="91"/>
      <c r="I30" s="91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91"/>
      <c r="AB30" s="87"/>
      <c r="AC30" s="87"/>
      <c r="AD30" s="87"/>
      <c r="AE30" s="87"/>
      <c r="AF30" s="87"/>
      <c r="AG30" s="87"/>
      <c r="AH30" s="86"/>
    </row>
    <row r="31" spans="1:34" x14ac:dyDescent="0.2">
      <c r="A31" s="62"/>
      <c r="C31" s="72"/>
      <c r="D31" s="86"/>
      <c r="E31" s="86"/>
      <c r="F31" s="86"/>
      <c r="G31" s="86"/>
      <c r="H31" s="91"/>
      <c r="I31" s="91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91"/>
      <c r="AB31" s="87"/>
      <c r="AC31" s="87"/>
      <c r="AD31" s="87"/>
      <c r="AE31" s="87"/>
      <c r="AF31" s="87"/>
      <c r="AG31" s="87"/>
      <c r="AH31" s="86"/>
    </row>
    <row r="32" spans="1:34" ht="6" hidden="1" customHeight="1" thickTop="1" x14ac:dyDescent="0.2">
      <c r="A32" s="62"/>
      <c r="C32" s="72"/>
      <c r="D32" s="86"/>
      <c r="E32" s="79"/>
      <c r="F32" s="80"/>
      <c r="G32" s="80"/>
      <c r="H32" s="92"/>
      <c r="I32" s="92"/>
      <c r="J32" s="106"/>
      <c r="K32" s="106"/>
      <c r="L32" s="106"/>
      <c r="M32" s="106"/>
      <c r="N32" s="106"/>
      <c r="O32" s="106"/>
      <c r="P32" s="107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93"/>
      <c r="AB32" s="86"/>
      <c r="AC32" s="86"/>
      <c r="AD32" s="86"/>
      <c r="AE32" s="86"/>
      <c r="AF32" s="86"/>
      <c r="AG32" s="86"/>
      <c r="AH32" s="86"/>
    </row>
    <row r="33" spans="1:49" hidden="1" x14ac:dyDescent="0.2">
      <c r="A33" s="62"/>
      <c r="C33" s="72"/>
      <c r="D33" s="86"/>
      <c r="E33" s="178" t="s">
        <v>314</v>
      </c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80"/>
      <c r="AB33" s="87"/>
      <c r="AC33" s="87"/>
      <c r="AD33" s="87"/>
      <c r="AE33" s="87"/>
      <c r="AF33" s="87"/>
      <c r="AG33" s="87"/>
      <c r="AH33" s="86"/>
    </row>
    <row r="34" spans="1:49" hidden="1" x14ac:dyDescent="0.2">
      <c r="A34" s="62"/>
      <c r="C34" s="72"/>
      <c r="D34" s="86"/>
      <c r="E34" s="181" t="s">
        <v>316</v>
      </c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/>
      <c r="AB34" s="87"/>
      <c r="AC34" s="87"/>
      <c r="AD34" s="87"/>
      <c r="AE34" s="87"/>
      <c r="AF34" s="87"/>
      <c r="AG34" s="87"/>
      <c r="AH34" s="86"/>
    </row>
    <row r="35" spans="1:49" ht="13.5" hidden="1" thickBot="1" x14ac:dyDescent="0.25">
      <c r="A35" s="62"/>
      <c r="C35" s="72"/>
      <c r="D35" s="86"/>
      <c r="E35" s="149"/>
      <c r="F35" s="184" t="s">
        <v>310</v>
      </c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5"/>
      <c r="AB35" s="86"/>
      <c r="AC35" s="86"/>
      <c r="AD35" s="86"/>
      <c r="AE35" s="86"/>
      <c r="AF35" s="86"/>
      <c r="AG35" s="86"/>
      <c r="AH35" s="86"/>
    </row>
    <row r="36" spans="1:49" x14ac:dyDescent="0.2">
      <c r="A36" s="62"/>
      <c r="C36" s="72"/>
      <c r="D36" s="86"/>
      <c r="E36" s="86"/>
      <c r="F36" s="87"/>
      <c r="G36" s="87"/>
      <c r="H36" s="91"/>
      <c r="I36" s="91"/>
      <c r="J36" s="105"/>
      <c r="K36" s="105"/>
      <c r="L36" s="105"/>
      <c r="M36" s="105"/>
      <c r="N36" s="105"/>
      <c r="O36" s="105"/>
      <c r="P36" s="108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91"/>
      <c r="AB36" s="87"/>
      <c r="AC36" s="87"/>
      <c r="AD36" s="87"/>
      <c r="AE36" s="87"/>
      <c r="AF36" s="87"/>
      <c r="AG36" s="87"/>
      <c r="AH36" s="86"/>
    </row>
    <row r="37" spans="1:49" ht="30.75" customHeight="1" thickBot="1" x14ac:dyDescent="0.25">
      <c r="A37" s="62"/>
      <c r="C37" s="72"/>
      <c r="D37" s="86"/>
      <c r="E37" s="86"/>
      <c r="F37" s="177" t="s">
        <v>1136</v>
      </c>
      <c r="G37" s="87"/>
      <c r="H37" s="91"/>
      <c r="I37" s="91"/>
      <c r="J37" s="105"/>
      <c r="K37" s="105"/>
      <c r="L37" s="105"/>
      <c r="M37" s="105"/>
      <c r="N37" s="105"/>
      <c r="O37" s="105"/>
      <c r="P37" s="108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91"/>
      <c r="AB37" s="87"/>
      <c r="AC37" s="87"/>
      <c r="AD37" s="87"/>
      <c r="AE37" s="87"/>
      <c r="AF37" s="87"/>
      <c r="AG37" s="87"/>
      <c r="AH37" s="86"/>
    </row>
    <row r="38" spans="1:49" ht="20.25" thickTop="1" x14ac:dyDescent="0.2">
      <c r="A38" s="62"/>
      <c r="C38" s="72"/>
      <c r="D38" s="86"/>
      <c r="E38" s="79"/>
      <c r="F38" s="80"/>
      <c r="G38" s="80"/>
      <c r="H38" s="92"/>
      <c r="I38" s="92"/>
      <c r="J38" s="106"/>
      <c r="K38" s="106"/>
      <c r="L38" s="106"/>
      <c r="M38" s="106"/>
      <c r="N38" s="106"/>
      <c r="O38" s="106"/>
      <c r="P38" s="107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93"/>
      <c r="AB38" s="86"/>
      <c r="AC38" s="86"/>
      <c r="AD38" s="86"/>
      <c r="AE38" s="86"/>
      <c r="AF38" s="86"/>
      <c r="AG38" s="86"/>
      <c r="AH38" s="86"/>
      <c r="AV38" s="186" t="s">
        <v>13</v>
      </c>
      <c r="AW38" s="186"/>
    </row>
    <row r="39" spans="1:49" ht="40.5" customHeight="1" x14ac:dyDescent="0.2">
      <c r="A39" s="62"/>
      <c r="C39" s="72"/>
      <c r="D39" s="86"/>
      <c r="E39" s="81"/>
      <c r="F39" s="188" t="s">
        <v>1134</v>
      </c>
      <c r="G39" s="188"/>
      <c r="H39" s="171">
        <v>145397</v>
      </c>
      <c r="I39" s="167"/>
      <c r="J39" s="152" t="s">
        <v>315</v>
      </c>
      <c r="K39" s="116">
        <v>60</v>
      </c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95"/>
      <c r="AB39" s="87"/>
      <c r="AC39" s="87"/>
      <c r="AD39" s="87"/>
      <c r="AE39" s="87"/>
      <c r="AF39" s="87"/>
      <c r="AG39" s="87"/>
      <c r="AH39" s="86"/>
      <c r="AV39" s="111">
        <f ca="1">ABS(B46)/24</f>
        <v>0.33032083333333334</v>
      </c>
      <c r="AW39" s="111" t="str">
        <f ca="1">IF(B46&lt;0,"O","L")</f>
        <v>O</v>
      </c>
    </row>
    <row r="40" spans="1:49" ht="32.25" customHeight="1" thickBot="1" x14ac:dyDescent="0.4">
      <c r="A40" s="62"/>
      <c r="C40" s="72"/>
      <c r="D40" s="86"/>
      <c r="E40" s="84"/>
      <c r="F40" s="161"/>
      <c r="G40" s="161"/>
      <c r="H40" s="166" t="str">
        <f>IFERROR(VLOOKUP(H39,Folha1!$A$2:$K$812,2,FALSE),"ERRO! O código de agrupamento inserido não existe")</f>
        <v>Agrupamento de Escolas Tomás Cabreira, Faro</v>
      </c>
      <c r="I40" s="16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00"/>
      <c r="AB40" s="87"/>
      <c r="AC40" s="87"/>
      <c r="AD40" s="87"/>
      <c r="AE40" s="87"/>
      <c r="AF40" s="87"/>
      <c r="AG40" s="87"/>
      <c r="AH40" s="86"/>
      <c r="AV40" s="111"/>
      <c r="AW40" s="111"/>
    </row>
    <row r="41" spans="1:49" ht="23.25" hidden="1" customHeight="1" thickTop="1" x14ac:dyDescent="0.35">
      <c r="A41" s="62"/>
      <c r="C41" s="72"/>
      <c r="D41" s="86"/>
      <c r="E41" s="81"/>
      <c r="F41" s="115" t="s">
        <v>311</v>
      </c>
      <c r="G41" s="115"/>
      <c r="H41" s="114"/>
      <c r="I41" s="114"/>
      <c r="J41" s="115" t="s">
        <v>312</v>
      </c>
      <c r="K41" s="98"/>
      <c r="L41" s="155"/>
      <c r="M41" s="109"/>
      <c r="N41" s="109"/>
      <c r="O41" s="109"/>
      <c r="P41" s="110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95"/>
      <c r="AB41" s="87"/>
      <c r="AC41" s="87"/>
      <c r="AD41" s="87"/>
      <c r="AE41" s="87"/>
      <c r="AF41" s="87"/>
      <c r="AG41" s="87"/>
      <c r="AH41" s="86"/>
      <c r="AV41" s="109"/>
      <c r="AW41" s="109"/>
    </row>
    <row r="42" spans="1:49" ht="22.5" hidden="1" customHeight="1" x14ac:dyDescent="0.35">
      <c r="A42" s="62"/>
      <c r="C42" s="72"/>
      <c r="D42" s="86"/>
      <c r="E42" s="81"/>
      <c r="F42" s="82" t="s">
        <v>30</v>
      </c>
      <c r="G42" s="82"/>
      <c r="H42" s="150" t="s">
        <v>31</v>
      </c>
      <c r="I42" s="96"/>
      <c r="J42" s="82" t="s">
        <v>30</v>
      </c>
      <c r="K42" s="150" t="s">
        <v>31</v>
      </c>
      <c r="L42" s="155"/>
      <c r="M42" s="109"/>
      <c r="N42" s="109"/>
      <c r="O42" s="109"/>
      <c r="P42" s="110"/>
      <c r="Q42" s="109"/>
      <c r="R42" s="109"/>
      <c r="S42" s="109"/>
      <c r="T42" s="109"/>
      <c r="U42" s="109"/>
      <c r="V42" s="109"/>
      <c r="W42" s="109"/>
      <c r="X42" s="109"/>
      <c r="Y42" s="109"/>
      <c r="Z42" s="155"/>
      <c r="AA42" s="95"/>
      <c r="AB42" s="86"/>
      <c r="AC42" s="86"/>
      <c r="AD42" s="86"/>
      <c r="AE42" s="86"/>
      <c r="AF42" s="86"/>
      <c r="AG42" s="86"/>
      <c r="AH42" s="86"/>
      <c r="AV42" s="151"/>
      <c r="AW42" s="151"/>
    </row>
    <row r="43" spans="1:49" ht="20.25" hidden="1" thickTop="1" x14ac:dyDescent="0.35">
      <c r="A43" s="62"/>
      <c r="C43" s="72"/>
      <c r="D43" s="86"/>
      <c r="E43" s="81"/>
      <c r="F43" s="118">
        <v>2</v>
      </c>
      <c r="G43" s="118"/>
      <c r="H43" s="119" t="s">
        <v>108</v>
      </c>
      <c r="I43" s="94"/>
      <c r="J43" s="117">
        <v>2</v>
      </c>
      <c r="K43" s="187" t="s">
        <v>74</v>
      </c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95"/>
      <c r="AB43" s="87"/>
      <c r="AC43" s="87"/>
      <c r="AD43" s="87"/>
      <c r="AE43" s="87"/>
      <c r="AF43" s="87"/>
      <c r="AG43" s="87"/>
      <c r="AH43" s="86"/>
      <c r="AV43" s="114"/>
      <c r="AW43" s="114"/>
    </row>
    <row r="44" spans="1:49" ht="20.25" hidden="1" thickTop="1" x14ac:dyDescent="0.35">
      <c r="A44" s="62"/>
      <c r="C44" s="72"/>
      <c r="D44" s="86"/>
      <c r="E44" s="81"/>
      <c r="F44" s="83"/>
      <c r="G44" s="83"/>
      <c r="H44" s="97">
        <f ca="1">IF(H43&lt;&gt;"",B48,"")</f>
        <v>1714</v>
      </c>
      <c r="I44" s="94"/>
      <c r="J44" s="83"/>
      <c r="K44" s="97">
        <f ca="1">IF(K43&lt;&gt;"",B49,"")</f>
        <v>401</v>
      </c>
      <c r="L44" s="155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95"/>
      <c r="AB44" s="87"/>
      <c r="AC44" s="87"/>
      <c r="AD44" s="87"/>
      <c r="AE44" s="87"/>
      <c r="AF44" s="87"/>
      <c r="AG44" s="87"/>
      <c r="AH44" s="86"/>
      <c r="AV44" s="114"/>
      <c r="AW44" s="114"/>
    </row>
    <row r="45" spans="1:49" ht="14.25" hidden="1" customHeight="1" thickTop="1" x14ac:dyDescent="0.2">
      <c r="A45" s="63" t="s">
        <v>27</v>
      </c>
      <c r="B45" s="64" t="s">
        <v>28</v>
      </c>
      <c r="C45" s="72"/>
      <c r="D45" s="86"/>
      <c r="E45" s="79"/>
      <c r="F45" s="164"/>
      <c r="G45" s="164"/>
      <c r="H45" s="164"/>
      <c r="I45" s="92"/>
      <c r="J45" s="164"/>
      <c r="K45" s="164"/>
      <c r="L45" s="164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06"/>
      <c r="AA45" s="93"/>
      <c r="AB45" s="87"/>
      <c r="AC45" s="87"/>
      <c r="AD45" s="87"/>
      <c r="AE45" s="87"/>
      <c r="AF45" s="87"/>
      <c r="AG45" s="87"/>
      <c r="AH45" s="86"/>
      <c r="AV45" s="111">
        <f ca="1">ABS(B47)/24</f>
        <v>0.29000752916666667</v>
      </c>
      <c r="AW45" s="111" t="str">
        <f ca="1">IF(B47&lt;0,"O","L")</f>
        <v>O</v>
      </c>
    </row>
    <row r="46" spans="1:49" ht="27.75" hidden="1" customHeight="1" x14ac:dyDescent="0.35">
      <c r="A46" s="65">
        <f ca="1">IF(ISERROR(A55),0,A55)</f>
        <v>37.016599999999997</v>
      </c>
      <c r="B46" s="66">
        <f ca="1">IF(ISERROR(B55),0,B55)</f>
        <v>-7.9276999999999997</v>
      </c>
      <c r="C46" s="72"/>
      <c r="D46" s="86"/>
      <c r="E46" s="81"/>
      <c r="F46" s="163"/>
      <c r="G46" s="163"/>
      <c r="J46" s="152" t="s">
        <v>0</v>
      </c>
      <c r="K46" s="153">
        <f ca="1">ROUND(A52,0)</f>
        <v>591</v>
      </c>
      <c r="L46" s="155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95"/>
      <c r="AB46" s="86"/>
      <c r="AC46" s="86"/>
      <c r="AD46" s="86"/>
      <c r="AE46" s="86"/>
      <c r="AF46" s="86"/>
      <c r="AG46" s="86"/>
      <c r="AH46" s="86"/>
    </row>
    <row r="47" spans="1:49" ht="24.75" hidden="1" customHeight="1" x14ac:dyDescent="0.2">
      <c r="A47" s="65">
        <f ca="1">IF(ISERROR(A56),0,A56)</f>
        <v>41.344363000000001</v>
      </c>
      <c r="B47" s="66">
        <f ca="1">IF(ISERROR(B56),0,B56)</f>
        <v>-6.9601807000000004</v>
      </c>
      <c r="C47" s="72"/>
      <c r="D47" s="86"/>
      <c r="E47" s="81"/>
      <c r="F47" s="163"/>
      <c r="G47" s="163"/>
      <c r="H47" s="163"/>
      <c r="I47" s="163"/>
      <c r="J47" s="152" t="s">
        <v>1</v>
      </c>
      <c r="K47" s="101" t="str">
        <f ca="1">IF(ISERROR(INT(K46/K39)&amp;" h "&amp;(ROUND((((K46/K39)-INT(K46/K39))*60),0)&amp;" min")),"Não Encontrado !",INT(K46/K39)&amp;" h "&amp;(ROUND((((K46/K39)-INT(K46/K39))*60),0)&amp;" min"))</f>
        <v>9 h 51 min</v>
      </c>
      <c r="L47" s="155"/>
      <c r="M47" s="109"/>
      <c r="N47" s="109"/>
      <c r="O47" s="109"/>
      <c r="P47" s="110"/>
      <c r="Q47" s="109"/>
      <c r="R47" s="109"/>
      <c r="S47" s="109"/>
      <c r="T47" s="109"/>
      <c r="U47" s="109"/>
      <c r="V47" s="109"/>
      <c r="W47" s="109"/>
      <c r="X47" s="109"/>
      <c r="Y47" s="109"/>
      <c r="Z47" s="155"/>
      <c r="AA47" s="95"/>
      <c r="AB47" s="87"/>
      <c r="AC47" s="87"/>
      <c r="AD47" s="87"/>
      <c r="AE47" s="87"/>
      <c r="AF47" s="87"/>
      <c r="AG47" s="87"/>
      <c r="AH47" s="86"/>
    </row>
    <row r="48" spans="1:49" ht="16.5" hidden="1" customHeight="1" thickBot="1" x14ac:dyDescent="0.25">
      <c r="A48" s="69">
        <f ca="1">IF(ISERROR(A58),0,A58)</f>
        <v>0.99706322083838073</v>
      </c>
      <c r="B48" s="68">
        <f ca="1">IF(ISERROR(B58),0,B58)</f>
        <v>1714</v>
      </c>
      <c r="C48" s="72"/>
      <c r="D48" s="86"/>
      <c r="E48" s="84"/>
      <c r="F48" s="85"/>
      <c r="G48" s="85"/>
      <c r="H48" s="99"/>
      <c r="I48" s="99"/>
      <c r="J48" s="112"/>
      <c r="K48" s="112"/>
      <c r="L48" s="112"/>
      <c r="M48" s="112"/>
      <c r="N48" s="112"/>
      <c r="O48" s="112"/>
      <c r="P48" s="113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00"/>
      <c r="AB48" s="86"/>
      <c r="AC48" s="86"/>
      <c r="AD48" s="86"/>
      <c r="AE48" s="86"/>
      <c r="AF48" s="86"/>
      <c r="AG48" s="86"/>
      <c r="AH48" s="86"/>
    </row>
    <row r="49" spans="1:34" ht="16.5" customHeight="1" thickTop="1" x14ac:dyDescent="0.2">
      <c r="A49" s="69">
        <f t="shared" ref="A49:B52" ca="1" si="0">IF(ISERROR(A59),0,A59)</f>
        <v>7.6657911968861958E-2</v>
      </c>
      <c r="B49" s="68">
        <f t="shared" ca="1" si="0"/>
        <v>401</v>
      </c>
      <c r="C49" s="72"/>
      <c r="D49" s="86"/>
      <c r="E49" s="86"/>
      <c r="F49" s="87"/>
      <c r="G49" s="87"/>
      <c r="H49" s="91"/>
      <c r="I49" s="91"/>
      <c r="J49" s="105"/>
      <c r="K49" s="105"/>
      <c r="L49" s="105"/>
      <c r="M49" s="105"/>
      <c r="N49" s="105"/>
      <c r="O49" s="105"/>
      <c r="P49" s="108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91"/>
      <c r="AB49" s="87"/>
      <c r="AC49" s="87"/>
      <c r="AD49" s="87"/>
      <c r="AE49" s="87"/>
      <c r="AF49" s="87"/>
      <c r="AG49" s="87"/>
      <c r="AH49" s="86"/>
    </row>
    <row r="50" spans="1:34" ht="23.25" customHeight="1" thickBot="1" x14ac:dyDescent="0.25">
      <c r="A50" s="69">
        <f t="shared" ca="1" si="0"/>
        <v>4.3921748221011896</v>
      </c>
      <c r="B50" s="68">
        <f t="shared" si="0"/>
        <v>0</v>
      </c>
      <c r="C50" s="72"/>
      <c r="D50" s="86"/>
      <c r="E50" s="86"/>
      <c r="F50" s="87"/>
      <c r="G50" s="87"/>
      <c r="H50" s="91"/>
      <c r="I50" s="91"/>
      <c r="J50" s="105"/>
      <c r="K50" s="105"/>
      <c r="L50" s="105"/>
      <c r="M50" s="105"/>
      <c r="N50" s="105"/>
      <c r="O50" s="105"/>
      <c r="P50" s="108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91"/>
      <c r="AB50" s="87"/>
      <c r="AC50" s="87"/>
      <c r="AD50" s="87"/>
      <c r="AE50" s="87"/>
      <c r="AF50" s="87"/>
      <c r="AG50" s="87"/>
      <c r="AH50" s="86"/>
    </row>
    <row r="51" spans="1:34" ht="16.5" hidden="1" customHeight="1" thickTop="1" x14ac:dyDescent="0.2">
      <c r="A51" s="69">
        <f t="shared" ca="1" si="0"/>
        <v>488.3854392464184</v>
      </c>
      <c r="B51" s="68">
        <f t="shared" ca="1" si="0"/>
        <v>9.8491063581361047</v>
      </c>
      <c r="C51" s="72"/>
      <c r="D51" s="86"/>
      <c r="E51" s="86"/>
      <c r="F51" s="79"/>
      <c r="G51" s="164"/>
      <c r="H51" s="92"/>
      <c r="I51" s="92"/>
      <c r="J51" s="106"/>
      <c r="K51" s="106"/>
      <c r="L51" s="106"/>
      <c r="M51" s="106"/>
      <c r="N51" s="106"/>
      <c r="O51" s="106"/>
      <c r="P51" s="107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93"/>
      <c r="AB51" s="86"/>
      <c r="AC51" s="86"/>
      <c r="AD51" s="86"/>
      <c r="AE51" s="86"/>
      <c r="AF51" s="86"/>
      <c r="AG51" s="86"/>
      <c r="AH51" s="86"/>
    </row>
    <row r="52" spans="1:34" ht="16.5" hidden="1" customHeight="1" thickBot="1" x14ac:dyDescent="0.4">
      <c r="A52" s="70">
        <f t="shared" ca="1" si="0"/>
        <v>590.94638148816625</v>
      </c>
      <c r="B52" s="71">
        <f t="shared" ca="1" si="0"/>
        <v>590.94638148816625</v>
      </c>
      <c r="C52" s="72"/>
      <c r="D52" s="86"/>
      <c r="E52" s="86"/>
      <c r="F52" s="81"/>
      <c r="G52" s="168"/>
      <c r="I52" s="150"/>
      <c r="J52" s="109"/>
      <c r="K52" s="109"/>
      <c r="L52" s="109"/>
      <c r="M52" s="109"/>
      <c r="N52" s="109"/>
      <c r="O52" s="109"/>
      <c r="P52" s="110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95"/>
      <c r="AB52" s="87"/>
      <c r="AC52" s="87"/>
      <c r="AD52" s="87"/>
      <c r="AE52" s="87"/>
      <c r="AF52" s="87"/>
      <c r="AG52" s="87"/>
      <c r="AH52" s="86"/>
    </row>
    <row r="53" spans="1:34" ht="16.5" hidden="1" customHeight="1" thickTop="1" thickBot="1" x14ac:dyDescent="0.25">
      <c r="C53" s="72"/>
      <c r="D53" s="86"/>
      <c r="E53" s="86"/>
      <c r="F53" s="81"/>
      <c r="G53" s="168"/>
      <c r="I53" s="101"/>
      <c r="J53" s="109"/>
      <c r="K53" s="109"/>
      <c r="L53" s="109"/>
      <c r="M53" s="109"/>
      <c r="N53" s="109"/>
      <c r="O53" s="109"/>
      <c r="P53" s="110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95"/>
      <c r="AB53" s="87"/>
      <c r="AC53" s="87"/>
      <c r="AD53" s="87"/>
      <c r="AE53" s="87"/>
      <c r="AF53" s="87"/>
      <c r="AG53" s="87"/>
      <c r="AH53" s="86"/>
    </row>
    <row r="54" spans="1:34" ht="16.5" hidden="1" customHeight="1" thickTop="1" x14ac:dyDescent="0.2">
      <c r="A54" s="63" t="s">
        <v>27</v>
      </c>
      <c r="B54" s="64" t="s">
        <v>28</v>
      </c>
      <c r="C54" s="72"/>
      <c r="D54" s="86"/>
      <c r="E54" s="86"/>
      <c r="F54" s="81"/>
      <c r="G54" s="168"/>
      <c r="I54" s="101"/>
      <c r="J54" s="109"/>
      <c r="K54" s="109"/>
      <c r="L54" s="109"/>
      <c r="M54" s="109"/>
      <c r="N54" s="109"/>
      <c r="O54" s="109"/>
      <c r="P54" s="110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95"/>
      <c r="AB54" s="86"/>
      <c r="AC54" s="86"/>
      <c r="AD54" s="86"/>
      <c r="AE54" s="86"/>
      <c r="AF54" s="86"/>
      <c r="AG54" s="86"/>
      <c r="AH54" s="86"/>
    </row>
    <row r="55" spans="1:34" ht="16.5" hidden="1" customHeight="1" x14ac:dyDescent="0.2">
      <c r="A55" s="65">
        <f ca="1">IF(H39&gt;1000,VLOOKUP($H$39,Folha1!$A$2:$K$812,10,FALSE),INDEX(INDIRECT("'"&amp;Distância!$F$43&amp;"'!B:K"),MATCH(H43,INDIRECT("'"&amp;Distância!$F$43&amp;"'!B:B"),0),9))</f>
        <v>37.016599999999997</v>
      </c>
      <c r="B55" s="66">
        <f ca="1">IF(H39&gt;1000,VLOOKUP($H$39,Folha1!$A$2:$K$812,11,FALSE),INDEX(INDIRECT("'"&amp;Distância!$F$43&amp;"'!B:K"),MATCH(H43,INDIRECT("'"&amp;Distância!$F$43&amp;"'!B:B"),0),10))</f>
        <v>-7.9276999999999997</v>
      </c>
      <c r="C55" s="72"/>
      <c r="D55" s="86"/>
      <c r="E55" s="86"/>
      <c r="F55" s="81"/>
      <c r="G55" s="168"/>
      <c r="I55" s="94"/>
      <c r="J55" s="109"/>
      <c r="K55" s="109"/>
      <c r="L55" s="109"/>
      <c r="M55" s="109"/>
      <c r="N55" s="109"/>
      <c r="O55" s="109"/>
      <c r="P55" s="110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95"/>
      <c r="AB55" s="87"/>
      <c r="AC55" s="87"/>
      <c r="AD55" s="87"/>
      <c r="AE55" s="87"/>
      <c r="AF55" s="87"/>
      <c r="AG55" s="87"/>
      <c r="AH55" s="86"/>
    </row>
    <row r="56" spans="1:34" ht="16.5" hidden="1" customHeight="1" x14ac:dyDescent="0.35">
      <c r="A56" s="65">
        <f ca="1">INDEX(INDIRECT("'"&amp;Distância!$J$43&amp;"'!B:K"),MATCH(K43,INDIRECT("'"&amp;Distância!$J$43&amp;"'!B:B"),0),9)</f>
        <v>41.344363000000001</v>
      </c>
      <c r="B56" s="66">
        <f ca="1">INDEX(INDIRECT("'"&amp;Distância!$J$43&amp;"'!B:K"),MATCH(K43,INDIRECT("'"&amp;Distância!$J$43&amp;"'!B:B"),0),10)</f>
        <v>-6.9601807000000004</v>
      </c>
      <c r="C56" s="72"/>
      <c r="D56" s="86"/>
      <c r="E56" s="86"/>
      <c r="F56" s="81"/>
      <c r="G56" s="168"/>
      <c r="I56" s="150"/>
      <c r="J56" s="109"/>
      <c r="K56" s="109"/>
      <c r="L56" s="109"/>
      <c r="M56" s="109"/>
      <c r="N56" s="109"/>
      <c r="O56" s="109"/>
      <c r="P56" s="110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95"/>
      <c r="AB56" s="87"/>
      <c r="AC56" s="87"/>
      <c r="AD56" s="87"/>
      <c r="AE56" s="87"/>
      <c r="AF56" s="87"/>
      <c r="AG56" s="87"/>
      <c r="AH56" s="86"/>
    </row>
    <row r="57" spans="1:34" ht="16.5" hidden="1" customHeight="1" x14ac:dyDescent="0.35">
      <c r="A57" s="67" t="s">
        <v>29</v>
      </c>
      <c r="B57" s="68" t="s">
        <v>2</v>
      </c>
      <c r="C57" s="72"/>
      <c r="D57" s="86"/>
      <c r="E57" s="86"/>
      <c r="F57" s="81"/>
      <c r="G57" s="168"/>
      <c r="I57" s="150"/>
      <c r="J57" s="109"/>
      <c r="K57" s="109"/>
      <c r="L57" s="109"/>
      <c r="M57" s="109"/>
      <c r="N57" s="109"/>
      <c r="O57" s="109"/>
      <c r="P57" s="110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95"/>
      <c r="AB57" s="86"/>
      <c r="AC57" s="86"/>
      <c r="AD57" s="86"/>
      <c r="AE57" s="86"/>
      <c r="AF57" s="86"/>
      <c r="AG57" s="86"/>
      <c r="AH57" s="86"/>
    </row>
    <row r="58" spans="1:34" ht="16.5" hidden="1" customHeight="1" x14ac:dyDescent="0.2">
      <c r="A58" s="69">
        <f ca="1">SIN(RADIANS(A55))*SIN(RADIANS(A56))+COS(RADIANS(A55))*COS(RADIANS(A56))*COS(RADIANS(B56)-RADIANS(B55))</f>
        <v>0.99706322083838073</v>
      </c>
      <c r="B58" s="68">
        <f ca="1">INDEX(INDIRECT("'"&amp;Distância!$F$43&amp;"'!B:K"),MATCH(H43,INDIRECT("'"&amp;Distância!$F$43&amp;"'!B:B"),0),2)</f>
        <v>1714</v>
      </c>
      <c r="C58" s="72"/>
      <c r="D58" s="86"/>
      <c r="E58" s="86"/>
      <c r="F58" s="81"/>
      <c r="G58" s="168"/>
      <c r="H58" s="94"/>
      <c r="I58" s="102"/>
      <c r="J58" s="109"/>
      <c r="K58" s="109"/>
      <c r="L58" s="109"/>
      <c r="M58" s="109"/>
      <c r="N58" s="109"/>
      <c r="O58" s="109"/>
      <c r="P58" s="110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95"/>
      <c r="AB58" s="87"/>
      <c r="AC58" s="87"/>
      <c r="AD58" s="87"/>
      <c r="AE58" s="87"/>
      <c r="AF58" s="87"/>
      <c r="AG58" s="87"/>
      <c r="AH58" s="86"/>
    </row>
    <row r="59" spans="1:34" ht="16.5" hidden="1" customHeight="1" thickBot="1" x14ac:dyDescent="0.25">
      <c r="A59" s="69">
        <f ca="1">ACOS(A58)</f>
        <v>7.6657911968861958E-2</v>
      </c>
      <c r="B59" s="68">
        <f ca="1">INDEX(INDIRECT("'"&amp;Distância!$J$43&amp;"'!B:K"),MATCH(K43,INDIRECT("'"&amp;Distância!$J$43&amp;"'!B:B"),0),2)</f>
        <v>401</v>
      </c>
      <c r="C59" s="72"/>
      <c r="D59" s="86"/>
      <c r="E59" s="86"/>
      <c r="F59" s="84"/>
      <c r="G59" s="169"/>
      <c r="H59" s="99"/>
      <c r="I59" s="99"/>
      <c r="J59" s="112"/>
      <c r="K59" s="112"/>
      <c r="L59" s="112"/>
      <c r="M59" s="112"/>
      <c r="N59" s="112"/>
      <c r="O59" s="112"/>
      <c r="P59" s="113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00"/>
      <c r="AB59" s="87"/>
      <c r="AC59" s="87"/>
      <c r="AD59" s="87"/>
      <c r="AE59" s="87"/>
      <c r="AF59" s="87"/>
      <c r="AG59" s="87"/>
      <c r="AH59" s="86"/>
    </row>
    <row r="60" spans="1:34" ht="16.5" hidden="1" customHeight="1" thickTop="1" thickBot="1" x14ac:dyDescent="0.25">
      <c r="A60" s="88">
        <f ca="1">A59*180/PI()</f>
        <v>4.3921748221011896</v>
      </c>
      <c r="B60" s="89"/>
      <c r="C60" s="86"/>
      <c r="D60" s="86"/>
      <c r="E60" s="86"/>
      <c r="F60" s="87"/>
      <c r="G60" s="87"/>
      <c r="H60" s="91"/>
      <c r="I60" s="91"/>
      <c r="J60" s="105"/>
      <c r="K60" s="105"/>
      <c r="L60" s="105"/>
      <c r="M60" s="105"/>
      <c r="N60" s="105"/>
      <c r="O60" s="105"/>
      <c r="P60" s="108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91"/>
      <c r="AB60" s="86"/>
      <c r="AC60" s="86"/>
      <c r="AD60" s="86"/>
      <c r="AE60" s="86"/>
      <c r="AF60" s="86"/>
      <c r="AG60" s="86"/>
      <c r="AH60" s="86"/>
    </row>
    <row r="61" spans="1:34" ht="16.5" hidden="1" customHeight="1" thickBot="1" x14ac:dyDescent="0.25">
      <c r="A61" s="69">
        <f ca="1">A60*40030/360</f>
        <v>488.3854392464184</v>
      </c>
      <c r="B61" s="68">
        <f ca="1">A62/60</f>
        <v>9.8491063581361047</v>
      </c>
      <c r="C61" s="72"/>
      <c r="D61" s="86"/>
      <c r="E61" s="86"/>
      <c r="F61" s="73"/>
      <c r="G61" s="73"/>
      <c r="H61" s="91"/>
      <c r="I61" s="91"/>
      <c r="J61" s="105"/>
      <c r="K61" s="105"/>
      <c r="L61" s="105"/>
      <c r="M61" s="105"/>
      <c r="N61" s="105"/>
      <c r="O61" s="105"/>
      <c r="Z61" s="105"/>
      <c r="AA61" s="91"/>
      <c r="AB61" s="73"/>
      <c r="AC61" s="73"/>
      <c r="AD61" s="73"/>
      <c r="AE61" s="73"/>
      <c r="AF61" s="73"/>
      <c r="AG61" s="73"/>
    </row>
    <row r="62" spans="1:34" ht="16.5" hidden="1" customHeight="1" thickBot="1" x14ac:dyDescent="0.25">
      <c r="A62" s="70">
        <f ca="1">A61*1.21</f>
        <v>590.94638148816625</v>
      </c>
      <c r="B62" s="71">
        <f ca="1">B61*60</f>
        <v>590.94638148816625</v>
      </c>
      <c r="C62" s="72"/>
      <c r="D62" s="86"/>
      <c r="E62" s="86"/>
      <c r="F62" s="73"/>
      <c r="G62" s="73"/>
      <c r="H62" s="91"/>
      <c r="I62" s="91"/>
      <c r="J62" s="105"/>
      <c r="K62" s="105"/>
      <c r="L62" s="105"/>
      <c r="M62" s="105"/>
      <c r="N62" s="105"/>
      <c r="O62" s="105"/>
      <c r="Z62" s="105"/>
      <c r="AA62" s="91"/>
      <c r="AB62" s="73"/>
      <c r="AC62" s="73"/>
      <c r="AD62" s="73"/>
      <c r="AE62" s="73"/>
      <c r="AF62" s="73"/>
      <c r="AG62" s="73"/>
    </row>
    <row r="63" spans="1:34" ht="5.25" hidden="1" customHeight="1" thickTop="1" x14ac:dyDescent="0.2">
      <c r="A63" s="62"/>
      <c r="C63" s="72"/>
      <c r="D63" s="86"/>
      <c r="E63" s="86"/>
      <c r="F63" s="73"/>
      <c r="G63" s="73"/>
      <c r="H63" s="91"/>
      <c r="I63" s="91"/>
      <c r="J63" s="105"/>
      <c r="K63" s="105"/>
      <c r="L63" s="105"/>
      <c r="M63" s="105"/>
      <c r="N63" s="105"/>
      <c r="O63" s="105"/>
      <c r="Z63" s="105"/>
      <c r="AA63" s="91"/>
      <c r="AB63" s="72"/>
      <c r="AC63" s="72"/>
      <c r="AD63" s="72"/>
      <c r="AE63" s="72"/>
      <c r="AF63" s="72"/>
      <c r="AG63" s="72"/>
    </row>
    <row r="64" spans="1:34" ht="5.25" hidden="1" customHeight="1" x14ac:dyDescent="0.2">
      <c r="A64" s="62"/>
      <c r="C64" s="72"/>
      <c r="D64" s="86"/>
      <c r="E64" s="86"/>
      <c r="F64" s="73"/>
      <c r="G64" s="73"/>
      <c r="H64" s="91"/>
      <c r="I64" s="91"/>
      <c r="J64" s="105"/>
      <c r="K64" s="105"/>
      <c r="L64" s="105"/>
      <c r="M64" s="105"/>
      <c r="N64" s="105"/>
      <c r="O64" s="105"/>
      <c r="Z64" s="105"/>
      <c r="AA64" s="91"/>
      <c r="AB64" s="73"/>
      <c r="AC64" s="73"/>
      <c r="AD64" s="73"/>
      <c r="AE64" s="73"/>
      <c r="AF64" s="73"/>
      <c r="AG64" s="73"/>
    </row>
    <row r="65" spans="1:34" ht="5.25" hidden="1" customHeight="1" x14ac:dyDescent="0.2">
      <c r="A65" s="62"/>
      <c r="C65" s="72"/>
      <c r="D65" s="86"/>
      <c r="E65" s="86"/>
      <c r="F65" s="73"/>
      <c r="G65" s="73"/>
      <c r="H65" s="91"/>
      <c r="I65" s="91"/>
      <c r="J65" s="105"/>
      <c r="K65" s="105"/>
      <c r="L65" s="105"/>
      <c r="M65" s="105"/>
      <c r="N65" s="105"/>
      <c r="O65" s="105"/>
      <c r="Z65" s="105"/>
      <c r="AA65" s="91"/>
      <c r="AB65" s="73"/>
      <c r="AC65" s="73"/>
      <c r="AD65" s="73"/>
      <c r="AE65" s="73"/>
      <c r="AF65" s="73"/>
      <c r="AG65" s="73"/>
    </row>
    <row r="66" spans="1:34" ht="5.25" hidden="1" customHeight="1" x14ac:dyDescent="0.2">
      <c r="A66" s="62"/>
      <c r="C66" s="72"/>
      <c r="D66" s="86"/>
      <c r="E66" s="86"/>
      <c r="F66" s="73"/>
      <c r="G66" s="73"/>
      <c r="H66" s="91"/>
      <c r="I66" s="91"/>
      <c r="J66" s="105"/>
      <c r="K66" s="105"/>
      <c r="L66" s="105"/>
      <c r="M66" s="105"/>
      <c r="N66" s="105"/>
      <c r="O66" s="105"/>
      <c r="Z66" s="105"/>
      <c r="AA66" s="91"/>
      <c r="AB66" s="72"/>
      <c r="AC66" s="72"/>
      <c r="AD66" s="72"/>
      <c r="AE66" s="72"/>
      <c r="AF66" s="72"/>
      <c r="AG66" s="72"/>
    </row>
    <row r="67" spans="1:34" ht="5.25" hidden="1" customHeight="1" x14ac:dyDescent="0.2">
      <c r="A67" s="62"/>
      <c r="C67" s="72"/>
      <c r="D67" s="86"/>
      <c r="E67" s="86"/>
      <c r="F67" s="73"/>
      <c r="G67" s="73"/>
      <c r="H67" s="91"/>
      <c r="I67" s="91"/>
      <c r="J67" s="105"/>
      <c r="K67" s="105"/>
      <c r="L67" s="105"/>
      <c r="M67" s="105"/>
      <c r="N67" s="105"/>
      <c r="O67" s="105"/>
      <c r="Z67" s="105"/>
      <c r="AA67" s="91"/>
      <c r="AB67" s="73"/>
      <c r="AC67" s="73"/>
      <c r="AD67" s="73"/>
      <c r="AE67" s="73"/>
      <c r="AF67" s="73"/>
      <c r="AG67" s="73"/>
    </row>
    <row r="68" spans="1:34" ht="5.25" hidden="1" customHeight="1" x14ac:dyDescent="0.2">
      <c r="A68" s="62"/>
      <c r="C68" s="72"/>
      <c r="D68" s="86"/>
      <c r="E68" s="86"/>
      <c r="F68" s="73"/>
      <c r="G68" s="73"/>
      <c r="H68" s="91"/>
      <c r="I68" s="91"/>
      <c r="J68" s="105"/>
      <c r="K68" s="105"/>
      <c r="L68" s="105"/>
      <c r="M68" s="105"/>
      <c r="N68" s="105"/>
      <c r="O68" s="105"/>
      <c r="Z68" s="105"/>
      <c r="AA68" s="91"/>
      <c r="AB68" s="73"/>
      <c r="AC68" s="73"/>
      <c r="AD68" s="73"/>
      <c r="AE68" s="73"/>
      <c r="AF68" s="73"/>
      <c r="AG68" s="73"/>
    </row>
    <row r="69" spans="1:34" ht="5.25" hidden="1" customHeight="1" x14ac:dyDescent="0.2">
      <c r="A69" s="62"/>
      <c r="C69" s="72"/>
      <c r="D69" s="86"/>
      <c r="E69" s="86"/>
      <c r="F69" s="73"/>
      <c r="G69" s="73"/>
      <c r="H69" s="91"/>
      <c r="I69" s="91"/>
      <c r="J69" s="105"/>
      <c r="K69" s="105"/>
      <c r="L69" s="105"/>
      <c r="M69" s="105"/>
      <c r="N69" s="105"/>
      <c r="O69" s="105"/>
      <c r="Z69" s="105"/>
      <c r="AA69" s="91"/>
      <c r="AB69" s="72"/>
      <c r="AC69" s="72"/>
      <c r="AD69" s="72"/>
      <c r="AE69" s="72"/>
      <c r="AF69" s="72"/>
      <c r="AG69" s="72"/>
    </row>
    <row r="70" spans="1:34" ht="5.25" hidden="1" customHeight="1" x14ac:dyDescent="0.2">
      <c r="A70" s="62"/>
      <c r="C70" s="72"/>
      <c r="D70" s="86"/>
      <c r="E70" s="86"/>
      <c r="F70" s="73"/>
      <c r="G70" s="73"/>
      <c r="H70" s="91"/>
      <c r="I70" s="91"/>
      <c r="J70" s="105"/>
      <c r="K70" s="105"/>
      <c r="L70" s="105"/>
      <c r="M70" s="105"/>
      <c r="N70" s="105"/>
      <c r="O70" s="105"/>
      <c r="Z70" s="105"/>
      <c r="AA70" s="91"/>
      <c r="AB70" s="73"/>
      <c r="AC70" s="73"/>
      <c r="AD70" s="73"/>
      <c r="AE70" s="73"/>
      <c r="AF70" s="73"/>
      <c r="AG70" s="73"/>
    </row>
    <row r="71" spans="1:34" ht="5.25" hidden="1" customHeight="1" x14ac:dyDescent="0.2">
      <c r="A71" s="62"/>
      <c r="C71" s="72"/>
      <c r="D71" s="86"/>
      <c r="E71" s="86"/>
      <c r="F71" s="73"/>
      <c r="G71" s="73"/>
      <c r="H71" s="91"/>
      <c r="I71" s="91"/>
      <c r="J71" s="105"/>
      <c r="K71" s="105"/>
      <c r="L71" s="105"/>
      <c r="M71" s="105"/>
      <c r="N71" s="105"/>
      <c r="O71" s="105"/>
      <c r="Z71" s="105"/>
      <c r="AA71" s="91"/>
      <c r="AB71" s="73"/>
      <c r="AC71" s="73"/>
      <c r="AD71" s="73"/>
      <c r="AE71" s="73"/>
      <c r="AF71" s="73"/>
      <c r="AG71" s="73"/>
    </row>
    <row r="72" spans="1:34" ht="5.25" hidden="1" customHeight="1" x14ac:dyDescent="0.2">
      <c r="A72" s="62"/>
      <c r="C72" s="72"/>
      <c r="D72" s="86"/>
      <c r="E72" s="86"/>
      <c r="F72" s="73"/>
      <c r="G72" s="73"/>
      <c r="H72" s="91"/>
      <c r="I72" s="91"/>
      <c r="J72" s="105"/>
      <c r="K72" s="105"/>
      <c r="L72" s="105"/>
      <c r="M72" s="105"/>
      <c r="N72" s="105"/>
      <c r="O72" s="105"/>
      <c r="Z72" s="105"/>
      <c r="AA72" s="91"/>
      <c r="AB72" s="72"/>
      <c r="AC72" s="72"/>
      <c r="AD72" s="72"/>
      <c r="AE72" s="72"/>
      <c r="AF72" s="72"/>
      <c r="AG72" s="72"/>
    </row>
    <row r="73" spans="1:34" ht="5.25" hidden="1" customHeight="1" x14ac:dyDescent="0.2">
      <c r="A73" s="62"/>
      <c r="C73" s="72"/>
      <c r="D73" s="86"/>
      <c r="E73" s="86"/>
      <c r="F73" s="73"/>
      <c r="G73" s="73"/>
      <c r="H73" s="91"/>
      <c r="I73" s="91"/>
      <c r="J73" s="105"/>
      <c r="K73" s="105"/>
      <c r="L73" s="105"/>
      <c r="M73" s="105"/>
      <c r="N73" s="105"/>
      <c r="O73" s="105"/>
      <c r="Z73" s="105"/>
      <c r="AA73" s="91"/>
      <c r="AB73" s="73"/>
      <c r="AC73" s="73"/>
      <c r="AD73" s="73"/>
      <c r="AE73" s="73"/>
      <c r="AF73" s="73"/>
      <c r="AG73" s="73"/>
    </row>
    <row r="74" spans="1:34" ht="5.25" hidden="1" customHeight="1" x14ac:dyDescent="0.2">
      <c r="A74" s="62"/>
      <c r="C74" s="72"/>
      <c r="D74" s="86"/>
      <c r="E74" s="86"/>
      <c r="F74" s="73"/>
      <c r="G74" s="73"/>
      <c r="H74" s="91"/>
      <c r="I74" s="91"/>
      <c r="J74" s="105"/>
      <c r="K74" s="105"/>
      <c r="L74" s="105"/>
      <c r="M74" s="105"/>
      <c r="N74" s="105"/>
      <c r="O74" s="105"/>
      <c r="Z74" s="105"/>
      <c r="AA74" s="91"/>
      <c r="AB74" s="73"/>
      <c r="AC74" s="73"/>
      <c r="AD74" s="73"/>
      <c r="AE74" s="73"/>
      <c r="AF74" s="73"/>
      <c r="AG74" s="73"/>
    </row>
    <row r="75" spans="1:34" ht="5.25" hidden="1" customHeight="1" x14ac:dyDescent="0.2">
      <c r="A75" s="62"/>
      <c r="C75" s="72"/>
      <c r="D75" s="86"/>
      <c r="E75" s="86"/>
      <c r="F75" s="73"/>
      <c r="G75" s="73"/>
      <c r="H75" s="91"/>
      <c r="I75" s="91"/>
      <c r="J75" s="105"/>
      <c r="K75" s="105"/>
      <c r="L75" s="105"/>
      <c r="M75" s="105"/>
      <c r="N75" s="105"/>
      <c r="O75" s="105"/>
      <c r="Z75" s="105"/>
      <c r="AA75" s="91"/>
      <c r="AB75" s="72"/>
      <c r="AC75" s="72"/>
      <c r="AD75" s="72"/>
      <c r="AE75" s="72"/>
      <c r="AF75" s="72"/>
      <c r="AG75" s="72"/>
    </row>
    <row r="76" spans="1:34" ht="5.25" hidden="1" customHeight="1" x14ac:dyDescent="0.2">
      <c r="A76" s="62"/>
      <c r="C76" s="72"/>
      <c r="D76" s="86"/>
      <c r="E76" s="86"/>
      <c r="F76" s="73"/>
      <c r="G76" s="73"/>
      <c r="H76" s="91"/>
      <c r="I76" s="91"/>
      <c r="J76" s="105"/>
      <c r="K76" s="105"/>
      <c r="L76" s="105"/>
      <c r="M76" s="105"/>
      <c r="N76" s="105"/>
      <c r="O76" s="105"/>
      <c r="Z76" s="105"/>
      <c r="AA76" s="91"/>
      <c r="AB76" s="73"/>
      <c r="AC76" s="73"/>
      <c r="AD76" s="73"/>
      <c r="AE76" s="73"/>
      <c r="AF76" s="73"/>
      <c r="AG76" s="73"/>
    </row>
    <row r="77" spans="1:34" ht="5.25" hidden="1" customHeight="1" x14ac:dyDescent="0.2">
      <c r="A77" s="62"/>
      <c r="C77" s="72"/>
      <c r="D77" s="86"/>
      <c r="E77" s="86"/>
      <c r="F77" s="73"/>
      <c r="G77" s="73"/>
      <c r="H77" s="91"/>
      <c r="I77" s="91"/>
      <c r="J77" s="105"/>
      <c r="K77" s="105"/>
      <c r="L77" s="105"/>
      <c r="M77" s="105"/>
      <c r="N77" s="105"/>
      <c r="O77" s="105"/>
      <c r="Z77" s="105"/>
      <c r="AA77" s="91"/>
      <c r="AB77" s="73"/>
      <c r="AC77" s="73"/>
      <c r="AD77" s="73"/>
      <c r="AE77" s="73"/>
      <c r="AF77" s="73"/>
      <c r="AG77" s="73"/>
    </row>
    <row r="78" spans="1:34" ht="5.25" hidden="1" customHeight="1" x14ac:dyDescent="0.2">
      <c r="A78" s="62"/>
      <c r="C78" s="72"/>
      <c r="D78" s="86"/>
      <c r="E78" s="86"/>
      <c r="F78" s="73"/>
      <c r="G78" s="73"/>
      <c r="H78" s="91"/>
      <c r="I78" s="91"/>
      <c r="J78" s="105"/>
      <c r="K78" s="105"/>
      <c r="L78" s="105"/>
      <c r="M78" s="105"/>
      <c r="N78" s="105"/>
      <c r="O78" s="105"/>
      <c r="Z78" s="105"/>
      <c r="AA78" s="91"/>
      <c r="AB78" s="72"/>
      <c r="AC78" s="72"/>
      <c r="AD78" s="72"/>
      <c r="AE78" s="72"/>
      <c r="AF78" s="72"/>
      <c r="AG78" s="72"/>
    </row>
    <row r="79" spans="1:34" ht="5.25" hidden="1" customHeight="1" thickBot="1" x14ac:dyDescent="0.25">
      <c r="A79" s="62"/>
      <c r="C79" s="72"/>
      <c r="D79" s="86"/>
      <c r="E79" s="86"/>
      <c r="F79" s="73"/>
      <c r="G79" s="73"/>
      <c r="H79" s="91"/>
      <c r="I79" s="91"/>
      <c r="J79" s="105"/>
      <c r="K79" s="105"/>
      <c r="L79" s="105"/>
      <c r="M79" s="105"/>
      <c r="N79" s="105"/>
      <c r="O79" s="105"/>
      <c r="Z79" s="105"/>
      <c r="AA79" s="91"/>
      <c r="AB79" s="73"/>
      <c r="AC79" s="73"/>
      <c r="AD79" s="73"/>
      <c r="AE79" s="73"/>
      <c r="AF79" s="73"/>
      <c r="AG79" s="73"/>
    </row>
    <row r="80" spans="1:34" ht="33" customHeight="1" thickTop="1" x14ac:dyDescent="0.2">
      <c r="A80" s="62"/>
      <c r="D80" s="86"/>
      <c r="E80" s="86"/>
      <c r="F80" s="143" t="s">
        <v>1135</v>
      </c>
      <c r="G80" s="170" t="s">
        <v>1131</v>
      </c>
      <c r="H80" s="144" t="s">
        <v>1132</v>
      </c>
      <c r="I80" s="145" t="s">
        <v>1133</v>
      </c>
      <c r="J80" s="146" t="s">
        <v>31</v>
      </c>
      <c r="K80" s="146" t="s">
        <v>30</v>
      </c>
      <c r="L80" s="146" t="s">
        <v>320</v>
      </c>
      <c r="M80" s="146"/>
      <c r="N80" s="146"/>
      <c r="O80" s="147"/>
      <c r="P80" s="148" t="s">
        <v>12</v>
      </c>
      <c r="Q80" s="148" t="s">
        <v>13</v>
      </c>
      <c r="R80" s="148"/>
      <c r="S80" s="148"/>
      <c r="T80" s="148"/>
      <c r="U80" s="148"/>
      <c r="V80" s="148"/>
      <c r="W80" s="148"/>
      <c r="X80" s="148"/>
      <c r="Y80" s="148"/>
      <c r="Z80" s="120" t="s">
        <v>0</v>
      </c>
      <c r="AA80" s="121" t="s">
        <v>313</v>
      </c>
      <c r="AB80" s="86"/>
      <c r="AC80" s="86"/>
      <c r="AD80" s="86"/>
      <c r="AE80" s="86"/>
      <c r="AF80" s="86"/>
      <c r="AG80" s="86"/>
      <c r="AH80" s="86"/>
    </row>
    <row r="81" spans="1:34" ht="19.5" thickBot="1" x14ac:dyDescent="0.35">
      <c r="A81" s="62"/>
      <c r="D81" s="86"/>
      <c r="E81" s="86"/>
      <c r="F81" s="175">
        <v>1</v>
      </c>
      <c r="G81" s="172">
        <v>401997</v>
      </c>
      <c r="H81" s="128" t="s">
        <v>1073</v>
      </c>
      <c r="I81" s="129">
        <v>1316</v>
      </c>
      <c r="J81" s="130" t="s">
        <v>46</v>
      </c>
      <c r="K81" s="130">
        <v>1</v>
      </c>
      <c r="L81" s="130" t="s">
        <v>318</v>
      </c>
      <c r="M81" s="130"/>
      <c r="N81" s="130"/>
      <c r="O81" s="131"/>
      <c r="P81" s="156">
        <v>41.360199999999999</v>
      </c>
      <c r="Q81" s="156">
        <v>-8.7494999999999994</v>
      </c>
      <c r="R81" s="132">
        <f t="shared" ref="R81:R144" ca="1" si="1">SIN(RADIANS($A$55))*SIN(RADIANS(P81))+COS(RADIANS($A$55))*COS(RADIANS(P81))*COS(RADIANS(Q81)-RADIANS($B$55))</f>
        <v>0.99706614418349027</v>
      </c>
      <c r="S81" s="131">
        <f t="shared" ref="S81:S144" ca="1" si="2">ACOS(R81)</f>
        <v>7.661973016038881E-2</v>
      </c>
      <c r="T81" s="131">
        <f t="shared" ref="T81:T144" ca="1" si="3">S81*180/PI()</f>
        <v>4.389987165621501</v>
      </c>
      <c r="U81" s="131">
        <f t="shared" ref="U81:U144" ca="1" si="4">T81*40030/360</f>
        <v>488.14218399952409</v>
      </c>
      <c r="V81" s="131">
        <f t="shared" ref="V81:V144" ca="1" si="5">U81*1.21</f>
        <v>590.65204263942417</v>
      </c>
      <c r="W81" s="131">
        <f t="shared" ref="W81:W144" ca="1" si="6">V81/60</f>
        <v>9.8442007106570699</v>
      </c>
      <c r="X81" s="131">
        <f t="shared" ref="X81:X144" ca="1" si="7">W81*60</f>
        <v>590.65204263942417</v>
      </c>
      <c r="Y81" s="131">
        <f t="shared" ref="Y81:Y144" ca="1" si="8">IF(ISERROR(X81),0,X81)</f>
        <v>590.65204263942417</v>
      </c>
      <c r="Z81" s="122">
        <f t="shared" ref="Z81:Z144" ca="1" si="9">ROUND(Y81,1)</f>
        <v>590.70000000000005</v>
      </c>
      <c r="AA81" s="123" t="str">
        <f t="shared" ref="AA81:AA144" ca="1" si="10">IF(ISERROR(INT(Z81/$K$39)&amp;" h "&amp;(ROUND((((Z81/$K$39)-INT(Z81/$K$39))*60),0)&amp;" min")),"Não Encontrado !",INT(Z81/$K$39)&amp;" h "&amp;(ROUND((((Z81/$K$39)-INT(Z81/$K$39))*60),0)&amp;" min"))</f>
        <v>9 h 51 min</v>
      </c>
      <c r="AB81" s="86"/>
      <c r="AC81" s="86"/>
      <c r="AD81" s="86"/>
      <c r="AE81" s="86"/>
      <c r="AF81" s="86"/>
      <c r="AG81" s="86"/>
      <c r="AH81" s="86"/>
    </row>
    <row r="82" spans="1:34" ht="19.5" thickBot="1" x14ac:dyDescent="0.35">
      <c r="A82" s="62"/>
      <c r="D82" s="86"/>
      <c r="E82" s="86"/>
      <c r="F82" s="175">
        <v>2</v>
      </c>
      <c r="G82" s="172">
        <v>152389</v>
      </c>
      <c r="H82" s="128" t="s">
        <v>626</v>
      </c>
      <c r="I82" s="129">
        <v>1316</v>
      </c>
      <c r="J82" s="130" t="s">
        <v>46</v>
      </c>
      <c r="K82" s="130">
        <v>1</v>
      </c>
      <c r="L82" s="130" t="s">
        <v>318</v>
      </c>
      <c r="M82" s="130"/>
      <c r="N82" s="130"/>
      <c r="O82" s="131"/>
      <c r="P82" s="156">
        <v>41.360500000000002</v>
      </c>
      <c r="Q82" s="156">
        <v>-8.7479999999999993</v>
      </c>
      <c r="R82" s="132">
        <f t="shared" ca="1" si="1"/>
        <v>0.99706597271783814</v>
      </c>
      <c r="S82" s="131">
        <f t="shared" ca="1" si="2"/>
        <v>7.6621970197387146E-2</v>
      </c>
      <c r="T82" s="131">
        <f t="shared" ca="1" si="3"/>
        <v>4.3901155102874592</v>
      </c>
      <c r="U82" s="131">
        <f t="shared" ca="1" si="4"/>
        <v>488.15645521335279</v>
      </c>
      <c r="V82" s="131">
        <f t="shared" ca="1" si="5"/>
        <v>590.66931080815687</v>
      </c>
      <c r="W82" s="131">
        <f t="shared" ca="1" si="6"/>
        <v>9.8444885134692814</v>
      </c>
      <c r="X82" s="131">
        <f t="shared" ca="1" si="7"/>
        <v>590.66931080815687</v>
      </c>
      <c r="Y82" s="131">
        <f t="shared" ca="1" si="8"/>
        <v>590.66931080815687</v>
      </c>
      <c r="Z82" s="122">
        <f t="shared" ca="1" si="9"/>
        <v>590.70000000000005</v>
      </c>
      <c r="AA82" s="123" t="str">
        <f t="shared" ca="1" si="10"/>
        <v>9 h 51 min</v>
      </c>
      <c r="AB82" s="86"/>
      <c r="AC82" s="86"/>
      <c r="AD82" s="86"/>
      <c r="AE82" s="86"/>
      <c r="AF82" s="86"/>
      <c r="AG82" s="86"/>
      <c r="AH82" s="86"/>
    </row>
    <row r="83" spans="1:34" ht="19.5" thickBot="1" x14ac:dyDescent="0.35">
      <c r="A83" s="62"/>
      <c r="D83" s="86"/>
      <c r="E83" s="86"/>
      <c r="F83" s="175">
        <v>3</v>
      </c>
      <c r="G83" s="172">
        <v>152390</v>
      </c>
      <c r="H83" s="128" t="s">
        <v>627</v>
      </c>
      <c r="I83" s="129">
        <v>1316</v>
      </c>
      <c r="J83" s="130" t="s">
        <v>46</v>
      </c>
      <c r="K83" s="130">
        <v>1</v>
      </c>
      <c r="L83" s="130"/>
      <c r="M83" s="130"/>
      <c r="N83" s="130"/>
      <c r="O83" s="131"/>
      <c r="P83" s="156">
        <v>41.359299999999998</v>
      </c>
      <c r="Q83" s="156">
        <v>-8.7310999999999996</v>
      </c>
      <c r="R83" s="132">
        <f t="shared" ca="1" si="1"/>
        <v>0.99707006240817775</v>
      </c>
      <c r="S83" s="131">
        <f t="shared" ca="1" si="2"/>
        <v>7.6568524427009343E-2</v>
      </c>
      <c r="T83" s="131">
        <f t="shared" ca="1" si="3"/>
        <v>4.3870532932119852</v>
      </c>
      <c r="U83" s="131">
        <f t="shared" ca="1" si="4"/>
        <v>487.81595368687709</v>
      </c>
      <c r="V83" s="131">
        <f t="shared" ca="1" si="5"/>
        <v>590.25730396112124</v>
      </c>
      <c r="W83" s="131">
        <f t="shared" ca="1" si="6"/>
        <v>9.8376217326853546</v>
      </c>
      <c r="X83" s="131">
        <f t="shared" ca="1" si="7"/>
        <v>590.25730396112124</v>
      </c>
      <c r="Y83" s="131">
        <f t="shared" ca="1" si="8"/>
        <v>590.25730396112124</v>
      </c>
      <c r="Z83" s="122">
        <f t="shared" ca="1" si="9"/>
        <v>590.29999999999995</v>
      </c>
      <c r="AA83" s="123" t="str">
        <f t="shared" ca="1" si="10"/>
        <v>9 h 50 min</v>
      </c>
      <c r="AB83" s="86"/>
      <c r="AC83" s="86"/>
      <c r="AD83" s="86"/>
      <c r="AE83" s="86"/>
      <c r="AF83" s="86"/>
      <c r="AG83" s="86"/>
      <c r="AH83" s="86"/>
    </row>
    <row r="84" spans="1:34" ht="19.5" thickBot="1" x14ac:dyDescent="0.35">
      <c r="A84" s="62"/>
      <c r="D84" s="86"/>
      <c r="E84" s="86"/>
      <c r="F84" s="175">
        <v>4</v>
      </c>
      <c r="G84" s="172">
        <v>152250</v>
      </c>
      <c r="H84" s="128" t="s">
        <v>613</v>
      </c>
      <c r="I84" s="129">
        <v>1313</v>
      </c>
      <c r="J84" s="130" t="s">
        <v>33</v>
      </c>
      <c r="K84" s="130">
        <v>1</v>
      </c>
      <c r="L84" s="130"/>
      <c r="M84" s="130"/>
      <c r="N84" s="130"/>
      <c r="O84" s="131"/>
      <c r="P84" s="156">
        <v>41.380699999999997</v>
      </c>
      <c r="Q84" s="156">
        <v>-8.7348999999999997</v>
      </c>
      <c r="R84" s="132">
        <f t="shared" ca="1" si="1"/>
        <v>0.99704117162598183</v>
      </c>
      <c r="S84" s="131">
        <f t="shared" ca="1" si="2"/>
        <v>7.6945287539580631E-2</v>
      </c>
      <c r="T84" s="131">
        <f t="shared" ca="1" si="3"/>
        <v>4.4086402294385332</v>
      </c>
      <c r="U84" s="131">
        <f t="shared" ca="1" si="4"/>
        <v>490.21630106784579</v>
      </c>
      <c r="V84" s="131">
        <f t="shared" ca="1" si="5"/>
        <v>593.16172429209337</v>
      </c>
      <c r="W84" s="131">
        <f t="shared" ca="1" si="6"/>
        <v>9.8860287382015564</v>
      </c>
      <c r="X84" s="131">
        <f t="shared" ca="1" si="7"/>
        <v>593.16172429209337</v>
      </c>
      <c r="Y84" s="131">
        <f t="shared" ca="1" si="8"/>
        <v>593.16172429209337</v>
      </c>
      <c r="Z84" s="122">
        <f t="shared" ca="1" si="9"/>
        <v>593.20000000000005</v>
      </c>
      <c r="AA84" s="123" t="str">
        <f t="shared" ca="1" si="10"/>
        <v>9 h 53 min</v>
      </c>
      <c r="AB84" s="86"/>
      <c r="AC84" s="86"/>
      <c r="AD84" s="86"/>
      <c r="AE84" s="86"/>
      <c r="AF84" s="86"/>
      <c r="AG84" s="86"/>
      <c r="AH84" s="86"/>
    </row>
    <row r="85" spans="1:34" ht="19.5" thickBot="1" x14ac:dyDescent="0.35">
      <c r="A85" s="62"/>
      <c r="D85" s="86"/>
      <c r="E85" s="86"/>
      <c r="F85" s="175">
        <v>5</v>
      </c>
      <c r="G85" s="172">
        <v>401675</v>
      </c>
      <c r="H85" s="128" t="s">
        <v>1064</v>
      </c>
      <c r="I85" s="129">
        <v>1313</v>
      </c>
      <c r="J85" s="130" t="s">
        <v>33</v>
      </c>
      <c r="K85" s="130">
        <v>1</v>
      </c>
      <c r="L85" s="130" t="s">
        <v>318</v>
      </c>
      <c r="M85" s="130"/>
      <c r="N85" s="130"/>
      <c r="O85" s="131"/>
      <c r="P85" s="156">
        <v>41.384300000000003</v>
      </c>
      <c r="Q85" s="156">
        <v>-8.7605000000000004</v>
      </c>
      <c r="R85" s="132">
        <f t="shared" ca="1" si="1"/>
        <v>0.9970325611057016</v>
      </c>
      <c r="S85" s="131">
        <f t="shared" ca="1" si="2"/>
        <v>7.7057221236624951E-2</v>
      </c>
      <c r="T85" s="131">
        <f t="shared" ca="1" si="3"/>
        <v>4.4150535578644678</v>
      </c>
      <c r="U85" s="131">
        <f t="shared" ca="1" si="4"/>
        <v>490.92942755920734</v>
      </c>
      <c r="V85" s="131">
        <f t="shared" ca="1" si="5"/>
        <v>594.02460734664089</v>
      </c>
      <c r="W85" s="131">
        <f t="shared" ca="1" si="6"/>
        <v>9.9004101224440149</v>
      </c>
      <c r="X85" s="131">
        <f t="shared" ca="1" si="7"/>
        <v>594.02460734664089</v>
      </c>
      <c r="Y85" s="131">
        <f t="shared" ca="1" si="8"/>
        <v>594.02460734664089</v>
      </c>
      <c r="Z85" s="122">
        <f t="shared" ca="1" si="9"/>
        <v>594</v>
      </c>
      <c r="AA85" s="123" t="str">
        <f t="shared" ca="1" si="10"/>
        <v>9 h 54 min</v>
      </c>
      <c r="AB85" s="86"/>
      <c r="AC85" s="86"/>
      <c r="AD85" s="86"/>
      <c r="AE85" s="86"/>
      <c r="AF85" s="86"/>
      <c r="AG85" s="86"/>
      <c r="AH85" s="86"/>
    </row>
    <row r="86" spans="1:34" ht="19.5" thickBot="1" x14ac:dyDescent="0.35">
      <c r="A86" s="62"/>
      <c r="D86" s="86"/>
      <c r="E86" s="86"/>
      <c r="F86" s="175">
        <v>6</v>
      </c>
      <c r="G86" s="172">
        <v>152249</v>
      </c>
      <c r="H86" s="128" t="s">
        <v>612</v>
      </c>
      <c r="I86" s="129">
        <v>1313</v>
      </c>
      <c r="J86" s="130" t="s">
        <v>33</v>
      </c>
      <c r="K86" s="130">
        <v>1</v>
      </c>
      <c r="L86" s="130" t="s">
        <v>318</v>
      </c>
      <c r="M86" s="130"/>
      <c r="N86" s="130"/>
      <c r="O86" s="131"/>
      <c r="P86" s="156">
        <v>41.387500000000003</v>
      </c>
      <c r="Q86" s="156">
        <v>-8.7615999999999996</v>
      </c>
      <c r="R86" s="132">
        <f t="shared" ca="1" si="1"/>
        <v>0.99702814198754075</v>
      </c>
      <c r="S86" s="131">
        <f t="shared" ca="1" si="2"/>
        <v>7.7114605233092881E-2</v>
      </c>
      <c r="T86" s="131">
        <f t="shared" ca="1" si="3"/>
        <v>4.4183414186736742</v>
      </c>
      <c r="U86" s="131">
        <f t="shared" ca="1" si="4"/>
        <v>491.29501941529776</v>
      </c>
      <c r="V86" s="131">
        <f t="shared" ca="1" si="5"/>
        <v>594.46697349251031</v>
      </c>
      <c r="W86" s="131">
        <f t="shared" ca="1" si="6"/>
        <v>9.9077828915418387</v>
      </c>
      <c r="X86" s="131">
        <f t="shared" ca="1" si="7"/>
        <v>594.46697349251031</v>
      </c>
      <c r="Y86" s="131">
        <f t="shared" ca="1" si="8"/>
        <v>594.46697349251031</v>
      </c>
      <c r="Z86" s="122">
        <f t="shared" ca="1" si="9"/>
        <v>594.5</v>
      </c>
      <c r="AA86" s="123" t="str">
        <f t="shared" ca="1" si="10"/>
        <v>9 h 55 min</v>
      </c>
      <c r="AB86" s="86"/>
      <c r="AC86" s="86"/>
      <c r="AD86" s="86"/>
      <c r="AE86" s="86"/>
      <c r="AF86" s="86"/>
      <c r="AG86" s="86"/>
      <c r="AH86" s="86"/>
    </row>
    <row r="87" spans="1:34" ht="19.5" thickBot="1" x14ac:dyDescent="0.35">
      <c r="A87" s="62"/>
      <c r="D87" s="86"/>
      <c r="E87" s="86"/>
      <c r="F87" s="175">
        <v>7</v>
      </c>
      <c r="G87" s="172">
        <v>402680</v>
      </c>
      <c r="H87" s="128" t="s">
        <v>1086</v>
      </c>
      <c r="I87" s="129">
        <v>1313</v>
      </c>
      <c r="J87" s="130" t="s">
        <v>33</v>
      </c>
      <c r="K87" s="130">
        <v>1</v>
      </c>
      <c r="L87" s="130"/>
      <c r="M87" s="130"/>
      <c r="N87" s="130"/>
      <c r="O87" s="131"/>
      <c r="P87" s="156">
        <v>41.387</v>
      </c>
      <c r="Q87" s="156">
        <v>-8.7645</v>
      </c>
      <c r="R87" s="132">
        <f t="shared" ca="1" si="1"/>
        <v>0.99702836449163423</v>
      </c>
      <c r="S87" s="131">
        <f t="shared" ca="1" si="2"/>
        <v>7.7111716948378817E-2</v>
      </c>
      <c r="T87" s="131">
        <f t="shared" ca="1" si="3"/>
        <v>4.4181759321495262</v>
      </c>
      <c r="U87" s="131">
        <f t="shared" ca="1" si="4"/>
        <v>491.27661823318203</v>
      </c>
      <c r="V87" s="131">
        <f t="shared" ca="1" si="5"/>
        <v>594.4447080621502</v>
      </c>
      <c r="W87" s="131">
        <f t="shared" ca="1" si="6"/>
        <v>9.9074118010358365</v>
      </c>
      <c r="X87" s="131">
        <f t="shared" ca="1" si="7"/>
        <v>594.4447080621502</v>
      </c>
      <c r="Y87" s="131">
        <f t="shared" ca="1" si="8"/>
        <v>594.4447080621502</v>
      </c>
      <c r="Z87" s="122">
        <f t="shared" ca="1" si="9"/>
        <v>594.4</v>
      </c>
      <c r="AA87" s="123" t="str">
        <f t="shared" ca="1" si="10"/>
        <v>9 h 54 min</v>
      </c>
      <c r="AB87" s="86"/>
      <c r="AC87" s="86"/>
      <c r="AD87" s="86"/>
      <c r="AE87" s="86"/>
      <c r="AF87" s="86"/>
      <c r="AG87" s="86"/>
      <c r="AH87" s="86"/>
    </row>
    <row r="88" spans="1:34" ht="19.5" thickBot="1" x14ac:dyDescent="0.35">
      <c r="A88" s="62"/>
      <c r="D88" s="86"/>
      <c r="E88" s="86"/>
      <c r="F88" s="175">
        <v>8</v>
      </c>
      <c r="G88" s="172">
        <v>152274</v>
      </c>
      <c r="H88" s="128" t="s">
        <v>615</v>
      </c>
      <c r="I88" s="129">
        <v>1313</v>
      </c>
      <c r="J88" s="130" t="s">
        <v>33</v>
      </c>
      <c r="K88" s="130">
        <v>1</v>
      </c>
      <c r="L88" s="130" t="s">
        <v>318</v>
      </c>
      <c r="M88" s="130"/>
      <c r="N88" s="130"/>
      <c r="O88" s="131"/>
      <c r="P88" s="156">
        <v>41.398600000000002</v>
      </c>
      <c r="Q88" s="156">
        <v>-8.7249999999999996</v>
      </c>
      <c r="R88" s="132">
        <f t="shared" ca="1" si="1"/>
        <v>0.99701881543779114</v>
      </c>
      <c r="S88" s="131">
        <f t="shared" ca="1" si="2"/>
        <v>7.7235574503811133E-2</v>
      </c>
      <c r="T88" s="131">
        <f t="shared" ca="1" si="3"/>
        <v>4.4252724473366056</v>
      </c>
      <c r="U88" s="131">
        <f t="shared" ca="1" si="4"/>
        <v>492.06571129690087</v>
      </c>
      <c r="V88" s="131">
        <f t="shared" ca="1" si="5"/>
        <v>595.39951066925005</v>
      </c>
      <c r="W88" s="131">
        <f t="shared" ca="1" si="6"/>
        <v>9.9233251778208338</v>
      </c>
      <c r="X88" s="131">
        <f t="shared" ca="1" si="7"/>
        <v>595.39951066925005</v>
      </c>
      <c r="Y88" s="131">
        <f t="shared" ca="1" si="8"/>
        <v>595.39951066925005</v>
      </c>
      <c r="Z88" s="122">
        <f t="shared" ca="1" si="9"/>
        <v>595.4</v>
      </c>
      <c r="AA88" s="123" t="str">
        <f t="shared" ca="1" si="10"/>
        <v>9 h 55 min</v>
      </c>
      <c r="AB88" s="86"/>
      <c r="AC88" s="86"/>
      <c r="AD88" s="86"/>
      <c r="AE88" s="86"/>
      <c r="AF88" s="86"/>
      <c r="AG88" s="86"/>
      <c r="AH88" s="86"/>
    </row>
    <row r="89" spans="1:34" ht="19.5" thickBot="1" x14ac:dyDescent="0.35">
      <c r="A89" s="62"/>
      <c r="D89" s="86"/>
      <c r="E89" s="86"/>
      <c r="F89" s="175">
        <v>9</v>
      </c>
      <c r="G89" s="172">
        <v>152262</v>
      </c>
      <c r="H89" s="128" t="s">
        <v>614</v>
      </c>
      <c r="I89" s="129">
        <v>1313</v>
      </c>
      <c r="J89" s="130" t="s">
        <v>33</v>
      </c>
      <c r="K89" s="130">
        <v>1</v>
      </c>
      <c r="L89" s="130" t="s">
        <v>318</v>
      </c>
      <c r="M89" s="130"/>
      <c r="N89" s="130"/>
      <c r="O89" s="131"/>
      <c r="P89" s="156">
        <v>41.409300000000002</v>
      </c>
      <c r="Q89" s="156">
        <v>-8.7744</v>
      </c>
      <c r="R89" s="132">
        <f t="shared" ca="1" si="1"/>
        <v>0.99699713157096392</v>
      </c>
      <c r="S89" s="131">
        <f t="shared" ca="1" si="2"/>
        <v>7.7516095147325936E-2</v>
      </c>
      <c r="T89" s="131">
        <f t="shared" ca="1" si="3"/>
        <v>4.4413450962762973</v>
      </c>
      <c r="U89" s="131">
        <f t="shared" ca="1" si="4"/>
        <v>493.85290056650047</v>
      </c>
      <c r="V89" s="131">
        <f t="shared" ca="1" si="5"/>
        <v>597.56200968546557</v>
      </c>
      <c r="W89" s="131">
        <f t="shared" ca="1" si="6"/>
        <v>9.9593668280910936</v>
      </c>
      <c r="X89" s="131">
        <f t="shared" ca="1" si="7"/>
        <v>597.56200968546557</v>
      </c>
      <c r="Y89" s="131">
        <f t="shared" ca="1" si="8"/>
        <v>597.56200968546557</v>
      </c>
      <c r="Z89" s="122">
        <f t="shared" ca="1" si="9"/>
        <v>597.6</v>
      </c>
      <c r="AA89" s="123" t="str">
        <f t="shared" ca="1" si="10"/>
        <v>9 h 58 min</v>
      </c>
      <c r="AB89" s="86"/>
      <c r="AC89" s="86"/>
      <c r="AD89" s="86"/>
      <c r="AE89" s="86"/>
      <c r="AF89" s="86"/>
      <c r="AG89" s="86"/>
      <c r="AH89" s="86"/>
    </row>
    <row r="90" spans="1:34" ht="19.5" thickBot="1" x14ac:dyDescent="0.35">
      <c r="A90" s="62"/>
      <c r="D90" s="86"/>
      <c r="E90" s="86"/>
      <c r="F90" s="175">
        <v>10</v>
      </c>
      <c r="G90" s="172">
        <v>150411</v>
      </c>
      <c r="H90" s="128" t="s">
        <v>457</v>
      </c>
      <c r="I90" s="129">
        <v>1316</v>
      </c>
      <c r="J90" s="130" t="s">
        <v>46</v>
      </c>
      <c r="K90" s="130">
        <v>1</v>
      </c>
      <c r="L90" s="130" t="s">
        <v>318</v>
      </c>
      <c r="M90" s="130"/>
      <c r="N90" s="130"/>
      <c r="O90" s="131"/>
      <c r="P90" s="156">
        <v>41.379600000000003</v>
      </c>
      <c r="Q90" s="156">
        <v>-8.6814999999999998</v>
      </c>
      <c r="R90" s="132">
        <f t="shared" ca="1" si="1"/>
        <v>0.99705023760038025</v>
      </c>
      <c r="S90" s="131">
        <f t="shared" ca="1" si="2"/>
        <v>7.6827257200253074E-2</v>
      </c>
      <c r="T90" s="131">
        <f t="shared" ca="1" si="3"/>
        <v>4.4018775891405664</v>
      </c>
      <c r="U90" s="131">
        <f t="shared" ca="1" si="4"/>
        <v>489.46433303693573</v>
      </c>
      <c r="V90" s="131">
        <f t="shared" ca="1" si="5"/>
        <v>592.25184297469218</v>
      </c>
      <c r="W90" s="131">
        <f t="shared" ca="1" si="6"/>
        <v>9.8708640495782038</v>
      </c>
      <c r="X90" s="131">
        <f t="shared" ca="1" si="7"/>
        <v>592.25184297469218</v>
      </c>
      <c r="Y90" s="131">
        <f t="shared" ca="1" si="8"/>
        <v>592.25184297469218</v>
      </c>
      <c r="Z90" s="122">
        <f t="shared" ca="1" si="9"/>
        <v>592.29999999999995</v>
      </c>
      <c r="AA90" s="123" t="str">
        <f t="shared" ca="1" si="10"/>
        <v>9 h 52 min</v>
      </c>
      <c r="AB90" s="86"/>
      <c r="AC90" s="86"/>
      <c r="AD90" s="86"/>
      <c r="AE90" s="86"/>
      <c r="AF90" s="86"/>
      <c r="AG90" s="86"/>
      <c r="AH90" s="86"/>
    </row>
    <row r="91" spans="1:34" ht="19.5" thickBot="1" x14ac:dyDescent="0.35">
      <c r="A91" s="62"/>
      <c r="D91" s="86"/>
      <c r="E91" s="86"/>
      <c r="F91" s="175">
        <v>11</v>
      </c>
      <c r="G91" s="172">
        <v>150848</v>
      </c>
      <c r="H91" s="128" t="s">
        <v>490</v>
      </c>
      <c r="I91" s="129">
        <v>1316</v>
      </c>
      <c r="J91" s="130" t="s">
        <v>46</v>
      </c>
      <c r="K91" s="130">
        <v>1</v>
      </c>
      <c r="L91" s="130"/>
      <c r="M91" s="130"/>
      <c r="N91" s="130"/>
      <c r="O91" s="131"/>
      <c r="P91" s="156">
        <v>41.308399999999999</v>
      </c>
      <c r="Q91" s="156">
        <v>-8.7187999999999999</v>
      </c>
      <c r="R91" s="132">
        <f t="shared" ca="1" si="1"/>
        <v>0.99713868366138569</v>
      </c>
      <c r="S91" s="131">
        <f t="shared" ca="1" si="2"/>
        <v>7.5666133806242541E-2</v>
      </c>
      <c r="T91" s="131">
        <f t="shared" ca="1" si="3"/>
        <v>4.3353501191698571</v>
      </c>
      <c r="U91" s="131">
        <f t="shared" ca="1" si="4"/>
        <v>482.06684797324829</v>
      </c>
      <c r="V91" s="131">
        <f t="shared" ca="1" si="5"/>
        <v>583.30088604763046</v>
      </c>
      <c r="W91" s="131">
        <f t="shared" ca="1" si="6"/>
        <v>9.7216814341271736</v>
      </c>
      <c r="X91" s="131">
        <f t="shared" ca="1" si="7"/>
        <v>583.30088604763046</v>
      </c>
      <c r="Y91" s="131">
        <f t="shared" ca="1" si="8"/>
        <v>583.30088604763046</v>
      </c>
      <c r="Z91" s="122">
        <f t="shared" ca="1" si="9"/>
        <v>583.29999999999995</v>
      </c>
      <c r="AA91" s="123" t="str">
        <f t="shared" ca="1" si="10"/>
        <v>9 h 43 min</v>
      </c>
      <c r="AB91" s="86"/>
      <c r="AC91" s="86"/>
      <c r="AD91" s="86"/>
      <c r="AE91" s="86"/>
      <c r="AF91" s="86"/>
      <c r="AG91" s="86"/>
      <c r="AH91" s="86"/>
    </row>
    <row r="92" spans="1:34" ht="19.5" thickBot="1" x14ac:dyDescent="0.35">
      <c r="A92" s="62"/>
      <c r="D92" s="86"/>
      <c r="E92" s="86"/>
      <c r="F92" s="175">
        <v>12</v>
      </c>
      <c r="G92" s="172">
        <v>152286</v>
      </c>
      <c r="H92" s="128" t="s">
        <v>616</v>
      </c>
      <c r="I92" s="129">
        <v>1313</v>
      </c>
      <c r="J92" s="130" t="s">
        <v>33</v>
      </c>
      <c r="K92" s="130">
        <v>1</v>
      </c>
      <c r="L92" s="130" t="s">
        <v>318</v>
      </c>
      <c r="M92" s="130"/>
      <c r="N92" s="130"/>
      <c r="O92" s="131"/>
      <c r="P92" s="156">
        <v>41.419800000000002</v>
      </c>
      <c r="Q92" s="156">
        <v>-8.6635000000000009</v>
      </c>
      <c r="R92" s="132">
        <f t="shared" ca="1" si="1"/>
        <v>0.99699909334977188</v>
      </c>
      <c r="S92" s="131">
        <f t="shared" ca="1" si="2"/>
        <v>7.7490757632938889E-2</v>
      </c>
      <c r="T92" s="131">
        <f t="shared" ca="1" si="3"/>
        <v>4.4398933636385678</v>
      </c>
      <c r="U92" s="131">
        <f t="shared" ca="1" si="4"/>
        <v>493.69147596236627</v>
      </c>
      <c r="V92" s="131">
        <f t="shared" ca="1" si="5"/>
        <v>597.36668591446312</v>
      </c>
      <c r="W92" s="131">
        <f t="shared" ca="1" si="6"/>
        <v>9.9561114319077184</v>
      </c>
      <c r="X92" s="131">
        <f t="shared" ca="1" si="7"/>
        <v>597.36668591446312</v>
      </c>
      <c r="Y92" s="131">
        <f t="shared" ca="1" si="8"/>
        <v>597.36668591446312</v>
      </c>
      <c r="Z92" s="122">
        <f t="shared" ca="1" si="9"/>
        <v>597.4</v>
      </c>
      <c r="AA92" s="123" t="str">
        <f t="shared" ca="1" si="10"/>
        <v>9 h 57 min</v>
      </c>
      <c r="AB92" s="86"/>
      <c r="AC92" s="86"/>
      <c r="AD92" s="86"/>
      <c r="AE92" s="86"/>
      <c r="AF92" s="86"/>
      <c r="AG92" s="86"/>
      <c r="AH92" s="86"/>
    </row>
    <row r="93" spans="1:34" ht="19.5" thickBot="1" x14ac:dyDescent="0.35">
      <c r="A93" s="62"/>
      <c r="D93" s="86"/>
      <c r="E93" s="86"/>
      <c r="F93" s="175">
        <v>13</v>
      </c>
      <c r="G93" s="172">
        <v>150393</v>
      </c>
      <c r="H93" s="128" t="s">
        <v>455</v>
      </c>
      <c r="I93" s="129">
        <v>1308</v>
      </c>
      <c r="J93" s="130" t="s">
        <v>48</v>
      </c>
      <c r="K93" s="130">
        <v>1</v>
      </c>
      <c r="L93" s="130" t="s">
        <v>318</v>
      </c>
      <c r="M93" s="130"/>
      <c r="N93" s="130"/>
      <c r="O93" s="131"/>
      <c r="P93" s="156">
        <v>41.259099999999997</v>
      </c>
      <c r="Q93" s="156">
        <v>-8.7080000000000002</v>
      </c>
      <c r="R93" s="132">
        <f t="shared" ca="1" si="1"/>
        <v>0.99720421520347413</v>
      </c>
      <c r="S93" s="131">
        <f t="shared" ca="1" si="2"/>
        <v>7.4794231115539844E-2</v>
      </c>
      <c r="T93" s="131">
        <f t="shared" ca="1" si="3"/>
        <v>4.2853937748464919</v>
      </c>
      <c r="U93" s="131">
        <f t="shared" ca="1" si="4"/>
        <v>476.51198001973631</v>
      </c>
      <c r="V93" s="131">
        <f t="shared" ca="1" si="5"/>
        <v>576.57949582388096</v>
      </c>
      <c r="W93" s="131">
        <f t="shared" ca="1" si="6"/>
        <v>9.6096582637313492</v>
      </c>
      <c r="X93" s="131">
        <f t="shared" ca="1" si="7"/>
        <v>576.57949582388096</v>
      </c>
      <c r="Y93" s="131">
        <f t="shared" ca="1" si="8"/>
        <v>576.57949582388096</v>
      </c>
      <c r="Z93" s="122">
        <f t="shared" ca="1" si="9"/>
        <v>576.6</v>
      </c>
      <c r="AA93" s="123" t="str">
        <f t="shared" ca="1" si="10"/>
        <v>9 h 37 min</v>
      </c>
      <c r="AB93" s="86"/>
      <c r="AC93" s="86"/>
      <c r="AD93" s="86"/>
      <c r="AE93" s="86"/>
      <c r="AF93" s="86"/>
      <c r="AG93" s="86"/>
      <c r="AH93" s="86"/>
    </row>
    <row r="94" spans="1:34" ht="19.5" thickBot="1" x14ac:dyDescent="0.35">
      <c r="A94" s="62"/>
      <c r="D94" s="86"/>
      <c r="E94" s="86"/>
      <c r="F94" s="175">
        <v>14</v>
      </c>
      <c r="G94" s="172">
        <v>150617</v>
      </c>
      <c r="H94" s="128" t="s">
        <v>471</v>
      </c>
      <c r="I94" s="129">
        <v>312</v>
      </c>
      <c r="J94" s="130" t="s">
        <v>72</v>
      </c>
      <c r="K94" s="130">
        <v>1</v>
      </c>
      <c r="L94" s="130" t="s">
        <v>318</v>
      </c>
      <c r="M94" s="130"/>
      <c r="N94" s="130"/>
      <c r="O94" s="131"/>
      <c r="P94" s="156">
        <v>41.420699999999997</v>
      </c>
      <c r="Q94" s="156">
        <v>-8.6015999999999995</v>
      </c>
      <c r="R94" s="132">
        <f t="shared" ca="1" si="1"/>
        <v>0.99700584535290071</v>
      </c>
      <c r="S94" s="131">
        <f t="shared" ca="1" si="2"/>
        <v>7.7403488314024882E-2</v>
      </c>
      <c r="T94" s="131">
        <f t="shared" ca="1" si="3"/>
        <v>4.4348931999838141</v>
      </c>
      <c r="U94" s="131">
        <f t="shared" ca="1" si="4"/>
        <v>493.13548554264463</v>
      </c>
      <c r="V94" s="131">
        <f t="shared" ca="1" si="5"/>
        <v>596.69393750660004</v>
      </c>
      <c r="W94" s="131">
        <f t="shared" ca="1" si="6"/>
        <v>9.9448989584433338</v>
      </c>
      <c r="X94" s="131">
        <f t="shared" ca="1" si="7"/>
        <v>596.69393750660004</v>
      </c>
      <c r="Y94" s="131">
        <f t="shared" ca="1" si="8"/>
        <v>596.69393750660004</v>
      </c>
      <c r="Z94" s="122">
        <f t="shared" ca="1" si="9"/>
        <v>596.70000000000005</v>
      </c>
      <c r="AA94" s="123" t="str">
        <f t="shared" ca="1" si="10"/>
        <v>9 h 57 min</v>
      </c>
      <c r="AB94" s="86"/>
      <c r="AC94" s="86"/>
      <c r="AD94" s="86"/>
      <c r="AE94" s="86"/>
      <c r="AF94" s="86"/>
      <c r="AG94" s="86"/>
      <c r="AH94" s="86"/>
    </row>
    <row r="95" spans="1:34" ht="19.5" thickBot="1" x14ac:dyDescent="0.35">
      <c r="A95" s="62"/>
      <c r="D95" s="86"/>
      <c r="E95" s="86"/>
      <c r="F95" s="175">
        <v>15</v>
      </c>
      <c r="G95" s="172">
        <v>152894</v>
      </c>
      <c r="H95" s="128" t="s">
        <v>672</v>
      </c>
      <c r="I95" s="129">
        <v>306</v>
      </c>
      <c r="J95" s="130" t="s">
        <v>54</v>
      </c>
      <c r="K95" s="130">
        <v>1</v>
      </c>
      <c r="L95" s="130"/>
      <c r="M95" s="130"/>
      <c r="N95" s="130"/>
      <c r="O95" s="131"/>
      <c r="P95" s="156">
        <v>41.495199999999997</v>
      </c>
      <c r="Q95" s="156">
        <v>-8.7802000000000007</v>
      </c>
      <c r="R95" s="132">
        <f t="shared" ca="1" si="1"/>
        <v>0.99688037028769694</v>
      </c>
      <c r="S95" s="131">
        <f t="shared" ca="1" si="2"/>
        <v>7.9009532057056298E-2</v>
      </c>
      <c r="T95" s="131">
        <f t="shared" ca="1" si="3"/>
        <v>4.5269127281729071</v>
      </c>
      <c r="U95" s="131">
        <f t="shared" ca="1" si="4"/>
        <v>503.36754585767073</v>
      </c>
      <c r="V95" s="131">
        <f t="shared" ca="1" si="5"/>
        <v>609.07473048778161</v>
      </c>
      <c r="W95" s="131">
        <f t="shared" ca="1" si="6"/>
        <v>10.151245508129694</v>
      </c>
      <c r="X95" s="131">
        <f t="shared" ca="1" si="7"/>
        <v>609.07473048778161</v>
      </c>
      <c r="Y95" s="131">
        <f t="shared" ca="1" si="8"/>
        <v>609.07473048778161</v>
      </c>
      <c r="Z95" s="122">
        <f t="shared" ca="1" si="9"/>
        <v>609.1</v>
      </c>
      <c r="AA95" s="123" t="str">
        <f t="shared" ca="1" si="10"/>
        <v>10 h 9 min</v>
      </c>
      <c r="AB95" s="86"/>
      <c r="AC95" s="86"/>
      <c r="AD95" s="86"/>
      <c r="AE95" s="86"/>
      <c r="AF95" s="86"/>
      <c r="AG95" s="86"/>
      <c r="AH95" s="86"/>
    </row>
    <row r="96" spans="1:34" ht="19.5" thickBot="1" x14ac:dyDescent="0.35">
      <c r="A96" s="62"/>
      <c r="D96" s="86"/>
      <c r="E96" s="86"/>
      <c r="F96" s="175">
        <v>16</v>
      </c>
      <c r="G96" s="172">
        <v>150757</v>
      </c>
      <c r="H96" s="128" t="s">
        <v>482</v>
      </c>
      <c r="I96" s="129">
        <v>1308</v>
      </c>
      <c r="J96" s="130" t="s">
        <v>48</v>
      </c>
      <c r="K96" s="130">
        <v>1</v>
      </c>
      <c r="L96" s="130" t="s">
        <v>327</v>
      </c>
      <c r="M96" s="130"/>
      <c r="N96" s="130"/>
      <c r="O96" s="131"/>
      <c r="P96" s="156">
        <v>41.224600000000002</v>
      </c>
      <c r="Q96" s="156">
        <v>-8.6910000000000007</v>
      </c>
      <c r="R96" s="132">
        <f t="shared" ca="1" si="1"/>
        <v>0.9972509501746214</v>
      </c>
      <c r="S96" s="131">
        <f t="shared" ca="1" si="2"/>
        <v>7.4166168774810304E-2</v>
      </c>
      <c r="T96" s="131">
        <f t="shared" ca="1" si="3"/>
        <v>4.2494084534515819</v>
      </c>
      <c r="U96" s="131">
        <f t="shared" ca="1" si="4"/>
        <v>472.5106121990745</v>
      </c>
      <c r="V96" s="131">
        <f t="shared" ca="1" si="5"/>
        <v>571.73784076088009</v>
      </c>
      <c r="W96" s="131">
        <f t="shared" ca="1" si="6"/>
        <v>9.5289640126813353</v>
      </c>
      <c r="X96" s="131">
        <f t="shared" ca="1" si="7"/>
        <v>571.73784076088009</v>
      </c>
      <c r="Y96" s="131">
        <f t="shared" ca="1" si="8"/>
        <v>571.73784076088009</v>
      </c>
      <c r="Z96" s="122">
        <f t="shared" ca="1" si="9"/>
        <v>571.70000000000005</v>
      </c>
      <c r="AA96" s="123" t="str">
        <f t="shared" ca="1" si="10"/>
        <v>9 h 32 min</v>
      </c>
      <c r="AB96" s="86"/>
      <c r="AC96" s="86"/>
      <c r="AD96" s="86"/>
      <c r="AE96" s="86"/>
      <c r="AF96" s="86"/>
      <c r="AG96" s="86"/>
      <c r="AH96" s="86"/>
    </row>
    <row r="97" spans="1:34" ht="19.5" thickBot="1" x14ac:dyDescent="0.35">
      <c r="A97" s="62"/>
      <c r="D97" s="86"/>
      <c r="E97" s="86"/>
      <c r="F97" s="175">
        <v>17</v>
      </c>
      <c r="G97" s="172">
        <v>150630</v>
      </c>
      <c r="H97" s="128" t="s">
        <v>473</v>
      </c>
      <c r="I97" s="129">
        <v>312</v>
      </c>
      <c r="J97" s="130" t="s">
        <v>72</v>
      </c>
      <c r="K97" s="130">
        <v>1</v>
      </c>
      <c r="L97" s="130"/>
      <c r="M97" s="130"/>
      <c r="N97" s="130"/>
      <c r="O97" s="131"/>
      <c r="P97" s="156">
        <v>41.358600000000003</v>
      </c>
      <c r="Q97" s="156">
        <v>-8.5586000000000002</v>
      </c>
      <c r="R97" s="132">
        <f t="shared" ca="1" si="1"/>
        <v>0.99709357067523574</v>
      </c>
      <c r="S97" s="131">
        <f t="shared" ca="1" si="2"/>
        <v>7.6260583600384901E-2</v>
      </c>
      <c r="T97" s="131">
        <f t="shared" ca="1" si="3"/>
        <v>4.3694095835066351</v>
      </c>
      <c r="U97" s="131">
        <f t="shared" ca="1" si="4"/>
        <v>485.85407118825168</v>
      </c>
      <c r="V97" s="131">
        <f t="shared" ca="1" si="5"/>
        <v>587.88342613778457</v>
      </c>
      <c r="W97" s="131">
        <f t="shared" ca="1" si="6"/>
        <v>9.7980571022964096</v>
      </c>
      <c r="X97" s="131">
        <f t="shared" ca="1" si="7"/>
        <v>587.88342613778457</v>
      </c>
      <c r="Y97" s="131">
        <f t="shared" ca="1" si="8"/>
        <v>587.88342613778457</v>
      </c>
      <c r="Z97" s="122">
        <f t="shared" ca="1" si="9"/>
        <v>587.9</v>
      </c>
      <c r="AA97" s="123" t="str">
        <f t="shared" ca="1" si="10"/>
        <v>9 h 48 min</v>
      </c>
      <c r="AB97" s="86"/>
      <c r="AC97" s="86"/>
      <c r="AD97" s="86"/>
      <c r="AE97" s="86"/>
      <c r="AF97" s="86"/>
      <c r="AG97" s="86"/>
      <c r="AH97" s="86"/>
    </row>
    <row r="98" spans="1:34" ht="19.5" thickBot="1" x14ac:dyDescent="0.35">
      <c r="A98" s="62"/>
      <c r="D98" s="86"/>
      <c r="E98" s="86"/>
      <c r="F98" s="175">
        <v>18</v>
      </c>
      <c r="G98" s="172">
        <v>152316</v>
      </c>
      <c r="H98" s="128" t="s">
        <v>619</v>
      </c>
      <c r="I98" s="129">
        <v>1318</v>
      </c>
      <c r="J98" s="130" t="s">
        <v>61</v>
      </c>
      <c r="K98" s="130">
        <v>1</v>
      </c>
      <c r="L98" s="130"/>
      <c r="M98" s="130"/>
      <c r="N98" s="130"/>
      <c r="O98" s="131"/>
      <c r="P98" s="156">
        <v>41.339100000000002</v>
      </c>
      <c r="Q98" s="156">
        <v>-8.56</v>
      </c>
      <c r="R98" s="132">
        <f t="shared" ca="1" si="1"/>
        <v>0.9971191075409368</v>
      </c>
      <c r="S98" s="131">
        <f t="shared" ca="1" si="2"/>
        <v>7.5924657122863337E-2</v>
      </c>
      <c r="T98" s="131">
        <f t="shared" ca="1" si="3"/>
        <v>4.3501624141179533</v>
      </c>
      <c r="U98" s="131">
        <f t="shared" ca="1" si="4"/>
        <v>483.71389288094912</v>
      </c>
      <c r="V98" s="131">
        <f t="shared" ca="1" si="5"/>
        <v>585.2938103859484</v>
      </c>
      <c r="W98" s="131">
        <f t="shared" ca="1" si="6"/>
        <v>9.7548968397658076</v>
      </c>
      <c r="X98" s="131">
        <f t="shared" ca="1" si="7"/>
        <v>585.2938103859484</v>
      </c>
      <c r="Y98" s="131">
        <f t="shared" ca="1" si="8"/>
        <v>585.2938103859484</v>
      </c>
      <c r="Z98" s="122">
        <f t="shared" ca="1" si="9"/>
        <v>585.29999999999995</v>
      </c>
      <c r="AA98" s="123" t="str">
        <f t="shared" ca="1" si="10"/>
        <v>9 h 45 min</v>
      </c>
      <c r="AB98" s="86"/>
      <c r="AC98" s="86"/>
      <c r="AD98" s="86"/>
      <c r="AE98" s="86"/>
      <c r="AF98" s="86"/>
      <c r="AG98" s="86"/>
      <c r="AH98" s="86"/>
    </row>
    <row r="99" spans="1:34" ht="19.5" thickBot="1" x14ac:dyDescent="0.35">
      <c r="A99" s="62"/>
      <c r="D99" s="86"/>
      <c r="E99" s="86"/>
      <c r="F99" s="175">
        <v>19</v>
      </c>
      <c r="G99" s="172">
        <v>152067</v>
      </c>
      <c r="H99" s="128" t="s">
        <v>596</v>
      </c>
      <c r="I99" s="129">
        <v>1306</v>
      </c>
      <c r="J99" s="130" t="s">
        <v>42</v>
      </c>
      <c r="K99" s="130">
        <v>1</v>
      </c>
      <c r="L99" s="130"/>
      <c r="M99" s="130"/>
      <c r="N99" s="130"/>
      <c r="O99" s="131"/>
      <c r="P99" s="156">
        <v>41.258800000000001</v>
      </c>
      <c r="Q99" s="156">
        <v>-8.6105</v>
      </c>
      <c r="R99" s="132">
        <f t="shared" ca="1" si="1"/>
        <v>0.99721764331781215</v>
      </c>
      <c r="S99" s="131">
        <f t="shared" ca="1" si="2"/>
        <v>7.4614313530491749E-2</v>
      </c>
      <c r="T99" s="131">
        <f t="shared" ca="1" si="3"/>
        <v>4.2750852565630506</v>
      </c>
      <c r="U99" s="131">
        <f t="shared" ca="1" si="4"/>
        <v>475.36573005616367</v>
      </c>
      <c r="V99" s="131">
        <f t="shared" ca="1" si="5"/>
        <v>575.19253336795805</v>
      </c>
      <c r="W99" s="131">
        <f t="shared" ca="1" si="6"/>
        <v>9.5865422227993005</v>
      </c>
      <c r="X99" s="131">
        <f t="shared" ca="1" si="7"/>
        <v>575.19253336795805</v>
      </c>
      <c r="Y99" s="131">
        <f t="shared" ca="1" si="8"/>
        <v>575.19253336795805</v>
      </c>
      <c r="Z99" s="122">
        <f t="shared" ca="1" si="9"/>
        <v>575.20000000000005</v>
      </c>
      <c r="AA99" s="123" t="str">
        <f t="shared" ca="1" si="10"/>
        <v>9 h 35 min</v>
      </c>
      <c r="AB99" s="86"/>
      <c r="AC99" s="86"/>
      <c r="AD99" s="86"/>
      <c r="AE99" s="86"/>
      <c r="AF99" s="86"/>
      <c r="AG99" s="86"/>
      <c r="AH99" s="86"/>
    </row>
    <row r="100" spans="1:34" ht="19.5" thickBot="1" x14ac:dyDescent="0.35">
      <c r="A100" s="62"/>
      <c r="D100" s="86"/>
      <c r="E100" s="86"/>
      <c r="F100" s="175">
        <v>20</v>
      </c>
      <c r="G100" s="172">
        <v>151154</v>
      </c>
      <c r="H100" s="128" t="s">
        <v>518</v>
      </c>
      <c r="I100" s="129">
        <v>1318</v>
      </c>
      <c r="J100" s="130" t="s">
        <v>61</v>
      </c>
      <c r="K100" s="130">
        <v>1</v>
      </c>
      <c r="L100" s="130"/>
      <c r="M100" s="130"/>
      <c r="N100" s="130"/>
      <c r="O100" s="131"/>
      <c r="P100" s="156">
        <v>41.282200000000003</v>
      </c>
      <c r="Q100" s="156">
        <v>-8.5690000000000008</v>
      </c>
      <c r="R100" s="132">
        <f t="shared" ca="1" si="1"/>
        <v>0.99719238611744365</v>
      </c>
      <c r="S100" s="131">
        <f t="shared" ca="1" si="2"/>
        <v>7.4952366869752263E-2</v>
      </c>
      <c r="T100" s="131">
        <f t="shared" ca="1" si="3"/>
        <v>4.2944542861529813</v>
      </c>
      <c r="U100" s="131">
        <f t="shared" ca="1" si="4"/>
        <v>477.51945854084397</v>
      </c>
      <c r="V100" s="131">
        <f t="shared" ca="1" si="5"/>
        <v>577.79854483442114</v>
      </c>
      <c r="W100" s="131">
        <f t="shared" ca="1" si="6"/>
        <v>9.6299757472403531</v>
      </c>
      <c r="X100" s="131">
        <f t="shared" ca="1" si="7"/>
        <v>577.79854483442114</v>
      </c>
      <c r="Y100" s="131">
        <f t="shared" ca="1" si="8"/>
        <v>577.79854483442114</v>
      </c>
      <c r="Z100" s="122">
        <f t="shared" ca="1" si="9"/>
        <v>577.79999999999995</v>
      </c>
      <c r="AA100" s="123" t="str">
        <f t="shared" ca="1" si="10"/>
        <v>9 h 38 min</v>
      </c>
      <c r="AB100" s="86"/>
      <c r="AC100" s="86"/>
      <c r="AD100" s="86"/>
      <c r="AE100" s="86"/>
      <c r="AF100" s="86"/>
      <c r="AG100" s="86"/>
      <c r="AH100" s="86"/>
    </row>
    <row r="101" spans="1:34" ht="19.5" thickBot="1" x14ac:dyDescent="0.35">
      <c r="A101" s="62"/>
      <c r="D101" s="86"/>
      <c r="E101" s="86"/>
      <c r="F101" s="175">
        <v>21</v>
      </c>
      <c r="G101" s="172">
        <v>401006</v>
      </c>
      <c r="H101" s="128" t="s">
        <v>1050</v>
      </c>
      <c r="I101" s="129">
        <v>1308</v>
      </c>
      <c r="J101" s="130" t="s">
        <v>48</v>
      </c>
      <c r="K101" s="130">
        <v>1</v>
      </c>
      <c r="L101" s="130"/>
      <c r="M101" s="130"/>
      <c r="N101" s="130"/>
      <c r="O101" s="131"/>
      <c r="P101" s="156">
        <v>41.207299999999996</v>
      </c>
      <c r="Q101" s="156">
        <v>-8.7004000000000001</v>
      </c>
      <c r="R101" s="132">
        <f t="shared" ca="1" si="1"/>
        <v>0.99727172537513153</v>
      </c>
      <c r="S101" s="131">
        <f t="shared" ca="1" si="2"/>
        <v>7.3885263870913542E-2</v>
      </c>
      <c r="T101" s="131">
        <f t="shared" ca="1" si="3"/>
        <v>4.2333137880137697</v>
      </c>
      <c r="U101" s="131">
        <f t="shared" ca="1" si="4"/>
        <v>470.72097481719783</v>
      </c>
      <c r="V101" s="131">
        <f t="shared" ca="1" si="5"/>
        <v>569.57237952880939</v>
      </c>
      <c r="W101" s="131">
        <f t="shared" ca="1" si="6"/>
        <v>9.4928729921468236</v>
      </c>
      <c r="X101" s="131">
        <f t="shared" ca="1" si="7"/>
        <v>569.57237952880939</v>
      </c>
      <c r="Y101" s="131">
        <f t="shared" ca="1" si="8"/>
        <v>569.57237952880939</v>
      </c>
      <c r="Z101" s="122">
        <f t="shared" ca="1" si="9"/>
        <v>569.6</v>
      </c>
      <c r="AA101" s="123" t="str">
        <f t="shared" ca="1" si="10"/>
        <v>9 h 30 min</v>
      </c>
      <c r="AB101" s="86"/>
      <c r="AC101" s="86"/>
      <c r="AD101" s="86"/>
      <c r="AE101" s="86"/>
      <c r="AF101" s="86"/>
      <c r="AG101" s="86"/>
      <c r="AH101" s="86"/>
    </row>
    <row r="102" spans="1:34" ht="19.5" thickBot="1" x14ac:dyDescent="0.35">
      <c r="A102" s="62"/>
      <c r="D102" s="86"/>
      <c r="E102" s="86"/>
      <c r="F102" s="175">
        <v>22</v>
      </c>
      <c r="G102" s="172">
        <v>152031</v>
      </c>
      <c r="H102" s="128" t="s">
        <v>593</v>
      </c>
      <c r="I102" s="129">
        <v>1306</v>
      </c>
      <c r="J102" s="130" t="s">
        <v>42</v>
      </c>
      <c r="K102" s="130">
        <v>1</v>
      </c>
      <c r="L102" s="130"/>
      <c r="M102" s="130"/>
      <c r="N102" s="130"/>
      <c r="O102" s="131"/>
      <c r="P102" s="156">
        <v>41.233400000000003</v>
      </c>
      <c r="Q102" s="156">
        <v>-8.6166</v>
      </c>
      <c r="R102" s="132">
        <f t="shared" ca="1" si="1"/>
        <v>0.9972495566386983</v>
      </c>
      <c r="S102" s="131">
        <f t="shared" ca="1" si="2"/>
        <v>7.4184973006488075E-2</v>
      </c>
      <c r="T102" s="131">
        <f t="shared" ca="1" si="3"/>
        <v>4.2504858565637047</v>
      </c>
      <c r="U102" s="131">
        <f t="shared" ca="1" si="4"/>
        <v>472.63041343956968</v>
      </c>
      <c r="V102" s="131">
        <f t="shared" ca="1" si="5"/>
        <v>571.88280026187931</v>
      </c>
      <c r="W102" s="131">
        <f t="shared" ca="1" si="6"/>
        <v>9.5313800043646548</v>
      </c>
      <c r="X102" s="131">
        <f t="shared" ca="1" si="7"/>
        <v>571.88280026187931</v>
      </c>
      <c r="Y102" s="131">
        <f t="shared" ca="1" si="8"/>
        <v>571.88280026187931</v>
      </c>
      <c r="Z102" s="122">
        <f t="shared" ca="1" si="9"/>
        <v>571.9</v>
      </c>
      <c r="AA102" s="123" t="str">
        <f t="shared" ca="1" si="10"/>
        <v>9 h 32 min</v>
      </c>
      <c r="AB102" s="86"/>
      <c r="AC102" s="86"/>
      <c r="AD102" s="86"/>
      <c r="AE102" s="86"/>
      <c r="AF102" s="86"/>
      <c r="AG102" s="86"/>
      <c r="AH102" s="86"/>
    </row>
    <row r="103" spans="1:34" ht="19.5" thickBot="1" x14ac:dyDescent="0.35">
      <c r="A103" s="62"/>
      <c r="D103" s="86"/>
      <c r="E103" s="86"/>
      <c r="F103" s="175">
        <v>23</v>
      </c>
      <c r="G103" s="172">
        <v>152020</v>
      </c>
      <c r="H103" s="128" t="s">
        <v>592</v>
      </c>
      <c r="I103" s="129">
        <v>1306</v>
      </c>
      <c r="J103" s="130" t="s">
        <v>42</v>
      </c>
      <c r="K103" s="130">
        <v>1</v>
      </c>
      <c r="L103" s="130"/>
      <c r="M103" s="130"/>
      <c r="N103" s="130"/>
      <c r="O103" s="131"/>
      <c r="P103" s="156">
        <v>41.232700000000001</v>
      </c>
      <c r="Q103" s="156">
        <v>-8.6181000000000001</v>
      </c>
      <c r="R103" s="132">
        <f t="shared" ca="1" si="1"/>
        <v>0.9972502652293338</v>
      </c>
      <c r="S103" s="131">
        <f t="shared" ca="1" si="2"/>
        <v>7.4175411951310943E-2</v>
      </c>
      <c r="T103" s="131">
        <f t="shared" ca="1" si="3"/>
        <v>4.2499380484543634</v>
      </c>
      <c r="U103" s="131">
        <f t="shared" ca="1" si="4"/>
        <v>472.56950022118934</v>
      </c>
      <c r="V103" s="131">
        <f t="shared" ca="1" si="5"/>
        <v>571.80909526763912</v>
      </c>
      <c r="W103" s="131">
        <f t="shared" ca="1" si="6"/>
        <v>9.530151587793986</v>
      </c>
      <c r="X103" s="131">
        <f t="shared" ca="1" si="7"/>
        <v>571.80909526763912</v>
      </c>
      <c r="Y103" s="131">
        <f t="shared" ca="1" si="8"/>
        <v>571.80909526763912</v>
      </c>
      <c r="Z103" s="122">
        <f t="shared" ca="1" si="9"/>
        <v>571.79999999999995</v>
      </c>
      <c r="AA103" s="123" t="str">
        <f t="shared" ca="1" si="10"/>
        <v>9 h 32 min</v>
      </c>
      <c r="AB103" s="86"/>
      <c r="AC103" s="86"/>
      <c r="AD103" s="86"/>
      <c r="AE103" s="86"/>
      <c r="AF103" s="86"/>
      <c r="AG103" s="86"/>
      <c r="AH103" s="86"/>
    </row>
    <row r="104" spans="1:34" ht="19.5" thickBot="1" x14ac:dyDescent="0.35">
      <c r="A104" s="62"/>
      <c r="D104" s="86"/>
      <c r="E104" s="86"/>
      <c r="F104" s="175">
        <v>24</v>
      </c>
      <c r="G104" s="172">
        <v>152055</v>
      </c>
      <c r="H104" s="128" t="s">
        <v>595</v>
      </c>
      <c r="I104" s="129">
        <v>1306</v>
      </c>
      <c r="J104" s="130" t="s">
        <v>42</v>
      </c>
      <c r="K104" s="130">
        <v>1</v>
      </c>
      <c r="L104" s="130"/>
      <c r="M104" s="130"/>
      <c r="N104" s="130"/>
      <c r="O104" s="131"/>
      <c r="P104" s="156">
        <v>41.227899999999998</v>
      </c>
      <c r="Q104" s="156">
        <v>-8.6210000000000004</v>
      </c>
      <c r="R104" s="132">
        <f t="shared" ca="1" si="1"/>
        <v>0.99725605058339206</v>
      </c>
      <c r="S104" s="131">
        <f t="shared" ca="1" si="2"/>
        <v>7.4097303757109767E-2</v>
      </c>
      <c r="T104" s="131">
        <f t="shared" ca="1" si="3"/>
        <v>4.2454627785812473</v>
      </c>
      <c r="U104" s="131">
        <f t="shared" ca="1" si="4"/>
        <v>472.07187507390927</v>
      </c>
      <c r="V104" s="131">
        <f t="shared" ca="1" si="5"/>
        <v>571.20696883943015</v>
      </c>
      <c r="W104" s="131">
        <f t="shared" ca="1" si="6"/>
        <v>9.5201161473238365</v>
      </c>
      <c r="X104" s="131">
        <f t="shared" ca="1" si="7"/>
        <v>571.20696883943015</v>
      </c>
      <c r="Y104" s="131">
        <f t="shared" ca="1" si="8"/>
        <v>571.20696883943015</v>
      </c>
      <c r="Z104" s="122">
        <f t="shared" ca="1" si="9"/>
        <v>571.20000000000005</v>
      </c>
      <c r="AA104" s="123" t="str">
        <f t="shared" ca="1" si="10"/>
        <v>9 h 31 min</v>
      </c>
      <c r="AB104" s="86"/>
      <c r="AC104" s="86"/>
      <c r="AD104" s="86"/>
      <c r="AE104" s="86"/>
      <c r="AF104" s="86"/>
      <c r="AG104" s="86"/>
      <c r="AH104" s="86"/>
    </row>
    <row r="105" spans="1:34" ht="19.5" thickBot="1" x14ac:dyDescent="0.35">
      <c r="A105" s="62"/>
      <c r="D105" s="86"/>
      <c r="E105" s="86"/>
      <c r="F105" s="175">
        <v>25</v>
      </c>
      <c r="G105" s="172">
        <v>152079</v>
      </c>
      <c r="H105" s="128" t="s">
        <v>597</v>
      </c>
      <c r="I105" s="129">
        <v>1306</v>
      </c>
      <c r="J105" s="130" t="s">
        <v>42</v>
      </c>
      <c r="K105" s="130">
        <v>1</v>
      </c>
      <c r="L105" s="130"/>
      <c r="M105" s="130"/>
      <c r="N105" s="130"/>
      <c r="O105" s="131"/>
      <c r="P105" s="156">
        <v>41.227899999999998</v>
      </c>
      <c r="Q105" s="156">
        <v>-8.6210000000000004</v>
      </c>
      <c r="R105" s="132">
        <f t="shared" ca="1" si="1"/>
        <v>0.99725605058339206</v>
      </c>
      <c r="S105" s="131">
        <f t="shared" ca="1" si="2"/>
        <v>7.4097303757109767E-2</v>
      </c>
      <c r="T105" s="131">
        <f t="shared" ca="1" si="3"/>
        <v>4.2454627785812473</v>
      </c>
      <c r="U105" s="131">
        <f t="shared" ca="1" si="4"/>
        <v>472.07187507390927</v>
      </c>
      <c r="V105" s="131">
        <f t="shared" ca="1" si="5"/>
        <v>571.20696883943015</v>
      </c>
      <c r="W105" s="131">
        <f t="shared" ca="1" si="6"/>
        <v>9.5201161473238365</v>
      </c>
      <c r="X105" s="131">
        <f t="shared" ca="1" si="7"/>
        <v>571.20696883943015</v>
      </c>
      <c r="Y105" s="131">
        <f t="shared" ca="1" si="8"/>
        <v>571.20696883943015</v>
      </c>
      <c r="Z105" s="122">
        <f t="shared" ca="1" si="9"/>
        <v>571.20000000000005</v>
      </c>
      <c r="AA105" s="123" t="str">
        <f t="shared" ca="1" si="10"/>
        <v>9 h 31 min</v>
      </c>
      <c r="AB105" s="86"/>
      <c r="AC105" s="86"/>
      <c r="AD105" s="86"/>
      <c r="AE105" s="86"/>
      <c r="AF105" s="86"/>
      <c r="AG105" s="86"/>
      <c r="AH105" s="86"/>
    </row>
    <row r="106" spans="1:34" ht="19.5" thickBot="1" x14ac:dyDescent="0.35">
      <c r="A106" s="62"/>
      <c r="D106" s="86"/>
      <c r="E106" s="86"/>
      <c r="F106" s="175">
        <v>26</v>
      </c>
      <c r="G106" s="172">
        <v>152092</v>
      </c>
      <c r="H106" s="128" t="s">
        <v>599</v>
      </c>
      <c r="I106" s="129">
        <v>1308</v>
      </c>
      <c r="J106" s="130" t="s">
        <v>48</v>
      </c>
      <c r="K106" s="130">
        <v>1</v>
      </c>
      <c r="L106" s="130" t="s">
        <v>318</v>
      </c>
      <c r="M106" s="130"/>
      <c r="N106" s="130"/>
      <c r="O106" s="131"/>
      <c r="P106" s="156">
        <v>41.197499999999998</v>
      </c>
      <c r="Q106" s="156">
        <v>-8.7011000000000003</v>
      </c>
      <c r="R106" s="132">
        <f t="shared" ca="1" si="1"/>
        <v>0.99728410271254342</v>
      </c>
      <c r="S106" s="131">
        <f t="shared" ca="1" si="2"/>
        <v>7.3717399957638596E-2</v>
      </c>
      <c r="T106" s="131">
        <f t="shared" ca="1" si="3"/>
        <v>4.2236958942505654</v>
      </c>
      <c r="U106" s="131">
        <f t="shared" ca="1" si="4"/>
        <v>469.6515184634726</v>
      </c>
      <c r="V106" s="131">
        <f t="shared" ca="1" si="5"/>
        <v>568.27833734080184</v>
      </c>
      <c r="W106" s="131">
        <f t="shared" ca="1" si="6"/>
        <v>9.4713056223466978</v>
      </c>
      <c r="X106" s="131">
        <f t="shared" ca="1" si="7"/>
        <v>568.27833734080184</v>
      </c>
      <c r="Y106" s="131">
        <f t="shared" ca="1" si="8"/>
        <v>568.27833734080184</v>
      </c>
      <c r="Z106" s="122">
        <f t="shared" ca="1" si="9"/>
        <v>568.29999999999995</v>
      </c>
      <c r="AA106" s="123" t="str">
        <f t="shared" ca="1" si="10"/>
        <v>9 h 28 min</v>
      </c>
      <c r="AB106" s="86"/>
      <c r="AC106" s="86"/>
      <c r="AD106" s="86"/>
      <c r="AE106" s="86"/>
      <c r="AF106" s="86"/>
      <c r="AG106" s="86"/>
      <c r="AH106" s="86"/>
    </row>
    <row r="107" spans="1:34" ht="19.5" thickBot="1" x14ac:dyDescent="0.35">
      <c r="A107" s="62"/>
      <c r="D107" s="86"/>
      <c r="E107" s="86"/>
      <c r="F107" s="175">
        <v>27</v>
      </c>
      <c r="G107" s="172">
        <v>151257</v>
      </c>
      <c r="H107" s="128" t="s">
        <v>523</v>
      </c>
      <c r="I107" s="129">
        <v>302</v>
      </c>
      <c r="J107" s="130" t="s">
        <v>57</v>
      </c>
      <c r="K107" s="130">
        <v>1</v>
      </c>
      <c r="L107" s="130"/>
      <c r="M107" s="130"/>
      <c r="N107" s="130"/>
      <c r="O107" s="131"/>
      <c r="P107" s="156">
        <v>41.449599999999997</v>
      </c>
      <c r="Q107" s="156">
        <v>-8.5584000000000007</v>
      </c>
      <c r="R107" s="132">
        <f t="shared" ca="1" si="1"/>
        <v>0.99697214104995002</v>
      </c>
      <c r="S107" s="131">
        <f t="shared" ca="1" si="2"/>
        <v>7.7838141978052278E-2</v>
      </c>
      <c r="T107" s="131">
        <f t="shared" ca="1" si="3"/>
        <v>4.4597970204824806</v>
      </c>
      <c r="U107" s="131">
        <f t="shared" ca="1" si="4"/>
        <v>495.90465202753808</v>
      </c>
      <c r="V107" s="131">
        <f t="shared" ca="1" si="5"/>
        <v>600.04462895332108</v>
      </c>
      <c r="W107" s="131">
        <f t="shared" ca="1" si="6"/>
        <v>10.000743815888685</v>
      </c>
      <c r="X107" s="131">
        <f t="shared" ca="1" si="7"/>
        <v>600.04462895332108</v>
      </c>
      <c r="Y107" s="131">
        <f t="shared" ca="1" si="8"/>
        <v>600.04462895332108</v>
      </c>
      <c r="Z107" s="122">
        <f t="shared" ca="1" si="9"/>
        <v>600</v>
      </c>
      <c r="AA107" s="123" t="str">
        <f t="shared" ca="1" si="10"/>
        <v>10 h 0 min</v>
      </c>
      <c r="AB107" s="86"/>
      <c r="AC107" s="86"/>
      <c r="AD107" s="86"/>
      <c r="AE107" s="86"/>
      <c r="AF107" s="86"/>
      <c r="AG107" s="86"/>
      <c r="AH107" s="86"/>
    </row>
    <row r="108" spans="1:34" ht="19.5" thickBot="1" x14ac:dyDescent="0.35">
      <c r="A108" s="62"/>
      <c r="D108" s="86"/>
      <c r="E108" s="86"/>
      <c r="F108" s="175">
        <v>28</v>
      </c>
      <c r="G108" s="172">
        <v>150642</v>
      </c>
      <c r="H108" s="128" t="s">
        <v>474</v>
      </c>
      <c r="I108" s="129">
        <v>312</v>
      </c>
      <c r="J108" s="130" t="s">
        <v>72</v>
      </c>
      <c r="K108" s="130">
        <v>1</v>
      </c>
      <c r="L108" s="130" t="s">
        <v>320</v>
      </c>
      <c r="M108" s="130"/>
      <c r="N108" s="130"/>
      <c r="O108" s="131"/>
      <c r="P108" s="156">
        <v>41.405900000000003</v>
      </c>
      <c r="Q108" s="156">
        <v>-8.5236999999999998</v>
      </c>
      <c r="R108" s="132">
        <f t="shared" ca="1" si="1"/>
        <v>0.99703466152125486</v>
      </c>
      <c r="S108" s="131">
        <f t="shared" ca="1" si="2"/>
        <v>7.7029931551980013E-2</v>
      </c>
      <c r="T108" s="131">
        <f t="shared" ca="1" si="3"/>
        <v>4.4134899741100702</v>
      </c>
      <c r="U108" s="131">
        <f t="shared" ca="1" si="4"/>
        <v>490.75556573229477</v>
      </c>
      <c r="V108" s="131">
        <f t="shared" ca="1" si="5"/>
        <v>593.8142345360767</v>
      </c>
      <c r="W108" s="131">
        <f t="shared" ca="1" si="6"/>
        <v>9.8969039089346111</v>
      </c>
      <c r="X108" s="131">
        <f t="shared" ca="1" si="7"/>
        <v>593.8142345360767</v>
      </c>
      <c r="Y108" s="131">
        <f t="shared" ca="1" si="8"/>
        <v>593.8142345360767</v>
      </c>
      <c r="Z108" s="122">
        <f t="shared" ca="1" si="9"/>
        <v>593.79999999999995</v>
      </c>
      <c r="AA108" s="123" t="str">
        <f t="shared" ca="1" si="10"/>
        <v>9 h 54 min</v>
      </c>
      <c r="AB108" s="86"/>
      <c r="AC108" s="86"/>
      <c r="AD108" s="86"/>
      <c r="AE108" s="86"/>
      <c r="AF108" s="86"/>
      <c r="AG108" s="86"/>
      <c r="AH108" s="86"/>
    </row>
    <row r="109" spans="1:34" ht="19.5" thickBot="1" x14ac:dyDescent="0.35">
      <c r="A109" s="62"/>
      <c r="D109" s="86"/>
      <c r="E109" s="86"/>
      <c r="F109" s="175">
        <v>29</v>
      </c>
      <c r="G109" s="172">
        <v>151762</v>
      </c>
      <c r="H109" s="128" t="s">
        <v>569</v>
      </c>
      <c r="I109" s="129">
        <v>312</v>
      </c>
      <c r="J109" s="130" t="s">
        <v>72</v>
      </c>
      <c r="K109" s="130">
        <v>1</v>
      </c>
      <c r="L109" s="130"/>
      <c r="M109" s="130"/>
      <c r="N109" s="130"/>
      <c r="O109" s="131"/>
      <c r="P109" s="156">
        <v>41.4041</v>
      </c>
      <c r="Q109" s="156">
        <v>-8.5219000000000005</v>
      </c>
      <c r="R109" s="132">
        <f t="shared" ca="1" si="1"/>
        <v>0.99703725989786851</v>
      </c>
      <c r="S109" s="131">
        <f t="shared" ca="1" si="2"/>
        <v>7.6996158742627774E-2</v>
      </c>
      <c r="T109" s="131">
        <f t="shared" ca="1" si="3"/>
        <v>4.4115549346718872</v>
      </c>
      <c r="U109" s="131">
        <f t="shared" ca="1" si="4"/>
        <v>490.54040009698792</v>
      </c>
      <c r="V109" s="131">
        <f t="shared" ca="1" si="5"/>
        <v>593.55388411735532</v>
      </c>
      <c r="W109" s="131">
        <f t="shared" ca="1" si="6"/>
        <v>9.8925647352892554</v>
      </c>
      <c r="X109" s="131">
        <f t="shared" ca="1" si="7"/>
        <v>593.55388411735532</v>
      </c>
      <c r="Y109" s="131">
        <f t="shared" ca="1" si="8"/>
        <v>593.55388411735532</v>
      </c>
      <c r="Z109" s="122">
        <f t="shared" ca="1" si="9"/>
        <v>593.6</v>
      </c>
      <c r="AA109" s="123" t="str">
        <f t="shared" ca="1" si="10"/>
        <v>9 h 54 min</v>
      </c>
      <c r="AB109" s="86"/>
      <c r="AC109" s="86"/>
      <c r="AD109" s="86"/>
      <c r="AE109" s="86"/>
      <c r="AF109" s="86"/>
      <c r="AG109" s="86"/>
      <c r="AH109" s="86"/>
    </row>
    <row r="110" spans="1:34" ht="19.5" thickBot="1" x14ac:dyDescent="0.35">
      <c r="A110" s="62"/>
      <c r="D110" s="86"/>
      <c r="E110" s="86"/>
      <c r="F110" s="175">
        <v>30</v>
      </c>
      <c r="G110" s="172">
        <v>150850</v>
      </c>
      <c r="H110" s="128" t="s">
        <v>491</v>
      </c>
      <c r="I110" s="129">
        <v>306</v>
      </c>
      <c r="J110" s="130" t="s">
        <v>54</v>
      </c>
      <c r="K110" s="130">
        <v>1</v>
      </c>
      <c r="L110" s="130"/>
      <c r="M110" s="130"/>
      <c r="N110" s="130"/>
      <c r="O110" s="131"/>
      <c r="P110" s="156">
        <v>41.534599999999998</v>
      </c>
      <c r="Q110" s="156">
        <v>-8.7827000000000002</v>
      </c>
      <c r="R110" s="132">
        <f t="shared" ca="1" si="1"/>
        <v>0.99682608916626514</v>
      </c>
      <c r="S110" s="131">
        <f t="shared" ca="1" si="2"/>
        <v>7.9694306043460728E-2</v>
      </c>
      <c r="T110" s="131">
        <f t="shared" ca="1" si="3"/>
        <v>4.5661473875142295</v>
      </c>
      <c r="U110" s="131">
        <f t="shared" ca="1" si="4"/>
        <v>507.73022200609614</v>
      </c>
      <c r="V110" s="131">
        <f t="shared" ca="1" si="5"/>
        <v>614.35356862737626</v>
      </c>
      <c r="W110" s="131">
        <f t="shared" ca="1" si="6"/>
        <v>10.239226143789605</v>
      </c>
      <c r="X110" s="131">
        <f t="shared" ca="1" si="7"/>
        <v>614.35356862737626</v>
      </c>
      <c r="Y110" s="131">
        <f t="shared" ca="1" si="8"/>
        <v>614.35356862737626</v>
      </c>
      <c r="Z110" s="122">
        <f t="shared" ca="1" si="9"/>
        <v>614.4</v>
      </c>
      <c r="AA110" s="123" t="str">
        <f t="shared" ca="1" si="10"/>
        <v>10 h 14 min</v>
      </c>
      <c r="AB110" s="86"/>
      <c r="AC110" s="86"/>
      <c r="AD110" s="86"/>
      <c r="AE110" s="86"/>
      <c r="AF110" s="86"/>
      <c r="AG110" s="86"/>
      <c r="AH110" s="86"/>
    </row>
    <row r="111" spans="1:34" ht="19.5" thickBot="1" x14ac:dyDescent="0.35">
      <c r="A111" s="62"/>
      <c r="D111" s="86"/>
      <c r="E111" s="86"/>
      <c r="F111" s="175">
        <v>31</v>
      </c>
      <c r="G111" s="172">
        <v>152110</v>
      </c>
      <c r="H111" s="128" t="s">
        <v>601</v>
      </c>
      <c r="I111" s="129">
        <v>1308</v>
      </c>
      <c r="J111" s="130" t="s">
        <v>48</v>
      </c>
      <c r="K111" s="130">
        <v>1</v>
      </c>
      <c r="L111" s="130"/>
      <c r="M111" s="130"/>
      <c r="N111" s="130"/>
      <c r="O111" s="131"/>
      <c r="P111" s="156">
        <v>41.195999999999998</v>
      </c>
      <c r="Q111" s="156">
        <v>-8.6608000000000001</v>
      </c>
      <c r="R111" s="132">
        <f t="shared" ca="1" si="1"/>
        <v>0.9972915652962363</v>
      </c>
      <c r="S111" s="131">
        <f t="shared" ca="1" si="2"/>
        <v>7.3616006284612956E-2</v>
      </c>
      <c r="T111" s="131">
        <f t="shared" ca="1" si="3"/>
        <v>4.2178864647168668</v>
      </c>
      <c r="U111" s="131">
        <f t="shared" ca="1" si="4"/>
        <v>469.0055421739338</v>
      </c>
      <c r="V111" s="131">
        <f t="shared" ca="1" si="5"/>
        <v>567.4967060304599</v>
      </c>
      <c r="W111" s="131">
        <f t="shared" ca="1" si="6"/>
        <v>9.4582784338409986</v>
      </c>
      <c r="X111" s="131">
        <f t="shared" ca="1" si="7"/>
        <v>567.4967060304599</v>
      </c>
      <c r="Y111" s="131">
        <f t="shared" ca="1" si="8"/>
        <v>567.4967060304599</v>
      </c>
      <c r="Z111" s="122">
        <f t="shared" ca="1" si="9"/>
        <v>567.5</v>
      </c>
      <c r="AA111" s="123" t="str">
        <f t="shared" ca="1" si="10"/>
        <v>9 h 28 min</v>
      </c>
      <c r="AB111" s="86"/>
      <c r="AC111" s="86"/>
      <c r="AD111" s="86"/>
      <c r="AE111" s="86"/>
      <c r="AF111" s="86"/>
      <c r="AG111" s="86"/>
      <c r="AH111" s="86"/>
    </row>
    <row r="112" spans="1:34" ht="19.5" thickBot="1" x14ac:dyDescent="0.35">
      <c r="A112" s="62"/>
      <c r="D112" s="86"/>
      <c r="E112" s="86"/>
      <c r="F112" s="175">
        <v>32</v>
      </c>
      <c r="G112" s="172">
        <v>401882</v>
      </c>
      <c r="H112" s="128" t="s">
        <v>1070</v>
      </c>
      <c r="I112" s="129">
        <v>306</v>
      </c>
      <c r="J112" s="130" t="s">
        <v>54</v>
      </c>
      <c r="K112" s="130">
        <v>1</v>
      </c>
      <c r="L112" s="130" t="s">
        <v>318</v>
      </c>
      <c r="M112" s="130"/>
      <c r="N112" s="130"/>
      <c r="O112" s="131"/>
      <c r="P112" s="156">
        <v>41.538200000000003</v>
      </c>
      <c r="Q112" s="156">
        <v>-8.7832000000000008</v>
      </c>
      <c r="R112" s="132">
        <f t="shared" ca="1" si="1"/>
        <v>0.99682106364448775</v>
      </c>
      <c r="S112" s="131">
        <f t="shared" ca="1" si="2"/>
        <v>7.9757407900254096E-2</v>
      </c>
      <c r="T112" s="131">
        <f t="shared" ca="1" si="3"/>
        <v>4.5697628575879286</v>
      </c>
      <c r="U112" s="131">
        <f t="shared" ca="1" si="4"/>
        <v>508.13224219234655</v>
      </c>
      <c r="V112" s="131">
        <f t="shared" ca="1" si="5"/>
        <v>614.84001305273932</v>
      </c>
      <c r="W112" s="131">
        <f t="shared" ca="1" si="6"/>
        <v>10.247333550878988</v>
      </c>
      <c r="X112" s="131">
        <f t="shared" ca="1" si="7"/>
        <v>614.84001305273932</v>
      </c>
      <c r="Y112" s="131">
        <f t="shared" ca="1" si="8"/>
        <v>614.84001305273932</v>
      </c>
      <c r="Z112" s="122">
        <f t="shared" ca="1" si="9"/>
        <v>614.79999999999995</v>
      </c>
      <c r="AA112" s="123" t="str">
        <f t="shared" ca="1" si="10"/>
        <v>10 h 15 min</v>
      </c>
      <c r="AB112" s="86"/>
      <c r="AC112" s="86"/>
      <c r="AD112" s="86"/>
      <c r="AE112" s="86"/>
      <c r="AF112" s="86"/>
      <c r="AG112" s="86"/>
      <c r="AH112" s="86"/>
    </row>
    <row r="113" spans="1:34" ht="19.5" thickBot="1" x14ac:dyDescent="0.35">
      <c r="A113" s="62"/>
      <c r="D113" s="86"/>
      <c r="E113" s="86"/>
      <c r="F113" s="175">
        <v>33</v>
      </c>
      <c r="G113" s="172">
        <v>152080</v>
      </c>
      <c r="H113" s="128" t="s">
        <v>598</v>
      </c>
      <c r="I113" s="129">
        <v>1308</v>
      </c>
      <c r="J113" s="130" t="s">
        <v>48</v>
      </c>
      <c r="K113" s="130">
        <v>1</v>
      </c>
      <c r="L113" s="130"/>
      <c r="M113" s="130"/>
      <c r="N113" s="130"/>
      <c r="O113" s="131"/>
      <c r="P113" s="156">
        <v>41.189399999999999</v>
      </c>
      <c r="Q113" s="156">
        <v>-8.6571999999999996</v>
      </c>
      <c r="R113" s="132">
        <f t="shared" ca="1" si="1"/>
        <v>0.99730043071231422</v>
      </c>
      <c r="S113" s="131">
        <f t="shared" ca="1" si="2"/>
        <v>7.3495370945610761E-2</v>
      </c>
      <c r="T113" s="131">
        <f t="shared" ca="1" si="3"/>
        <v>4.2109745689319107</v>
      </c>
      <c r="U113" s="131">
        <f t="shared" ca="1" si="4"/>
        <v>468.23697776206768</v>
      </c>
      <c r="V113" s="131">
        <f t="shared" ca="1" si="5"/>
        <v>566.56674309210189</v>
      </c>
      <c r="W113" s="131">
        <f t="shared" ca="1" si="6"/>
        <v>9.4427790515350321</v>
      </c>
      <c r="X113" s="131">
        <f t="shared" ca="1" si="7"/>
        <v>566.56674309210189</v>
      </c>
      <c r="Y113" s="131">
        <f t="shared" ca="1" si="8"/>
        <v>566.56674309210189</v>
      </c>
      <c r="Z113" s="122">
        <f t="shared" ca="1" si="9"/>
        <v>566.6</v>
      </c>
      <c r="AA113" s="123" t="str">
        <f t="shared" ca="1" si="10"/>
        <v>9 h 27 min</v>
      </c>
      <c r="AB113" s="86"/>
      <c r="AC113" s="86"/>
      <c r="AD113" s="86"/>
      <c r="AE113" s="86"/>
      <c r="AF113" s="86"/>
      <c r="AG113" s="86"/>
      <c r="AH113" s="86"/>
    </row>
    <row r="114" spans="1:34" ht="19.5" thickBot="1" x14ac:dyDescent="0.35">
      <c r="A114" s="62"/>
      <c r="D114" s="86"/>
      <c r="E114" s="86"/>
      <c r="F114" s="175">
        <v>34</v>
      </c>
      <c r="G114" s="172">
        <v>400956</v>
      </c>
      <c r="H114" s="128" t="s">
        <v>1049</v>
      </c>
      <c r="I114" s="129">
        <v>1308</v>
      </c>
      <c r="J114" s="130" t="s">
        <v>48</v>
      </c>
      <c r="K114" s="130">
        <v>1</v>
      </c>
      <c r="L114" s="130" t="s">
        <v>318</v>
      </c>
      <c r="M114" s="130"/>
      <c r="N114" s="130"/>
      <c r="O114" s="131"/>
      <c r="P114" s="156">
        <v>41.183</v>
      </c>
      <c r="Q114" s="156">
        <v>-8.6796000000000006</v>
      </c>
      <c r="R114" s="132">
        <f t="shared" ca="1" si="1"/>
        <v>0.99730551054379879</v>
      </c>
      <c r="S114" s="131">
        <f t="shared" ca="1" si="2"/>
        <v>7.3426158444810596E-2</v>
      </c>
      <c r="T114" s="131">
        <f t="shared" ca="1" si="3"/>
        <v>4.2070089847465155</v>
      </c>
      <c r="U114" s="131">
        <f t="shared" ca="1" si="4"/>
        <v>467.79602683167508</v>
      </c>
      <c r="V114" s="131">
        <f t="shared" ca="1" si="5"/>
        <v>566.0331924663268</v>
      </c>
      <c r="W114" s="131">
        <f t="shared" ca="1" si="6"/>
        <v>9.433886541105446</v>
      </c>
      <c r="X114" s="131">
        <f t="shared" ca="1" si="7"/>
        <v>566.0331924663268</v>
      </c>
      <c r="Y114" s="131">
        <f t="shared" ca="1" si="8"/>
        <v>566.0331924663268</v>
      </c>
      <c r="Z114" s="122">
        <f t="shared" ca="1" si="9"/>
        <v>566</v>
      </c>
      <c r="AA114" s="123" t="str">
        <f t="shared" ca="1" si="10"/>
        <v>9 h 26 min</v>
      </c>
      <c r="AB114" s="86"/>
      <c r="AC114" s="86"/>
      <c r="AD114" s="86"/>
      <c r="AE114" s="86"/>
      <c r="AF114" s="86"/>
      <c r="AG114" s="86"/>
      <c r="AH114" s="86"/>
    </row>
    <row r="115" spans="1:34" ht="19.5" thickBot="1" x14ac:dyDescent="0.35">
      <c r="A115" s="62"/>
      <c r="D115" s="86"/>
      <c r="E115" s="86"/>
      <c r="F115" s="175">
        <v>35</v>
      </c>
      <c r="G115" s="172">
        <v>152109</v>
      </c>
      <c r="H115" s="128" t="s">
        <v>600</v>
      </c>
      <c r="I115" s="129">
        <v>1308</v>
      </c>
      <c r="J115" s="130" t="s">
        <v>48</v>
      </c>
      <c r="K115" s="130">
        <v>1</v>
      </c>
      <c r="L115" s="130" t="s">
        <v>327</v>
      </c>
      <c r="M115" s="130"/>
      <c r="N115" s="130"/>
      <c r="O115" s="131"/>
      <c r="P115" s="156">
        <v>41.182499999999997</v>
      </c>
      <c r="Q115" s="156">
        <v>-8.6797000000000004</v>
      </c>
      <c r="R115" s="132">
        <f t="shared" ca="1" si="1"/>
        <v>0.99730613036621696</v>
      </c>
      <c r="S115" s="131">
        <f t="shared" ca="1" si="2"/>
        <v>7.3417708930813896E-2</v>
      </c>
      <c r="T115" s="131">
        <f t="shared" ca="1" si="3"/>
        <v>4.2065248632555674</v>
      </c>
      <c r="U115" s="131">
        <f t="shared" ca="1" si="4"/>
        <v>467.74219521144545</v>
      </c>
      <c r="V115" s="131">
        <f t="shared" ca="1" si="5"/>
        <v>565.96805620584894</v>
      </c>
      <c r="W115" s="131">
        <f t="shared" ca="1" si="6"/>
        <v>9.4328009367641492</v>
      </c>
      <c r="X115" s="131">
        <f t="shared" ca="1" si="7"/>
        <v>565.96805620584894</v>
      </c>
      <c r="Y115" s="131">
        <f t="shared" ca="1" si="8"/>
        <v>565.96805620584894</v>
      </c>
      <c r="Z115" s="122">
        <f t="shared" ca="1" si="9"/>
        <v>566</v>
      </c>
      <c r="AA115" s="123" t="str">
        <f t="shared" ca="1" si="10"/>
        <v>9 h 26 min</v>
      </c>
      <c r="AB115" s="86"/>
      <c r="AC115" s="86"/>
      <c r="AD115" s="86"/>
      <c r="AE115" s="86"/>
      <c r="AF115" s="86"/>
      <c r="AG115" s="86"/>
      <c r="AH115" s="86"/>
    </row>
    <row r="116" spans="1:34" ht="19.5" thickBot="1" x14ac:dyDescent="0.35">
      <c r="A116" s="62"/>
      <c r="D116" s="86"/>
      <c r="E116" s="86"/>
      <c r="F116" s="175">
        <v>36</v>
      </c>
      <c r="G116" s="172">
        <v>151075</v>
      </c>
      <c r="H116" s="128" t="s">
        <v>512</v>
      </c>
      <c r="I116" s="129">
        <v>312</v>
      </c>
      <c r="J116" s="130" t="s">
        <v>72</v>
      </c>
      <c r="K116" s="130">
        <v>1</v>
      </c>
      <c r="L116" s="130"/>
      <c r="M116" s="130"/>
      <c r="N116" s="130"/>
      <c r="O116" s="131"/>
      <c r="P116" s="156">
        <v>41.418100000000003</v>
      </c>
      <c r="Q116" s="156">
        <v>-8.5130999999999997</v>
      </c>
      <c r="R116" s="132">
        <f t="shared" ca="1" si="1"/>
        <v>0.99701949088671105</v>
      </c>
      <c r="S116" s="131">
        <f t="shared" ca="1" si="2"/>
        <v>7.7226819999390628E-2</v>
      </c>
      <c r="T116" s="131">
        <f t="shared" ca="1" si="3"/>
        <v>4.4247708511815818</v>
      </c>
      <c r="U116" s="131">
        <f t="shared" ca="1" si="4"/>
        <v>492.00993659110753</v>
      </c>
      <c r="V116" s="131">
        <f t="shared" ca="1" si="5"/>
        <v>595.33202327524009</v>
      </c>
      <c r="W116" s="131">
        <f t="shared" ca="1" si="6"/>
        <v>9.9222003879206682</v>
      </c>
      <c r="X116" s="131">
        <f t="shared" ca="1" si="7"/>
        <v>595.33202327524009</v>
      </c>
      <c r="Y116" s="131">
        <f t="shared" ca="1" si="8"/>
        <v>595.33202327524009</v>
      </c>
      <c r="Z116" s="122">
        <f t="shared" ca="1" si="9"/>
        <v>595.29999999999995</v>
      </c>
      <c r="AA116" s="123" t="str">
        <f t="shared" ca="1" si="10"/>
        <v>9 h 55 min</v>
      </c>
      <c r="AB116" s="86"/>
      <c r="AC116" s="86"/>
      <c r="AD116" s="86"/>
      <c r="AE116" s="86"/>
      <c r="AF116" s="86"/>
      <c r="AG116" s="86"/>
      <c r="AH116" s="86"/>
    </row>
    <row r="117" spans="1:34" ht="19.5" thickBot="1" x14ac:dyDescent="0.35">
      <c r="A117" s="62"/>
      <c r="D117" s="86"/>
      <c r="E117" s="86"/>
      <c r="F117" s="175">
        <v>37</v>
      </c>
      <c r="G117" s="172">
        <v>152122</v>
      </c>
      <c r="H117" s="128" t="s">
        <v>602</v>
      </c>
      <c r="I117" s="129">
        <v>1308</v>
      </c>
      <c r="J117" s="130" t="s">
        <v>48</v>
      </c>
      <c r="K117" s="130">
        <v>1</v>
      </c>
      <c r="L117" s="130" t="s">
        <v>320</v>
      </c>
      <c r="M117" s="130"/>
      <c r="N117" s="130"/>
      <c r="O117" s="131"/>
      <c r="P117" s="156">
        <v>41.183199999999999</v>
      </c>
      <c r="Q117" s="156">
        <v>-8.6709999999999994</v>
      </c>
      <c r="R117" s="132">
        <f t="shared" ca="1" si="1"/>
        <v>0.99730643396937035</v>
      </c>
      <c r="S117" s="131">
        <f t="shared" ca="1" si="2"/>
        <v>7.3413569811994872E-2</v>
      </c>
      <c r="T117" s="131">
        <f t="shared" ca="1" si="3"/>
        <v>4.2062877092163351</v>
      </c>
      <c r="U117" s="131">
        <f t="shared" ca="1" si="4"/>
        <v>467.71582499980531</v>
      </c>
      <c r="V117" s="131">
        <f t="shared" ca="1" si="5"/>
        <v>565.93614824976441</v>
      </c>
      <c r="W117" s="131">
        <f t="shared" ca="1" si="6"/>
        <v>9.432269137496073</v>
      </c>
      <c r="X117" s="131">
        <f t="shared" ca="1" si="7"/>
        <v>565.93614824976441</v>
      </c>
      <c r="Y117" s="131">
        <f t="shared" ca="1" si="8"/>
        <v>565.93614824976441</v>
      </c>
      <c r="Z117" s="122">
        <f t="shared" ca="1" si="9"/>
        <v>565.9</v>
      </c>
      <c r="AA117" s="123" t="str">
        <f t="shared" ca="1" si="10"/>
        <v>9 h 26 min</v>
      </c>
      <c r="AB117" s="86"/>
      <c r="AC117" s="86"/>
      <c r="AD117" s="86"/>
      <c r="AE117" s="86"/>
      <c r="AF117" s="86"/>
      <c r="AG117" s="86"/>
      <c r="AH117" s="86"/>
    </row>
    <row r="118" spans="1:34" ht="19.5" thickBot="1" x14ac:dyDescent="0.35">
      <c r="A118" s="62"/>
      <c r="D118" s="86"/>
      <c r="E118" s="86"/>
      <c r="F118" s="175">
        <v>38</v>
      </c>
      <c r="G118" s="172">
        <v>403787</v>
      </c>
      <c r="H118" s="128" t="s">
        <v>1101</v>
      </c>
      <c r="I118" s="129">
        <v>302</v>
      </c>
      <c r="J118" s="130" t="s">
        <v>57</v>
      </c>
      <c r="K118" s="130">
        <v>1</v>
      </c>
      <c r="L118" s="130" t="s">
        <v>318</v>
      </c>
      <c r="M118" s="130"/>
      <c r="N118" s="130"/>
      <c r="O118" s="131"/>
      <c r="P118" s="156">
        <v>41.5212</v>
      </c>
      <c r="Q118" s="156">
        <v>-8.6189</v>
      </c>
      <c r="R118" s="132">
        <f t="shared" ca="1" si="1"/>
        <v>0.99686753088282964</v>
      </c>
      <c r="S118" s="131">
        <f t="shared" ca="1" si="2"/>
        <v>7.917203898382108E-2</v>
      </c>
      <c r="T118" s="131">
        <f t="shared" ca="1" si="3"/>
        <v>4.5362236892181711</v>
      </c>
      <c r="U118" s="131">
        <f t="shared" ca="1" si="4"/>
        <v>504.40287299834279</v>
      </c>
      <c r="V118" s="131">
        <f t="shared" ca="1" si="5"/>
        <v>610.32747632799476</v>
      </c>
      <c r="W118" s="131">
        <f t="shared" ca="1" si="6"/>
        <v>10.17212460546658</v>
      </c>
      <c r="X118" s="131">
        <f t="shared" ca="1" si="7"/>
        <v>610.32747632799476</v>
      </c>
      <c r="Y118" s="131">
        <f t="shared" ca="1" si="8"/>
        <v>610.32747632799476</v>
      </c>
      <c r="Z118" s="122">
        <f t="shared" ca="1" si="9"/>
        <v>610.29999999999995</v>
      </c>
      <c r="AA118" s="123" t="str">
        <f t="shared" ca="1" si="10"/>
        <v>10 h 10 min</v>
      </c>
      <c r="AB118" s="86"/>
      <c r="AC118" s="86"/>
      <c r="AD118" s="86"/>
      <c r="AE118" s="86"/>
      <c r="AF118" s="86"/>
      <c r="AG118" s="86"/>
      <c r="AH118" s="86"/>
    </row>
    <row r="119" spans="1:34" ht="19.5" thickBot="1" x14ac:dyDescent="0.35">
      <c r="A119" s="62"/>
      <c r="D119" s="86"/>
      <c r="E119" s="86"/>
      <c r="F119" s="175">
        <v>39</v>
      </c>
      <c r="G119" s="172">
        <v>402011</v>
      </c>
      <c r="H119" s="128" t="s">
        <v>1074</v>
      </c>
      <c r="I119" s="129">
        <v>1308</v>
      </c>
      <c r="J119" s="130" t="s">
        <v>48</v>
      </c>
      <c r="K119" s="130">
        <v>1</v>
      </c>
      <c r="L119" s="130" t="s">
        <v>318</v>
      </c>
      <c r="M119" s="130"/>
      <c r="N119" s="130"/>
      <c r="O119" s="131"/>
      <c r="P119" s="156">
        <v>41.179099999999998</v>
      </c>
      <c r="Q119" s="156">
        <v>-8.6770999999999994</v>
      </c>
      <c r="R119" s="132">
        <f t="shared" ca="1" si="1"/>
        <v>0.99731079404100764</v>
      </c>
      <c r="S119" s="131">
        <f t="shared" ca="1" si="2"/>
        <v>7.3354101846753395E-2</v>
      </c>
      <c r="T119" s="131">
        <f t="shared" ca="1" si="3"/>
        <v>4.2028804457917674</v>
      </c>
      <c r="U119" s="131">
        <f t="shared" ca="1" si="4"/>
        <v>467.33695623623458</v>
      </c>
      <c r="V119" s="131">
        <f t="shared" ca="1" si="5"/>
        <v>565.47771704584386</v>
      </c>
      <c r="W119" s="131">
        <f t="shared" ca="1" si="6"/>
        <v>9.4246286174307308</v>
      </c>
      <c r="X119" s="131">
        <f t="shared" ca="1" si="7"/>
        <v>565.47771704584386</v>
      </c>
      <c r="Y119" s="131">
        <f t="shared" ca="1" si="8"/>
        <v>565.47771704584386</v>
      </c>
      <c r="Z119" s="122">
        <f t="shared" ca="1" si="9"/>
        <v>565.5</v>
      </c>
      <c r="AA119" s="123" t="str">
        <f t="shared" ca="1" si="10"/>
        <v>9 h 26 min</v>
      </c>
      <c r="AB119" s="86"/>
      <c r="AC119" s="86"/>
      <c r="AD119" s="86"/>
      <c r="AE119" s="86"/>
      <c r="AF119" s="86"/>
      <c r="AG119" s="86"/>
      <c r="AH119" s="86"/>
    </row>
    <row r="120" spans="1:34" ht="19.5" thickBot="1" x14ac:dyDescent="0.35">
      <c r="A120" s="62"/>
      <c r="D120" s="86"/>
      <c r="E120" s="86"/>
      <c r="F120" s="175">
        <v>40</v>
      </c>
      <c r="G120" s="172">
        <v>151403</v>
      </c>
      <c r="H120" s="128" t="s">
        <v>535</v>
      </c>
      <c r="I120" s="129">
        <v>1308</v>
      </c>
      <c r="J120" s="130" t="s">
        <v>48</v>
      </c>
      <c r="K120" s="130">
        <v>1</v>
      </c>
      <c r="L120" s="130"/>
      <c r="M120" s="130"/>
      <c r="N120" s="130"/>
      <c r="O120" s="131"/>
      <c r="P120" s="156">
        <v>41.190600000000003</v>
      </c>
      <c r="Q120" s="156">
        <v>-8.6356000000000002</v>
      </c>
      <c r="R120" s="132">
        <f t="shared" ca="1" si="1"/>
        <v>0.99730174871288102</v>
      </c>
      <c r="S120" s="131">
        <f t="shared" ca="1" si="2"/>
        <v>7.347741949260822E-2</v>
      </c>
      <c r="T120" s="131">
        <f t="shared" ca="1" si="3"/>
        <v>4.2099460264387378</v>
      </c>
      <c r="U120" s="131">
        <f t="shared" ca="1" si="4"/>
        <v>468.12260955095189</v>
      </c>
      <c r="V120" s="131">
        <f t="shared" ca="1" si="5"/>
        <v>566.4283575566518</v>
      </c>
      <c r="W120" s="131">
        <f t="shared" ca="1" si="6"/>
        <v>9.4404726259441976</v>
      </c>
      <c r="X120" s="131">
        <f t="shared" ca="1" si="7"/>
        <v>566.4283575566518</v>
      </c>
      <c r="Y120" s="131">
        <f t="shared" ca="1" si="8"/>
        <v>566.4283575566518</v>
      </c>
      <c r="Z120" s="122">
        <f t="shared" ca="1" si="9"/>
        <v>566.4</v>
      </c>
      <c r="AA120" s="123" t="str">
        <f t="shared" ca="1" si="10"/>
        <v>9 h 26 min</v>
      </c>
      <c r="AB120" s="86"/>
      <c r="AC120" s="86"/>
      <c r="AD120" s="86"/>
      <c r="AE120" s="86"/>
      <c r="AF120" s="86"/>
      <c r="AG120" s="86"/>
      <c r="AH120" s="86"/>
    </row>
    <row r="121" spans="1:34" ht="19.5" thickBot="1" x14ac:dyDescent="0.35">
      <c r="A121" s="62"/>
      <c r="D121" s="86"/>
      <c r="E121" s="86"/>
      <c r="F121" s="175">
        <v>41</v>
      </c>
      <c r="G121" s="172">
        <v>150460</v>
      </c>
      <c r="H121" s="128" t="s">
        <v>460</v>
      </c>
      <c r="I121" s="129">
        <v>302</v>
      </c>
      <c r="J121" s="130" t="s">
        <v>57</v>
      </c>
      <c r="K121" s="130">
        <v>1</v>
      </c>
      <c r="L121" s="130" t="s">
        <v>318</v>
      </c>
      <c r="M121" s="130"/>
      <c r="N121" s="130"/>
      <c r="O121" s="131"/>
      <c r="P121" s="156">
        <v>41.5503</v>
      </c>
      <c r="Q121" s="156">
        <v>-8.7072000000000003</v>
      </c>
      <c r="R121" s="132">
        <f t="shared" ca="1" si="1"/>
        <v>0.99681571386484191</v>
      </c>
      <c r="S121" s="131">
        <f t="shared" ca="1" si="2"/>
        <v>7.9824526531632856E-2</v>
      </c>
      <c r="T121" s="131">
        <f t="shared" ca="1" si="3"/>
        <v>4.5736084718926264</v>
      </c>
      <c r="U121" s="131">
        <f t="shared" ca="1" si="4"/>
        <v>508.5598531385051</v>
      </c>
      <c r="V121" s="131">
        <f t="shared" ca="1" si="5"/>
        <v>615.35742229759114</v>
      </c>
      <c r="W121" s="131">
        <f t="shared" ca="1" si="6"/>
        <v>10.255957038293186</v>
      </c>
      <c r="X121" s="131">
        <f t="shared" ca="1" si="7"/>
        <v>615.35742229759114</v>
      </c>
      <c r="Y121" s="131">
        <f t="shared" ca="1" si="8"/>
        <v>615.35742229759114</v>
      </c>
      <c r="Z121" s="122">
        <f t="shared" ca="1" si="9"/>
        <v>615.4</v>
      </c>
      <c r="AA121" s="123" t="str">
        <f t="shared" ca="1" si="10"/>
        <v>10 h 15 min</v>
      </c>
      <c r="AB121" s="86"/>
      <c r="AC121" s="86"/>
      <c r="AD121" s="86"/>
      <c r="AE121" s="86"/>
      <c r="AF121" s="86"/>
      <c r="AG121" s="86"/>
      <c r="AH121" s="86"/>
    </row>
    <row r="122" spans="1:34" ht="19.5" thickBot="1" x14ac:dyDescent="0.35">
      <c r="A122" s="62"/>
      <c r="D122" s="86"/>
      <c r="E122" s="86"/>
      <c r="F122" s="175">
        <v>42</v>
      </c>
      <c r="G122" s="172">
        <v>151610</v>
      </c>
      <c r="H122" s="128" t="s">
        <v>555</v>
      </c>
      <c r="I122" s="129">
        <v>1308</v>
      </c>
      <c r="J122" s="130" t="s">
        <v>48</v>
      </c>
      <c r="K122" s="130">
        <v>1</v>
      </c>
      <c r="L122" s="130"/>
      <c r="M122" s="130"/>
      <c r="N122" s="130"/>
      <c r="O122" s="131"/>
      <c r="P122" s="156">
        <v>41.191499999999998</v>
      </c>
      <c r="Q122" s="156">
        <v>-8.6133000000000006</v>
      </c>
      <c r="R122" s="132">
        <f t="shared" ca="1" si="1"/>
        <v>0.99730344966956963</v>
      </c>
      <c r="S122" s="131">
        <f t="shared" ca="1" si="2"/>
        <v>7.3454245621589198E-2</v>
      </c>
      <c r="T122" s="131">
        <f t="shared" ca="1" si="3"/>
        <v>4.208618261434367</v>
      </c>
      <c r="U122" s="131">
        <f t="shared" ca="1" si="4"/>
        <v>467.97496945893806</v>
      </c>
      <c r="V122" s="131">
        <f t="shared" ca="1" si="5"/>
        <v>566.24971304531505</v>
      </c>
      <c r="W122" s="131">
        <f t="shared" ca="1" si="6"/>
        <v>9.4374952174219171</v>
      </c>
      <c r="X122" s="131">
        <f t="shared" ca="1" si="7"/>
        <v>566.24971304531505</v>
      </c>
      <c r="Y122" s="131">
        <f t="shared" ca="1" si="8"/>
        <v>566.24971304531505</v>
      </c>
      <c r="Z122" s="122">
        <f t="shared" ca="1" si="9"/>
        <v>566.20000000000005</v>
      </c>
      <c r="AA122" s="123" t="str">
        <f t="shared" ca="1" si="10"/>
        <v>9 h 26 min</v>
      </c>
      <c r="AB122" s="86"/>
      <c r="AC122" s="86"/>
      <c r="AD122" s="86"/>
      <c r="AE122" s="86"/>
      <c r="AF122" s="86"/>
      <c r="AG122" s="86"/>
      <c r="AH122" s="86"/>
    </row>
    <row r="123" spans="1:34" ht="19.5" thickBot="1" x14ac:dyDescent="0.35">
      <c r="A123" s="62"/>
      <c r="D123" s="86"/>
      <c r="E123" s="86"/>
      <c r="F123" s="175">
        <v>43</v>
      </c>
      <c r="G123" s="172">
        <v>150927</v>
      </c>
      <c r="H123" s="128" t="s">
        <v>497</v>
      </c>
      <c r="I123" s="129">
        <v>302</v>
      </c>
      <c r="J123" s="130" t="s">
        <v>57</v>
      </c>
      <c r="K123" s="130">
        <v>1</v>
      </c>
      <c r="L123" s="130"/>
      <c r="M123" s="130"/>
      <c r="N123" s="130"/>
      <c r="O123" s="131"/>
      <c r="P123" s="156">
        <v>41.529699999999998</v>
      </c>
      <c r="Q123" s="156">
        <v>-8.6141000000000005</v>
      </c>
      <c r="R123" s="132">
        <f t="shared" ca="1" si="1"/>
        <v>0.99685647610187877</v>
      </c>
      <c r="S123" s="131">
        <f t="shared" ca="1" si="2"/>
        <v>7.9311691914880855E-2</v>
      </c>
      <c r="T123" s="131">
        <f t="shared" ca="1" si="3"/>
        <v>4.5442252127645268</v>
      </c>
      <c r="U123" s="131">
        <f t="shared" ca="1" si="4"/>
        <v>505.29259796378892</v>
      </c>
      <c r="V123" s="131">
        <f t="shared" ca="1" si="5"/>
        <v>611.40404353618453</v>
      </c>
      <c r="W123" s="131">
        <f t="shared" ca="1" si="6"/>
        <v>10.190067392269743</v>
      </c>
      <c r="X123" s="131">
        <f t="shared" ca="1" si="7"/>
        <v>611.40404353618453</v>
      </c>
      <c r="Y123" s="131">
        <f t="shared" ca="1" si="8"/>
        <v>611.40404353618453</v>
      </c>
      <c r="Z123" s="122">
        <f t="shared" ca="1" si="9"/>
        <v>611.4</v>
      </c>
      <c r="AA123" s="123" t="str">
        <f t="shared" ca="1" si="10"/>
        <v>10 h 11 min</v>
      </c>
      <c r="AB123" s="86"/>
      <c r="AC123" s="86"/>
      <c r="AD123" s="86"/>
      <c r="AE123" s="86"/>
      <c r="AF123" s="86"/>
      <c r="AG123" s="86"/>
      <c r="AH123" s="86"/>
    </row>
    <row r="124" spans="1:34" ht="19.5" thickBot="1" x14ac:dyDescent="0.35">
      <c r="A124" s="62"/>
      <c r="D124" s="86"/>
      <c r="E124" s="86"/>
      <c r="F124" s="175">
        <v>44</v>
      </c>
      <c r="G124" s="172">
        <v>150940</v>
      </c>
      <c r="H124" s="128" t="s">
        <v>499</v>
      </c>
      <c r="I124" s="129">
        <v>302</v>
      </c>
      <c r="J124" s="130" t="s">
        <v>57</v>
      </c>
      <c r="K124" s="130">
        <v>1</v>
      </c>
      <c r="L124" s="130" t="s">
        <v>318</v>
      </c>
      <c r="M124" s="130"/>
      <c r="N124" s="130"/>
      <c r="O124" s="131"/>
      <c r="P124" s="156">
        <v>41.531700000000001</v>
      </c>
      <c r="Q124" s="156">
        <v>-8.6179000000000006</v>
      </c>
      <c r="R124" s="132">
        <f t="shared" ca="1" si="1"/>
        <v>0.99685325391041613</v>
      </c>
      <c r="S124" s="131">
        <f t="shared" ca="1" si="2"/>
        <v>7.9352351080410832E-2</v>
      </c>
      <c r="T124" s="131">
        <f t="shared" ca="1" si="3"/>
        <v>4.5465548113479191</v>
      </c>
      <c r="U124" s="131">
        <f t="shared" ca="1" si="4"/>
        <v>505.55163638404775</v>
      </c>
      <c r="V124" s="131">
        <f t="shared" ca="1" si="5"/>
        <v>611.71748002469781</v>
      </c>
      <c r="W124" s="131">
        <f t="shared" ca="1" si="6"/>
        <v>10.195291333744963</v>
      </c>
      <c r="X124" s="131">
        <f t="shared" ca="1" si="7"/>
        <v>611.71748002469781</v>
      </c>
      <c r="Y124" s="131">
        <f t="shared" ca="1" si="8"/>
        <v>611.71748002469781</v>
      </c>
      <c r="Z124" s="122">
        <f t="shared" ca="1" si="9"/>
        <v>611.70000000000005</v>
      </c>
      <c r="AA124" s="123" t="str">
        <f t="shared" ca="1" si="10"/>
        <v>10 h 12 min</v>
      </c>
      <c r="AB124" s="86"/>
      <c r="AC124" s="86"/>
      <c r="AD124" s="86"/>
      <c r="AE124" s="86"/>
      <c r="AF124" s="86"/>
      <c r="AG124" s="86"/>
      <c r="AH124" s="86"/>
    </row>
    <row r="125" spans="1:34" ht="19.5" thickBot="1" x14ac:dyDescent="0.35">
      <c r="A125" s="62"/>
      <c r="D125" s="86"/>
      <c r="E125" s="86"/>
      <c r="F125" s="175">
        <v>45</v>
      </c>
      <c r="G125" s="172">
        <v>150400</v>
      </c>
      <c r="H125" s="128" t="s">
        <v>456</v>
      </c>
      <c r="I125" s="129">
        <v>1312</v>
      </c>
      <c r="J125" s="130" t="s">
        <v>36</v>
      </c>
      <c r="K125" s="130">
        <v>1</v>
      </c>
      <c r="L125" s="130" t="s">
        <v>320</v>
      </c>
      <c r="M125" s="130"/>
      <c r="N125" s="130"/>
      <c r="O125" s="131"/>
      <c r="P125" s="156">
        <v>41.179400000000001</v>
      </c>
      <c r="Q125" s="156">
        <v>-8.6372999999999998</v>
      </c>
      <c r="R125" s="132">
        <f t="shared" ca="1" si="1"/>
        <v>0.99731572915614453</v>
      </c>
      <c r="S125" s="131">
        <f t="shared" ca="1" si="2"/>
        <v>7.3286732621830719E-2</v>
      </c>
      <c r="T125" s="131">
        <f t="shared" ca="1" si="3"/>
        <v>4.1990204735346301</v>
      </c>
      <c r="U125" s="131">
        <f t="shared" ca="1" si="4"/>
        <v>466.90774876553121</v>
      </c>
      <c r="V125" s="131">
        <f t="shared" ca="1" si="5"/>
        <v>564.95837600629272</v>
      </c>
      <c r="W125" s="131">
        <f t="shared" ca="1" si="6"/>
        <v>9.4159729334382121</v>
      </c>
      <c r="X125" s="131">
        <f t="shared" ca="1" si="7"/>
        <v>564.95837600629272</v>
      </c>
      <c r="Y125" s="131">
        <f t="shared" ca="1" si="8"/>
        <v>564.95837600629272</v>
      </c>
      <c r="Z125" s="122">
        <f t="shared" ca="1" si="9"/>
        <v>565</v>
      </c>
      <c r="AA125" s="123" t="str">
        <f t="shared" ca="1" si="10"/>
        <v>9 h 25 min</v>
      </c>
      <c r="AB125" s="86"/>
      <c r="AC125" s="86"/>
      <c r="AD125" s="86"/>
      <c r="AE125" s="86"/>
      <c r="AF125" s="86"/>
      <c r="AG125" s="86"/>
      <c r="AH125" s="86"/>
    </row>
    <row r="126" spans="1:34" ht="19.5" thickBot="1" x14ac:dyDescent="0.35">
      <c r="A126" s="62"/>
      <c r="D126" s="86"/>
      <c r="E126" s="86"/>
      <c r="F126" s="175">
        <v>46</v>
      </c>
      <c r="G126" s="172">
        <v>152195</v>
      </c>
      <c r="H126" s="128" t="s">
        <v>607</v>
      </c>
      <c r="I126" s="129">
        <v>1312</v>
      </c>
      <c r="J126" s="130" t="s">
        <v>36</v>
      </c>
      <c r="K126" s="130">
        <v>1</v>
      </c>
      <c r="L126" s="130" t="s">
        <v>327</v>
      </c>
      <c r="M126" s="130"/>
      <c r="N126" s="130"/>
      <c r="O126" s="131"/>
      <c r="P126" s="156">
        <v>41.168500000000002</v>
      </c>
      <c r="Q126" s="156">
        <v>-8.6662999999999997</v>
      </c>
      <c r="R126" s="132">
        <f t="shared" ca="1" si="1"/>
        <v>0.997325668474487</v>
      </c>
      <c r="S126" s="131">
        <f t="shared" ca="1" si="2"/>
        <v>7.3150863077831696E-2</v>
      </c>
      <c r="T126" s="131">
        <f t="shared" ca="1" si="3"/>
        <v>4.191235722099119</v>
      </c>
      <c r="U126" s="131">
        <f t="shared" ca="1" si="4"/>
        <v>466.04212765452149</v>
      </c>
      <c r="V126" s="131">
        <f t="shared" ca="1" si="5"/>
        <v>563.91097446197102</v>
      </c>
      <c r="W126" s="131">
        <f t="shared" ca="1" si="6"/>
        <v>9.3985162410328495</v>
      </c>
      <c r="X126" s="131">
        <f t="shared" ca="1" si="7"/>
        <v>563.91097446197102</v>
      </c>
      <c r="Y126" s="131">
        <f t="shared" ca="1" si="8"/>
        <v>563.91097446197102</v>
      </c>
      <c r="Z126" s="122">
        <f t="shared" ca="1" si="9"/>
        <v>563.9</v>
      </c>
      <c r="AA126" s="123" t="str">
        <f t="shared" ca="1" si="10"/>
        <v>9 h 24 min</v>
      </c>
      <c r="AB126" s="86"/>
      <c r="AC126" s="86"/>
      <c r="AD126" s="86"/>
      <c r="AE126" s="86"/>
      <c r="AF126" s="86"/>
      <c r="AG126" s="86"/>
      <c r="AH126" s="86"/>
    </row>
    <row r="127" spans="1:34" ht="19.5" thickBot="1" x14ac:dyDescent="0.35">
      <c r="A127" s="62"/>
      <c r="D127" s="86"/>
      <c r="E127" s="86"/>
      <c r="F127" s="175">
        <v>47</v>
      </c>
      <c r="G127" s="172">
        <v>150137</v>
      </c>
      <c r="H127" s="128" t="s">
        <v>439</v>
      </c>
      <c r="I127" s="129">
        <v>302</v>
      </c>
      <c r="J127" s="130" t="s">
        <v>57</v>
      </c>
      <c r="K127" s="130">
        <v>1</v>
      </c>
      <c r="L127" s="130"/>
      <c r="M127" s="130"/>
      <c r="N127" s="130"/>
      <c r="O127" s="131"/>
      <c r="P127" s="156">
        <v>41.5364</v>
      </c>
      <c r="Q127" s="156">
        <v>-8.6178000000000008</v>
      </c>
      <c r="R127" s="132">
        <f t="shared" ca="1" si="1"/>
        <v>0.99684680868343634</v>
      </c>
      <c r="S127" s="131">
        <f t="shared" ca="1" si="2"/>
        <v>7.9433617743794871E-2</v>
      </c>
      <c r="T127" s="131">
        <f t="shared" ca="1" si="3"/>
        <v>4.5512110481749346</v>
      </c>
      <c r="U127" s="131">
        <f t="shared" ca="1" si="4"/>
        <v>506.06938405122952</v>
      </c>
      <c r="V127" s="131">
        <f t="shared" ca="1" si="5"/>
        <v>612.34395470198774</v>
      </c>
      <c r="W127" s="131">
        <f t="shared" ca="1" si="6"/>
        <v>10.205732578366462</v>
      </c>
      <c r="X127" s="131">
        <f t="shared" ca="1" si="7"/>
        <v>612.34395470198774</v>
      </c>
      <c r="Y127" s="131">
        <f t="shared" ca="1" si="8"/>
        <v>612.34395470198774</v>
      </c>
      <c r="Z127" s="122">
        <f t="shared" ca="1" si="9"/>
        <v>612.29999999999995</v>
      </c>
      <c r="AA127" s="123" t="str">
        <f t="shared" ca="1" si="10"/>
        <v>10 h 12 min</v>
      </c>
      <c r="AB127" s="86"/>
      <c r="AC127" s="86"/>
      <c r="AD127" s="86"/>
      <c r="AE127" s="86"/>
      <c r="AF127" s="86"/>
      <c r="AG127" s="86"/>
      <c r="AH127" s="86"/>
    </row>
    <row r="128" spans="1:34" ht="19.5" thickBot="1" x14ac:dyDescent="0.35">
      <c r="A128" s="62"/>
      <c r="D128" s="86"/>
      <c r="E128" s="86"/>
      <c r="F128" s="175">
        <v>48</v>
      </c>
      <c r="G128" s="172">
        <v>150710</v>
      </c>
      <c r="H128" s="128" t="s">
        <v>478</v>
      </c>
      <c r="I128" s="129">
        <v>302</v>
      </c>
      <c r="J128" s="130" t="s">
        <v>57</v>
      </c>
      <c r="K128" s="130">
        <v>1</v>
      </c>
      <c r="L128" s="130" t="s">
        <v>318</v>
      </c>
      <c r="M128" s="130"/>
      <c r="N128" s="130"/>
      <c r="O128" s="131"/>
      <c r="P128" s="156">
        <v>41.537700000000001</v>
      </c>
      <c r="Q128" s="156">
        <v>-8.6159999999999997</v>
      </c>
      <c r="R128" s="132">
        <f t="shared" ca="1" si="1"/>
        <v>0.99684524715062217</v>
      </c>
      <c r="S128" s="131">
        <f t="shared" ca="1" si="2"/>
        <v>7.945329433697168E-2</v>
      </c>
      <c r="T128" s="131">
        <f t="shared" ca="1" si="3"/>
        <v>4.5523384339191617</v>
      </c>
      <c r="U128" s="131">
        <f t="shared" ca="1" si="4"/>
        <v>506.19474308273345</v>
      </c>
      <c r="V128" s="131">
        <f t="shared" ca="1" si="5"/>
        <v>612.49563913010741</v>
      </c>
      <c r="W128" s="131">
        <f t="shared" ca="1" si="6"/>
        <v>10.208260652168457</v>
      </c>
      <c r="X128" s="131">
        <f t="shared" ca="1" si="7"/>
        <v>612.49563913010741</v>
      </c>
      <c r="Y128" s="131">
        <f t="shared" ca="1" si="8"/>
        <v>612.49563913010741</v>
      </c>
      <c r="Z128" s="122">
        <f t="shared" ca="1" si="9"/>
        <v>612.5</v>
      </c>
      <c r="AA128" s="123" t="str">
        <f t="shared" ca="1" si="10"/>
        <v>10 h 13 min</v>
      </c>
      <c r="AB128" s="86"/>
      <c r="AC128" s="86"/>
      <c r="AD128" s="86"/>
      <c r="AE128" s="86"/>
      <c r="AF128" s="86"/>
      <c r="AG128" s="86"/>
      <c r="AH128" s="86"/>
    </row>
    <row r="129" spans="1:34" ht="19.5" thickBot="1" x14ac:dyDescent="0.35">
      <c r="A129" s="62"/>
      <c r="D129" s="86"/>
      <c r="E129" s="86"/>
      <c r="F129" s="175">
        <v>49</v>
      </c>
      <c r="G129" s="172">
        <v>151142</v>
      </c>
      <c r="H129" s="128" t="s">
        <v>517</v>
      </c>
      <c r="I129" s="129">
        <v>1314</v>
      </c>
      <c r="J129" s="130" t="s">
        <v>41</v>
      </c>
      <c r="K129" s="130">
        <v>1</v>
      </c>
      <c r="L129" s="130"/>
      <c r="M129" s="130"/>
      <c r="N129" s="130"/>
      <c r="O129" s="131"/>
      <c r="P129" s="156">
        <v>41.347200000000001</v>
      </c>
      <c r="Q129" s="156">
        <v>-8.4787999999999997</v>
      </c>
      <c r="R129" s="132">
        <f t="shared" ca="1" si="1"/>
        <v>0.99711721965343503</v>
      </c>
      <c r="S129" s="131">
        <f t="shared" ca="1" si="2"/>
        <v>7.5949542233441969E-2</v>
      </c>
      <c r="T129" s="131">
        <f t="shared" ca="1" si="3"/>
        <v>4.3515882259268244</v>
      </c>
      <c r="U129" s="131">
        <f t="shared" ca="1" si="4"/>
        <v>483.87243523291886</v>
      </c>
      <c r="V129" s="131">
        <f t="shared" ca="1" si="5"/>
        <v>585.48564663183186</v>
      </c>
      <c r="W129" s="131">
        <f t="shared" ca="1" si="6"/>
        <v>9.7580941105305303</v>
      </c>
      <c r="X129" s="131">
        <f t="shared" ca="1" si="7"/>
        <v>585.48564663183186</v>
      </c>
      <c r="Y129" s="131">
        <f t="shared" ca="1" si="8"/>
        <v>585.48564663183186</v>
      </c>
      <c r="Z129" s="122">
        <f t="shared" ca="1" si="9"/>
        <v>585.5</v>
      </c>
      <c r="AA129" s="123" t="str">
        <f t="shared" ca="1" si="10"/>
        <v>9 h 46 min</v>
      </c>
      <c r="AB129" s="86"/>
      <c r="AC129" s="86"/>
      <c r="AD129" s="86"/>
      <c r="AE129" s="86"/>
      <c r="AF129" s="86"/>
      <c r="AG129" s="86"/>
      <c r="AH129" s="86"/>
    </row>
    <row r="130" spans="1:34" ht="19.5" thickBot="1" x14ac:dyDescent="0.35">
      <c r="A130" s="62"/>
      <c r="D130" s="86"/>
      <c r="E130" s="86"/>
      <c r="F130" s="175">
        <v>50</v>
      </c>
      <c r="G130" s="172">
        <v>152961</v>
      </c>
      <c r="H130" s="128" t="s">
        <v>679</v>
      </c>
      <c r="I130" s="129">
        <v>1306</v>
      </c>
      <c r="J130" s="130" t="s">
        <v>42</v>
      </c>
      <c r="K130" s="130">
        <v>1</v>
      </c>
      <c r="L130" s="130"/>
      <c r="M130" s="130"/>
      <c r="N130" s="130"/>
      <c r="O130" s="131"/>
      <c r="P130" s="156">
        <v>41.203899999999997</v>
      </c>
      <c r="Q130" s="156">
        <v>-8.5745000000000005</v>
      </c>
      <c r="R130" s="132">
        <f t="shared" ca="1" si="1"/>
        <v>0.99729240880533465</v>
      </c>
      <c r="S130" s="131">
        <f t="shared" ca="1" si="2"/>
        <v>7.3604536807357679E-2</v>
      </c>
      <c r="T130" s="131">
        <f t="shared" ca="1" si="3"/>
        <v>4.2172293120769178</v>
      </c>
      <c r="U130" s="131">
        <f t="shared" ca="1" si="4"/>
        <v>468.93247045121944</v>
      </c>
      <c r="V130" s="131">
        <f t="shared" ca="1" si="5"/>
        <v>567.40828924597554</v>
      </c>
      <c r="W130" s="131">
        <f t="shared" ca="1" si="6"/>
        <v>9.4568048207662585</v>
      </c>
      <c r="X130" s="131">
        <f t="shared" ca="1" si="7"/>
        <v>567.40828924597554</v>
      </c>
      <c r="Y130" s="131">
        <f t="shared" ca="1" si="8"/>
        <v>567.40828924597554</v>
      </c>
      <c r="Z130" s="122">
        <f t="shared" ca="1" si="9"/>
        <v>567.4</v>
      </c>
      <c r="AA130" s="123" t="str">
        <f t="shared" ca="1" si="10"/>
        <v>9 h 27 min</v>
      </c>
      <c r="AB130" s="86"/>
      <c r="AC130" s="86"/>
      <c r="AD130" s="86"/>
      <c r="AE130" s="86"/>
      <c r="AF130" s="86"/>
      <c r="AG130" s="86"/>
      <c r="AH130" s="86"/>
    </row>
    <row r="131" spans="1:34" ht="19.5" thickBot="1" x14ac:dyDescent="0.35">
      <c r="A131" s="62"/>
      <c r="D131" s="86"/>
      <c r="E131" s="86"/>
      <c r="F131" s="175">
        <v>51</v>
      </c>
      <c r="G131" s="172">
        <v>152365</v>
      </c>
      <c r="H131" s="128" t="s">
        <v>624</v>
      </c>
      <c r="I131" s="129">
        <v>1315</v>
      </c>
      <c r="J131" s="130" t="s">
        <v>68</v>
      </c>
      <c r="K131" s="130">
        <v>1</v>
      </c>
      <c r="L131" s="130"/>
      <c r="M131" s="130"/>
      <c r="N131" s="130"/>
      <c r="O131" s="131"/>
      <c r="P131" s="156">
        <v>41.236600000000003</v>
      </c>
      <c r="Q131" s="156">
        <v>-8.5300999999999991</v>
      </c>
      <c r="R131" s="132">
        <f t="shared" ca="1" si="1"/>
        <v>0.99725566521368547</v>
      </c>
      <c r="S131" s="131">
        <f t="shared" ca="1" si="2"/>
        <v>7.410250919683814E-2</v>
      </c>
      <c r="T131" s="131">
        <f t="shared" ca="1" si="3"/>
        <v>4.245761028308193</v>
      </c>
      <c r="U131" s="131">
        <f t="shared" ca="1" si="4"/>
        <v>472.10503878660268</v>
      </c>
      <c r="V131" s="131">
        <f t="shared" ca="1" si="5"/>
        <v>571.2470969317892</v>
      </c>
      <c r="W131" s="131">
        <f t="shared" ca="1" si="6"/>
        <v>9.5207849488631542</v>
      </c>
      <c r="X131" s="131">
        <f t="shared" ca="1" si="7"/>
        <v>571.2470969317892</v>
      </c>
      <c r="Y131" s="131">
        <f t="shared" ca="1" si="8"/>
        <v>571.2470969317892</v>
      </c>
      <c r="Z131" s="122">
        <f t="shared" ca="1" si="9"/>
        <v>571.20000000000005</v>
      </c>
      <c r="AA131" s="123" t="str">
        <f t="shared" ca="1" si="10"/>
        <v>9 h 31 min</v>
      </c>
      <c r="AB131" s="86"/>
      <c r="AC131" s="86"/>
      <c r="AD131" s="86"/>
      <c r="AE131" s="86"/>
      <c r="AF131" s="86"/>
      <c r="AG131" s="86"/>
      <c r="AH131" s="86"/>
    </row>
    <row r="132" spans="1:34" ht="19.5" thickBot="1" x14ac:dyDescent="0.35">
      <c r="A132" s="62"/>
      <c r="D132" s="86"/>
      <c r="E132" s="86"/>
      <c r="F132" s="175">
        <v>52</v>
      </c>
      <c r="G132" s="172">
        <v>152160</v>
      </c>
      <c r="H132" s="128" t="s">
        <v>604</v>
      </c>
      <c r="I132" s="129">
        <v>1312</v>
      </c>
      <c r="J132" s="130" t="s">
        <v>36</v>
      </c>
      <c r="K132" s="130">
        <v>1</v>
      </c>
      <c r="L132" s="130" t="s">
        <v>320</v>
      </c>
      <c r="M132" s="130"/>
      <c r="N132" s="130"/>
      <c r="O132" s="131"/>
      <c r="P132" s="156">
        <v>41.1785</v>
      </c>
      <c r="Q132" s="156">
        <v>-8.6181999999999999</v>
      </c>
      <c r="R132" s="132">
        <f t="shared" ca="1" si="1"/>
        <v>0.99731931636220739</v>
      </c>
      <c r="S132" s="131">
        <f t="shared" ca="1" si="2"/>
        <v>7.3237724871141552E-2</v>
      </c>
      <c r="T132" s="131">
        <f t="shared" ca="1" si="3"/>
        <v>4.196212536256712</v>
      </c>
      <c r="U132" s="131">
        <f t="shared" ca="1" si="4"/>
        <v>466.59552173987834</v>
      </c>
      <c r="V132" s="131">
        <f t="shared" ca="1" si="5"/>
        <v>564.58058130525274</v>
      </c>
      <c r="W132" s="131">
        <f t="shared" ca="1" si="6"/>
        <v>9.4096763550875462</v>
      </c>
      <c r="X132" s="131">
        <f t="shared" ca="1" si="7"/>
        <v>564.58058130525274</v>
      </c>
      <c r="Y132" s="131">
        <f t="shared" ca="1" si="8"/>
        <v>564.58058130525274</v>
      </c>
      <c r="Z132" s="122">
        <f t="shared" ca="1" si="9"/>
        <v>564.6</v>
      </c>
      <c r="AA132" s="123" t="str">
        <f t="shared" ca="1" si="10"/>
        <v>9 h 25 min</v>
      </c>
      <c r="AB132" s="86"/>
      <c r="AC132" s="86"/>
      <c r="AD132" s="86"/>
      <c r="AE132" s="86"/>
      <c r="AF132" s="86"/>
      <c r="AG132" s="86"/>
      <c r="AH132" s="86"/>
    </row>
    <row r="133" spans="1:34" ht="19.5" thickBot="1" x14ac:dyDescent="0.35">
      <c r="A133" s="62"/>
      <c r="D133" s="86"/>
      <c r="E133" s="86"/>
      <c r="F133" s="175">
        <v>53</v>
      </c>
      <c r="G133" s="172">
        <v>152298</v>
      </c>
      <c r="H133" s="128" t="s">
        <v>617</v>
      </c>
      <c r="I133" s="129">
        <v>1314</v>
      </c>
      <c r="J133" s="130" t="s">
        <v>41</v>
      </c>
      <c r="K133" s="130">
        <v>1</v>
      </c>
      <c r="L133" s="130"/>
      <c r="M133" s="130"/>
      <c r="N133" s="130"/>
      <c r="O133" s="131"/>
      <c r="P133" s="156">
        <v>41.3431</v>
      </c>
      <c r="Q133" s="156">
        <v>-8.4738000000000007</v>
      </c>
      <c r="R133" s="132">
        <f t="shared" ca="1" si="1"/>
        <v>0.9971231197079431</v>
      </c>
      <c r="S133" s="131">
        <f t="shared" ca="1" si="2"/>
        <v>7.5871743857324425E-2</v>
      </c>
      <c r="T133" s="131">
        <f t="shared" ca="1" si="3"/>
        <v>4.347130707322318</v>
      </c>
      <c r="U133" s="131">
        <f t="shared" ca="1" si="4"/>
        <v>483.37678392808999</v>
      </c>
      <c r="V133" s="131">
        <f t="shared" ca="1" si="5"/>
        <v>584.88590855298889</v>
      </c>
      <c r="W133" s="131">
        <f t="shared" ca="1" si="6"/>
        <v>9.7480984758831486</v>
      </c>
      <c r="X133" s="131">
        <f t="shared" ca="1" si="7"/>
        <v>584.88590855298889</v>
      </c>
      <c r="Y133" s="131">
        <f t="shared" ca="1" si="8"/>
        <v>584.88590855298889</v>
      </c>
      <c r="Z133" s="122">
        <f t="shared" ca="1" si="9"/>
        <v>584.9</v>
      </c>
      <c r="AA133" s="123" t="str">
        <f t="shared" ca="1" si="10"/>
        <v>9 h 45 min</v>
      </c>
      <c r="AB133" s="86"/>
      <c r="AC133" s="86"/>
      <c r="AD133" s="86"/>
      <c r="AE133" s="86"/>
      <c r="AF133" s="86"/>
      <c r="AG133" s="86"/>
      <c r="AH133" s="86"/>
    </row>
    <row r="134" spans="1:34" ht="19.5" thickBot="1" x14ac:dyDescent="0.35">
      <c r="A134" s="62"/>
      <c r="D134" s="86"/>
      <c r="E134" s="86"/>
      <c r="F134" s="175">
        <v>54</v>
      </c>
      <c r="G134" s="172">
        <v>152201</v>
      </c>
      <c r="H134" s="128" t="s">
        <v>608</v>
      </c>
      <c r="I134" s="129">
        <v>1312</v>
      </c>
      <c r="J134" s="130" t="s">
        <v>36</v>
      </c>
      <c r="K134" s="130">
        <v>1</v>
      </c>
      <c r="L134" s="130"/>
      <c r="M134" s="130"/>
      <c r="N134" s="130"/>
      <c r="O134" s="131"/>
      <c r="P134" s="156">
        <v>41.162100000000002</v>
      </c>
      <c r="Q134" s="156">
        <v>-8.6677</v>
      </c>
      <c r="R134" s="132">
        <f t="shared" ca="1" si="1"/>
        <v>0.99733355511559396</v>
      </c>
      <c r="S134" s="131">
        <f t="shared" ca="1" si="2"/>
        <v>7.3042873927174679E-2</v>
      </c>
      <c r="T134" s="131">
        <f t="shared" ca="1" si="3"/>
        <v>4.1850483995332697</v>
      </c>
      <c r="U134" s="131">
        <f t="shared" ca="1" si="4"/>
        <v>465.35413175921332</v>
      </c>
      <c r="V134" s="131">
        <f t="shared" ca="1" si="5"/>
        <v>563.07849942864812</v>
      </c>
      <c r="W134" s="131">
        <f t="shared" ca="1" si="6"/>
        <v>9.3846416571441349</v>
      </c>
      <c r="X134" s="131">
        <f t="shared" ca="1" si="7"/>
        <v>563.07849942864812</v>
      </c>
      <c r="Y134" s="131">
        <f t="shared" ca="1" si="8"/>
        <v>563.07849942864812</v>
      </c>
      <c r="Z134" s="122">
        <f t="shared" ca="1" si="9"/>
        <v>563.1</v>
      </c>
      <c r="AA134" s="123" t="str">
        <f t="shared" ca="1" si="10"/>
        <v>9 h 23 min</v>
      </c>
      <c r="AB134" s="86"/>
      <c r="AC134" s="86"/>
      <c r="AD134" s="86"/>
      <c r="AE134" s="86"/>
      <c r="AF134" s="86"/>
      <c r="AG134" s="86"/>
      <c r="AH134" s="86"/>
    </row>
    <row r="135" spans="1:34" ht="19.5" thickBot="1" x14ac:dyDescent="0.35">
      <c r="A135" s="62"/>
      <c r="D135" s="86"/>
      <c r="E135" s="86"/>
      <c r="F135" s="175">
        <v>55</v>
      </c>
      <c r="G135" s="172">
        <v>404007</v>
      </c>
      <c r="H135" s="128" t="s">
        <v>1102</v>
      </c>
      <c r="I135" s="129">
        <v>1314</v>
      </c>
      <c r="J135" s="130" t="s">
        <v>41</v>
      </c>
      <c r="K135" s="130">
        <v>1</v>
      </c>
      <c r="L135" s="130"/>
      <c r="M135" s="130"/>
      <c r="N135" s="130"/>
      <c r="O135" s="131"/>
      <c r="P135" s="156">
        <v>41.345199999999998</v>
      </c>
      <c r="Q135" s="156">
        <v>-8.4720999999999993</v>
      </c>
      <c r="R135" s="132">
        <f t="shared" ca="1" si="1"/>
        <v>0.99712052415207786</v>
      </c>
      <c r="S135" s="131">
        <f t="shared" ca="1" si="2"/>
        <v>7.5905978774648331E-2</v>
      </c>
      <c r="T135" s="131">
        <f t="shared" ca="1" si="3"/>
        <v>4.3490922235969576</v>
      </c>
      <c r="U135" s="131">
        <f t="shared" ca="1" si="4"/>
        <v>483.59489364051728</v>
      </c>
      <c r="V135" s="131">
        <f t="shared" ca="1" si="5"/>
        <v>585.14982130502585</v>
      </c>
      <c r="W135" s="131">
        <f t="shared" ca="1" si="6"/>
        <v>9.7524970217504308</v>
      </c>
      <c r="X135" s="131">
        <f t="shared" ca="1" si="7"/>
        <v>585.14982130502585</v>
      </c>
      <c r="Y135" s="131">
        <f t="shared" ca="1" si="8"/>
        <v>585.14982130502585</v>
      </c>
      <c r="Z135" s="122">
        <f t="shared" ca="1" si="9"/>
        <v>585.1</v>
      </c>
      <c r="AA135" s="123" t="str">
        <f t="shared" ca="1" si="10"/>
        <v>9 h 45 min</v>
      </c>
      <c r="AB135" s="86"/>
      <c r="AC135" s="86"/>
      <c r="AD135" s="86"/>
      <c r="AE135" s="86"/>
      <c r="AF135" s="86"/>
      <c r="AG135" s="86"/>
      <c r="AH135" s="86"/>
    </row>
    <row r="136" spans="1:34" ht="19.5" thickBot="1" x14ac:dyDescent="0.35">
      <c r="A136" s="62"/>
      <c r="D136" s="86"/>
      <c r="E136" s="86"/>
      <c r="F136" s="175">
        <v>56</v>
      </c>
      <c r="G136" s="172">
        <v>152043</v>
      </c>
      <c r="H136" s="128" t="s">
        <v>594</v>
      </c>
      <c r="I136" s="129">
        <v>1306</v>
      </c>
      <c r="J136" s="130" t="s">
        <v>42</v>
      </c>
      <c r="K136" s="130">
        <v>1</v>
      </c>
      <c r="L136" s="130" t="s">
        <v>320</v>
      </c>
      <c r="M136" s="130"/>
      <c r="N136" s="130"/>
      <c r="O136" s="131"/>
      <c r="P136" s="156">
        <v>41.192599999999999</v>
      </c>
      <c r="Q136" s="156">
        <v>-8.5836000000000006</v>
      </c>
      <c r="R136" s="132">
        <f t="shared" ca="1" si="1"/>
        <v>0.99730569857061202</v>
      </c>
      <c r="S136" s="131">
        <f t="shared" ca="1" si="2"/>
        <v>7.3423595337097414E-2</v>
      </c>
      <c r="T136" s="131">
        <f t="shared" ca="1" si="3"/>
        <v>4.2068621294921131</v>
      </c>
      <c r="U136" s="131">
        <f t="shared" ca="1" si="4"/>
        <v>467.77969734324807</v>
      </c>
      <c r="V136" s="131">
        <f t="shared" ca="1" si="5"/>
        <v>566.01343378533011</v>
      </c>
      <c r="W136" s="131">
        <f t="shared" ca="1" si="6"/>
        <v>9.4335572297555021</v>
      </c>
      <c r="X136" s="131">
        <f t="shared" ca="1" si="7"/>
        <v>566.01343378533011</v>
      </c>
      <c r="Y136" s="131">
        <f t="shared" ca="1" si="8"/>
        <v>566.01343378533011</v>
      </c>
      <c r="Z136" s="122">
        <f t="shared" ca="1" si="9"/>
        <v>566</v>
      </c>
      <c r="AA136" s="123" t="str">
        <f t="shared" ca="1" si="10"/>
        <v>9 h 26 min</v>
      </c>
      <c r="AB136" s="86"/>
      <c r="AC136" s="86"/>
      <c r="AD136" s="86"/>
      <c r="AE136" s="86"/>
      <c r="AF136" s="86"/>
      <c r="AG136" s="86"/>
      <c r="AH136" s="86"/>
    </row>
    <row r="137" spans="1:34" ht="19.5" thickBot="1" x14ac:dyDescent="0.35">
      <c r="A137" s="62"/>
      <c r="D137" s="86"/>
      <c r="E137" s="86"/>
      <c r="F137" s="175">
        <v>57</v>
      </c>
      <c r="G137" s="172">
        <v>152377</v>
      </c>
      <c r="H137" s="128" t="s">
        <v>625</v>
      </c>
      <c r="I137" s="129">
        <v>1315</v>
      </c>
      <c r="J137" s="130" t="s">
        <v>68</v>
      </c>
      <c r="K137" s="130">
        <v>1</v>
      </c>
      <c r="L137" s="130"/>
      <c r="M137" s="130"/>
      <c r="N137" s="130"/>
      <c r="O137" s="131"/>
      <c r="P137" s="156">
        <v>41.215499999999999</v>
      </c>
      <c r="Q137" s="156">
        <v>-8.5481999999999996</v>
      </c>
      <c r="R137" s="132">
        <f t="shared" ca="1" si="1"/>
        <v>0.99728066124801507</v>
      </c>
      <c r="S137" s="131">
        <f t="shared" ca="1" si="2"/>
        <v>7.3764112056027731E-2</v>
      </c>
      <c r="T137" s="131">
        <f t="shared" ca="1" si="3"/>
        <v>4.2263723003404623</v>
      </c>
      <c r="U137" s="131">
        <f t="shared" ca="1" si="4"/>
        <v>469.94911995174641</v>
      </c>
      <c r="V137" s="131">
        <f t="shared" ca="1" si="5"/>
        <v>568.63843514161317</v>
      </c>
      <c r="W137" s="131">
        <f t="shared" ca="1" si="6"/>
        <v>9.4773072523602195</v>
      </c>
      <c r="X137" s="131">
        <f t="shared" ca="1" si="7"/>
        <v>568.63843514161317</v>
      </c>
      <c r="Y137" s="131">
        <f t="shared" ca="1" si="8"/>
        <v>568.63843514161317</v>
      </c>
      <c r="Z137" s="122">
        <f t="shared" ca="1" si="9"/>
        <v>568.6</v>
      </c>
      <c r="AA137" s="123" t="str">
        <f t="shared" ca="1" si="10"/>
        <v>9 h 29 min</v>
      </c>
      <c r="AB137" s="86"/>
      <c r="AC137" s="86"/>
      <c r="AD137" s="86"/>
      <c r="AE137" s="86"/>
      <c r="AF137" s="86"/>
      <c r="AG137" s="86"/>
      <c r="AH137" s="86"/>
    </row>
    <row r="138" spans="1:34" ht="19.5" thickBot="1" x14ac:dyDescent="0.35">
      <c r="A138" s="62"/>
      <c r="D138" s="86"/>
      <c r="E138" s="86"/>
      <c r="F138" s="175">
        <v>58</v>
      </c>
      <c r="G138" s="172">
        <v>152328</v>
      </c>
      <c r="H138" s="128" t="s">
        <v>620</v>
      </c>
      <c r="I138" s="129">
        <v>1315</v>
      </c>
      <c r="J138" s="130" t="s">
        <v>68</v>
      </c>
      <c r="K138" s="130">
        <v>1</v>
      </c>
      <c r="L138" s="130"/>
      <c r="M138" s="130"/>
      <c r="N138" s="130"/>
      <c r="O138" s="131"/>
      <c r="P138" s="156">
        <v>41.215299999999999</v>
      </c>
      <c r="Q138" s="156">
        <v>-8.5469000000000008</v>
      </c>
      <c r="R138" s="132">
        <f t="shared" ca="1" si="1"/>
        <v>0.99728106414693651</v>
      </c>
      <c r="S138" s="131">
        <f t="shared" ca="1" si="2"/>
        <v>7.375864490632722E-2</v>
      </c>
      <c r="T138" s="131">
        <f t="shared" ca="1" si="3"/>
        <v>4.2260590557366573</v>
      </c>
      <c r="U138" s="131">
        <f t="shared" ca="1" si="4"/>
        <v>469.9142888920511</v>
      </c>
      <c r="V138" s="131">
        <f t="shared" ca="1" si="5"/>
        <v>568.59628955938183</v>
      </c>
      <c r="W138" s="131">
        <f t="shared" ca="1" si="6"/>
        <v>9.476604825989698</v>
      </c>
      <c r="X138" s="131">
        <f t="shared" ca="1" si="7"/>
        <v>568.59628955938183</v>
      </c>
      <c r="Y138" s="131">
        <f t="shared" ca="1" si="8"/>
        <v>568.59628955938183</v>
      </c>
      <c r="Z138" s="122">
        <f t="shared" ca="1" si="9"/>
        <v>568.6</v>
      </c>
      <c r="AA138" s="123" t="str">
        <f t="shared" ca="1" si="10"/>
        <v>9 h 29 min</v>
      </c>
      <c r="AB138" s="86"/>
      <c r="AC138" s="86"/>
      <c r="AD138" s="86"/>
      <c r="AE138" s="86"/>
      <c r="AF138" s="86"/>
      <c r="AG138" s="86"/>
      <c r="AH138" s="86"/>
    </row>
    <row r="139" spans="1:34" ht="19.5" thickBot="1" x14ac:dyDescent="0.35">
      <c r="A139" s="62"/>
      <c r="D139" s="86"/>
      <c r="E139" s="86"/>
      <c r="F139" s="175">
        <v>59</v>
      </c>
      <c r="G139" s="172">
        <v>152870</v>
      </c>
      <c r="H139" s="128" t="s">
        <v>670</v>
      </c>
      <c r="I139" s="129">
        <v>1312</v>
      </c>
      <c r="J139" s="130" t="s">
        <v>36</v>
      </c>
      <c r="K139" s="130">
        <v>1</v>
      </c>
      <c r="L139" s="130"/>
      <c r="M139" s="130"/>
      <c r="N139" s="130"/>
      <c r="O139" s="131"/>
      <c r="P139" s="156">
        <v>41.1633</v>
      </c>
      <c r="Q139" s="156">
        <v>-8.6433</v>
      </c>
      <c r="R139" s="132">
        <f t="shared" ca="1" si="1"/>
        <v>0.99733529340442106</v>
      </c>
      <c r="S139" s="131">
        <f t="shared" ca="1" si="2"/>
        <v>7.3019050675577235E-2</v>
      </c>
      <c r="T139" s="131">
        <f t="shared" ca="1" si="3"/>
        <v>4.1836834277624577</v>
      </c>
      <c r="U139" s="131">
        <f t="shared" ca="1" si="4"/>
        <v>465.20235448147554</v>
      </c>
      <c r="V139" s="131">
        <f t="shared" ca="1" si="5"/>
        <v>562.89484892258542</v>
      </c>
      <c r="W139" s="131">
        <f t="shared" ca="1" si="6"/>
        <v>9.3815808153764237</v>
      </c>
      <c r="X139" s="131">
        <f t="shared" ca="1" si="7"/>
        <v>562.89484892258542</v>
      </c>
      <c r="Y139" s="131">
        <f t="shared" ca="1" si="8"/>
        <v>562.89484892258542</v>
      </c>
      <c r="Z139" s="122">
        <f t="shared" ca="1" si="9"/>
        <v>562.9</v>
      </c>
      <c r="AA139" s="123" t="str">
        <f t="shared" ca="1" si="10"/>
        <v>9 h 23 min</v>
      </c>
      <c r="AB139" s="86"/>
      <c r="AC139" s="86"/>
      <c r="AD139" s="86"/>
      <c r="AE139" s="86"/>
      <c r="AF139" s="86"/>
      <c r="AG139" s="86"/>
      <c r="AH139" s="86"/>
    </row>
    <row r="140" spans="1:34" ht="19.5" thickBot="1" x14ac:dyDescent="0.35">
      <c r="A140" s="62"/>
      <c r="D140" s="86"/>
      <c r="E140" s="86"/>
      <c r="F140" s="175">
        <v>60</v>
      </c>
      <c r="G140" s="172">
        <v>150873</v>
      </c>
      <c r="H140" s="128" t="s">
        <v>493</v>
      </c>
      <c r="I140" s="129">
        <v>1312</v>
      </c>
      <c r="J140" s="130" t="s">
        <v>36</v>
      </c>
      <c r="K140" s="130">
        <v>1</v>
      </c>
      <c r="L140" s="130" t="s">
        <v>318</v>
      </c>
      <c r="M140" s="130"/>
      <c r="N140" s="130"/>
      <c r="O140" s="131"/>
      <c r="P140" s="156">
        <v>41.162799999999997</v>
      </c>
      <c r="Q140" s="156">
        <v>-8.6434999999999995</v>
      </c>
      <c r="R140" s="132">
        <f t="shared" ca="1" si="1"/>
        <v>0.99733589782633691</v>
      </c>
      <c r="S140" s="131">
        <f t="shared" ca="1" si="2"/>
        <v>7.3010765253961107E-2</v>
      </c>
      <c r="T140" s="131">
        <f t="shared" ca="1" si="3"/>
        <v>4.1832087080723674</v>
      </c>
      <c r="U140" s="131">
        <f t="shared" ca="1" si="4"/>
        <v>465.1495682892691</v>
      </c>
      <c r="V140" s="131">
        <f t="shared" ca="1" si="5"/>
        <v>562.83097763001558</v>
      </c>
      <c r="W140" s="131">
        <f t="shared" ca="1" si="6"/>
        <v>9.3805162938335922</v>
      </c>
      <c r="X140" s="131">
        <f t="shared" ca="1" si="7"/>
        <v>562.83097763001558</v>
      </c>
      <c r="Y140" s="131">
        <f t="shared" ca="1" si="8"/>
        <v>562.83097763001558</v>
      </c>
      <c r="Z140" s="122">
        <f t="shared" ca="1" si="9"/>
        <v>562.79999999999995</v>
      </c>
      <c r="AA140" s="123" t="str">
        <f t="shared" ca="1" si="10"/>
        <v>9 h 23 min</v>
      </c>
      <c r="AB140" s="86"/>
      <c r="AC140" s="86"/>
      <c r="AD140" s="86"/>
      <c r="AE140" s="86"/>
      <c r="AF140" s="86"/>
      <c r="AG140" s="86"/>
      <c r="AH140" s="86"/>
    </row>
    <row r="141" spans="1:34" ht="19.5" thickBot="1" x14ac:dyDescent="0.35">
      <c r="A141" s="62"/>
      <c r="D141" s="86"/>
      <c r="E141" s="86"/>
      <c r="F141" s="175">
        <v>61</v>
      </c>
      <c r="G141" s="172">
        <v>152213</v>
      </c>
      <c r="H141" s="128" t="s">
        <v>609</v>
      </c>
      <c r="I141" s="129">
        <v>1312</v>
      </c>
      <c r="J141" s="130" t="s">
        <v>36</v>
      </c>
      <c r="K141" s="130">
        <v>1</v>
      </c>
      <c r="L141" s="130" t="s">
        <v>320</v>
      </c>
      <c r="M141" s="130"/>
      <c r="N141" s="130"/>
      <c r="O141" s="131"/>
      <c r="P141" s="156">
        <v>41.158999999999999</v>
      </c>
      <c r="Q141" s="156">
        <v>-8.6545000000000005</v>
      </c>
      <c r="R141" s="132">
        <f t="shared" ca="1" si="1"/>
        <v>0.9973392352458369</v>
      </c>
      <c r="S141" s="131">
        <f t="shared" ca="1" si="2"/>
        <v>7.2964998964446082E-2</v>
      </c>
      <c r="T141" s="131">
        <f t="shared" ca="1" si="3"/>
        <v>4.1805864928391827</v>
      </c>
      <c r="U141" s="131">
        <f t="shared" ca="1" si="4"/>
        <v>464.85799252320129</v>
      </c>
      <c r="V141" s="131">
        <f t="shared" ca="1" si="5"/>
        <v>562.47817095307357</v>
      </c>
      <c r="W141" s="131">
        <f t="shared" ca="1" si="6"/>
        <v>9.3746361825512263</v>
      </c>
      <c r="X141" s="131">
        <f t="shared" ca="1" si="7"/>
        <v>562.47817095307357</v>
      </c>
      <c r="Y141" s="131">
        <f t="shared" ca="1" si="8"/>
        <v>562.47817095307357</v>
      </c>
      <c r="Z141" s="122">
        <f t="shared" ca="1" si="9"/>
        <v>562.5</v>
      </c>
      <c r="AA141" s="123" t="str">
        <f t="shared" ca="1" si="10"/>
        <v>9 h 23 min</v>
      </c>
      <c r="AB141" s="86"/>
      <c r="AC141" s="86"/>
      <c r="AD141" s="86"/>
      <c r="AE141" s="86"/>
      <c r="AF141" s="86"/>
      <c r="AG141" s="86"/>
      <c r="AH141" s="86"/>
    </row>
    <row r="142" spans="1:34" ht="19.5" thickBot="1" x14ac:dyDescent="0.35">
      <c r="A142" s="62"/>
      <c r="D142" s="86"/>
      <c r="E142" s="86"/>
      <c r="F142" s="175">
        <v>62</v>
      </c>
      <c r="G142" s="172">
        <v>401766</v>
      </c>
      <c r="H142" s="128" t="s">
        <v>1068</v>
      </c>
      <c r="I142" s="129">
        <v>1312</v>
      </c>
      <c r="J142" s="130" t="s">
        <v>36</v>
      </c>
      <c r="K142" s="130">
        <v>1</v>
      </c>
      <c r="L142" s="130" t="s">
        <v>318</v>
      </c>
      <c r="M142" s="130"/>
      <c r="N142" s="130"/>
      <c r="O142" s="131"/>
      <c r="P142" s="156">
        <v>41.166600000000003</v>
      </c>
      <c r="Q142" s="156">
        <v>-8.6081000000000003</v>
      </c>
      <c r="R142" s="132">
        <f t="shared" ca="1" si="1"/>
        <v>0.99733562790343067</v>
      </c>
      <c r="S142" s="131">
        <f t="shared" ca="1" si="2"/>
        <v>7.3014465475813584E-2</v>
      </c>
      <c r="T142" s="131">
        <f t="shared" ca="1" si="3"/>
        <v>4.1834207151677765</v>
      </c>
      <c r="U142" s="131">
        <f t="shared" ca="1" si="4"/>
        <v>465.17314230046134</v>
      </c>
      <c r="V142" s="131">
        <f t="shared" ca="1" si="5"/>
        <v>562.85950218355822</v>
      </c>
      <c r="W142" s="131">
        <f t="shared" ca="1" si="6"/>
        <v>9.3809917030593031</v>
      </c>
      <c r="X142" s="131">
        <f t="shared" ca="1" si="7"/>
        <v>562.85950218355822</v>
      </c>
      <c r="Y142" s="131">
        <f t="shared" ca="1" si="8"/>
        <v>562.85950218355822</v>
      </c>
      <c r="Z142" s="122">
        <f t="shared" ca="1" si="9"/>
        <v>562.9</v>
      </c>
      <c r="AA142" s="123" t="str">
        <f t="shared" ca="1" si="10"/>
        <v>9 h 23 min</v>
      </c>
      <c r="AB142" s="86"/>
      <c r="AC142" s="86"/>
      <c r="AD142" s="86"/>
      <c r="AE142" s="86"/>
      <c r="AF142" s="86"/>
      <c r="AG142" s="86"/>
      <c r="AH142" s="86"/>
    </row>
    <row r="143" spans="1:34" ht="19.5" thickBot="1" x14ac:dyDescent="0.35">
      <c r="A143" s="62"/>
      <c r="D143" s="86"/>
      <c r="E143" s="86"/>
      <c r="F143" s="175">
        <v>63</v>
      </c>
      <c r="G143" s="172">
        <v>151385</v>
      </c>
      <c r="H143" s="128" t="s">
        <v>533</v>
      </c>
      <c r="I143" s="129">
        <v>1312</v>
      </c>
      <c r="J143" s="130" t="s">
        <v>36</v>
      </c>
      <c r="K143" s="130">
        <v>1</v>
      </c>
      <c r="L143" s="130"/>
      <c r="M143" s="130"/>
      <c r="N143" s="130"/>
      <c r="O143" s="131"/>
      <c r="P143" s="156">
        <v>41.169800000000002</v>
      </c>
      <c r="Q143" s="156">
        <v>-8.5991</v>
      </c>
      <c r="R143" s="132">
        <f t="shared" ca="1" si="1"/>
        <v>0.99733270036754962</v>
      </c>
      <c r="S143" s="131">
        <f t="shared" ca="1" si="2"/>
        <v>7.3054585406543859E-2</v>
      </c>
      <c r="T143" s="131">
        <f t="shared" ca="1" si="3"/>
        <v>4.1857194178729786</v>
      </c>
      <c r="U143" s="131">
        <f t="shared" ca="1" si="4"/>
        <v>465.42874527070933</v>
      </c>
      <c r="V143" s="131">
        <f t="shared" ca="1" si="5"/>
        <v>563.16878177755825</v>
      </c>
      <c r="W143" s="131">
        <f t="shared" ca="1" si="6"/>
        <v>9.3861463629593036</v>
      </c>
      <c r="X143" s="131">
        <f t="shared" ca="1" si="7"/>
        <v>563.16878177755825</v>
      </c>
      <c r="Y143" s="131">
        <f t="shared" ca="1" si="8"/>
        <v>563.16878177755825</v>
      </c>
      <c r="Z143" s="122">
        <f t="shared" ca="1" si="9"/>
        <v>563.20000000000005</v>
      </c>
      <c r="AA143" s="123" t="str">
        <f t="shared" ca="1" si="10"/>
        <v>9 h 23 min</v>
      </c>
      <c r="AB143" s="86"/>
      <c r="AC143" s="86"/>
      <c r="AD143" s="86"/>
      <c r="AE143" s="86"/>
      <c r="AF143" s="86"/>
      <c r="AG143" s="86"/>
      <c r="AH143" s="86"/>
    </row>
    <row r="144" spans="1:34" ht="19.5" thickBot="1" x14ac:dyDescent="0.35">
      <c r="A144" s="62"/>
      <c r="D144" s="86"/>
      <c r="E144" s="86"/>
      <c r="F144" s="175">
        <v>64</v>
      </c>
      <c r="G144" s="172">
        <v>152237</v>
      </c>
      <c r="H144" s="128" t="s">
        <v>611</v>
      </c>
      <c r="I144" s="129">
        <v>1312</v>
      </c>
      <c r="J144" s="130" t="s">
        <v>36</v>
      </c>
      <c r="K144" s="130">
        <v>1</v>
      </c>
      <c r="L144" s="130" t="s">
        <v>320</v>
      </c>
      <c r="M144" s="130"/>
      <c r="N144" s="130"/>
      <c r="O144" s="131"/>
      <c r="P144" s="156">
        <v>41.167900000000003</v>
      </c>
      <c r="Q144" s="156">
        <v>-8.6008999999999993</v>
      </c>
      <c r="R144" s="132">
        <f t="shared" ca="1" si="1"/>
        <v>0.99733487871174864</v>
      </c>
      <c r="S144" s="131">
        <f t="shared" ca="1" si="2"/>
        <v>7.3024734744060904E-2</v>
      </c>
      <c r="T144" s="131">
        <f t="shared" ca="1" si="3"/>
        <v>4.1840091008970353</v>
      </c>
      <c r="U144" s="131">
        <f t="shared" ca="1" si="4"/>
        <v>465.23856752474529</v>
      </c>
      <c r="V144" s="131">
        <f t="shared" ca="1" si="5"/>
        <v>562.93866670494174</v>
      </c>
      <c r="W144" s="131">
        <f t="shared" ca="1" si="6"/>
        <v>9.3823111117490292</v>
      </c>
      <c r="X144" s="131">
        <f t="shared" ca="1" si="7"/>
        <v>562.93866670494174</v>
      </c>
      <c r="Y144" s="131">
        <f t="shared" ca="1" si="8"/>
        <v>562.93866670494174</v>
      </c>
      <c r="Z144" s="122">
        <f t="shared" ca="1" si="9"/>
        <v>562.9</v>
      </c>
      <c r="AA144" s="123" t="str">
        <f t="shared" ca="1" si="10"/>
        <v>9 h 23 min</v>
      </c>
      <c r="AB144" s="86"/>
      <c r="AC144" s="86"/>
      <c r="AD144" s="86"/>
      <c r="AE144" s="86"/>
      <c r="AF144" s="86"/>
      <c r="AG144" s="86"/>
      <c r="AH144" s="86"/>
    </row>
    <row r="145" spans="1:34" ht="19.5" thickBot="1" x14ac:dyDescent="0.35">
      <c r="A145" s="62"/>
      <c r="D145" s="86"/>
      <c r="E145" s="86"/>
      <c r="F145" s="175">
        <v>65</v>
      </c>
      <c r="G145" s="172">
        <v>152183</v>
      </c>
      <c r="H145" s="128" t="s">
        <v>606</v>
      </c>
      <c r="I145" s="129">
        <v>1312</v>
      </c>
      <c r="J145" s="130" t="s">
        <v>36</v>
      </c>
      <c r="K145" s="130">
        <v>1</v>
      </c>
      <c r="L145" s="130"/>
      <c r="M145" s="130"/>
      <c r="N145" s="130"/>
      <c r="O145" s="131"/>
      <c r="P145" s="156">
        <v>41.158999999999999</v>
      </c>
      <c r="Q145" s="156">
        <v>-8.6218000000000004</v>
      </c>
      <c r="R145" s="132">
        <f t="shared" ref="R145:R208" ca="1" si="11">SIN(RADIANS($A$55))*SIN(RADIANS(P145))+COS(RADIANS($A$55))*COS(RADIANS(P145))*COS(RADIANS(Q145)-RADIANS($B$55))</f>
        <v>0.99734348934786454</v>
      </c>
      <c r="S145" s="131">
        <f t="shared" ref="S145:S208" ca="1" si="12">ACOS(R145)</f>
        <v>7.2906620561655977E-2</v>
      </c>
      <c r="T145" s="131">
        <f t="shared" ref="T145:T208" ca="1" si="13">S145*180/PI()</f>
        <v>4.1772416567445951</v>
      </c>
      <c r="U145" s="131">
        <f t="shared" ref="U145:U208" ca="1" si="14">T145*40030/360</f>
        <v>464.48606533190599</v>
      </c>
      <c r="V145" s="131">
        <f t="shared" ref="V145:V208" ca="1" si="15">U145*1.21</f>
        <v>562.02813905160622</v>
      </c>
      <c r="W145" s="131">
        <f t="shared" ref="W145:W208" ca="1" si="16">V145/60</f>
        <v>9.3671356508601029</v>
      </c>
      <c r="X145" s="131">
        <f t="shared" ref="X145:X208" ca="1" si="17">W145*60</f>
        <v>562.02813905160622</v>
      </c>
      <c r="Y145" s="131">
        <f t="shared" ref="Y145:Y208" ca="1" si="18">IF(ISERROR(X145),0,X145)</f>
        <v>562.02813905160622</v>
      </c>
      <c r="Z145" s="122">
        <f t="shared" ref="Z145:Z208" ca="1" si="19">ROUND(Y145,1)</f>
        <v>562</v>
      </c>
      <c r="AA145" s="123" t="str">
        <f t="shared" ref="AA145:AA208" ca="1" si="20">IF(ISERROR(INT(Z145/$K$39)&amp;" h "&amp;(ROUND((((Z145/$K$39)-INT(Z145/$K$39))*60),0)&amp;" min")),"Não Encontrado !",INT(Z145/$K$39)&amp;" h "&amp;(ROUND((((Z145/$K$39)-INT(Z145/$K$39))*60),0)&amp;" min"))</f>
        <v>9 h 22 min</v>
      </c>
      <c r="AB145" s="86"/>
      <c r="AC145" s="86"/>
      <c r="AD145" s="86"/>
      <c r="AE145" s="86"/>
      <c r="AF145" s="86"/>
      <c r="AG145" s="86"/>
      <c r="AH145" s="86"/>
    </row>
    <row r="146" spans="1:34" ht="19.5" thickBot="1" x14ac:dyDescent="0.35">
      <c r="A146" s="62"/>
      <c r="D146" s="86"/>
      <c r="E146" s="86"/>
      <c r="F146" s="175">
        <v>66</v>
      </c>
      <c r="G146" s="172">
        <v>152950</v>
      </c>
      <c r="H146" s="128" t="s">
        <v>678</v>
      </c>
      <c r="I146" s="129">
        <v>1312</v>
      </c>
      <c r="J146" s="130" t="s">
        <v>36</v>
      </c>
      <c r="K146" s="130">
        <v>1</v>
      </c>
      <c r="L146" s="130" t="s">
        <v>327</v>
      </c>
      <c r="M146" s="130"/>
      <c r="N146" s="130"/>
      <c r="O146" s="131"/>
      <c r="P146" s="156">
        <v>41.155700000000003</v>
      </c>
      <c r="Q146" s="156">
        <v>-8.6231000000000009</v>
      </c>
      <c r="R146" s="132">
        <f t="shared" ca="1" si="11"/>
        <v>0.99734748054729794</v>
      </c>
      <c r="S146" s="131">
        <f t="shared" ca="1" si="12"/>
        <v>7.2851807473896191E-2</v>
      </c>
      <c r="T146" s="131">
        <f t="shared" ca="1" si="13"/>
        <v>4.1741010981538791</v>
      </c>
      <c r="U146" s="131">
        <f t="shared" ca="1" si="14"/>
        <v>464.13685266416604</v>
      </c>
      <c r="V146" s="131">
        <f t="shared" ca="1" si="15"/>
        <v>561.60559172364094</v>
      </c>
      <c r="W146" s="131">
        <f t="shared" ca="1" si="16"/>
        <v>9.3600931953940165</v>
      </c>
      <c r="X146" s="131">
        <f t="shared" ca="1" si="17"/>
        <v>561.60559172364094</v>
      </c>
      <c r="Y146" s="131">
        <f t="shared" ca="1" si="18"/>
        <v>561.60559172364094</v>
      </c>
      <c r="Z146" s="122">
        <f t="shared" ca="1" si="19"/>
        <v>561.6</v>
      </c>
      <c r="AA146" s="123" t="str">
        <f t="shared" ca="1" si="20"/>
        <v>9 h 22 min</v>
      </c>
      <c r="AB146" s="86"/>
      <c r="AC146" s="86"/>
      <c r="AD146" s="86"/>
      <c r="AE146" s="86"/>
      <c r="AF146" s="86"/>
      <c r="AG146" s="86"/>
      <c r="AH146" s="86"/>
    </row>
    <row r="147" spans="1:34" ht="19.5" thickBot="1" x14ac:dyDescent="0.35">
      <c r="A147" s="62"/>
      <c r="D147" s="86"/>
      <c r="E147" s="86"/>
      <c r="F147" s="175">
        <v>67</v>
      </c>
      <c r="G147" s="172">
        <v>404214</v>
      </c>
      <c r="H147" s="128" t="s">
        <v>1111</v>
      </c>
      <c r="I147" s="129">
        <v>1312</v>
      </c>
      <c r="J147" s="130" t="s">
        <v>36</v>
      </c>
      <c r="K147" s="130">
        <v>1</v>
      </c>
      <c r="L147" s="130"/>
      <c r="M147" s="130"/>
      <c r="N147" s="130"/>
      <c r="O147" s="131"/>
      <c r="P147" s="156">
        <v>41.155799999999999</v>
      </c>
      <c r="Q147" s="156">
        <v>-8.6232000000000006</v>
      </c>
      <c r="R147" s="132">
        <f t="shared" ca="1" si="11"/>
        <v>0.99734734190332208</v>
      </c>
      <c r="S147" s="131">
        <f t="shared" ca="1" si="12"/>
        <v>7.2853712229389744E-2</v>
      </c>
      <c r="T147" s="131">
        <f t="shared" ca="1" si="13"/>
        <v>4.174210232604664</v>
      </c>
      <c r="U147" s="131">
        <f t="shared" ca="1" si="14"/>
        <v>464.14898780879082</v>
      </c>
      <c r="V147" s="131">
        <f t="shared" ca="1" si="15"/>
        <v>561.62027524863686</v>
      </c>
      <c r="W147" s="131">
        <f t="shared" ca="1" si="16"/>
        <v>9.3603379208106148</v>
      </c>
      <c r="X147" s="131">
        <f t="shared" ca="1" si="17"/>
        <v>561.62027524863686</v>
      </c>
      <c r="Y147" s="131">
        <f t="shared" ca="1" si="18"/>
        <v>561.62027524863686</v>
      </c>
      <c r="Z147" s="122">
        <f t="shared" ca="1" si="19"/>
        <v>561.6</v>
      </c>
      <c r="AA147" s="123" t="str">
        <f t="shared" ca="1" si="20"/>
        <v>9 h 22 min</v>
      </c>
      <c r="AB147" s="86"/>
      <c r="AC147" s="86"/>
      <c r="AD147" s="86"/>
      <c r="AE147" s="86"/>
      <c r="AF147" s="86"/>
      <c r="AG147" s="86"/>
      <c r="AH147" s="86"/>
    </row>
    <row r="148" spans="1:34" ht="19.5" thickBot="1" x14ac:dyDescent="0.35">
      <c r="A148" s="62"/>
      <c r="D148" s="86"/>
      <c r="E148" s="86"/>
      <c r="F148" s="175">
        <v>68</v>
      </c>
      <c r="G148" s="172">
        <v>404378</v>
      </c>
      <c r="H148" s="128" t="s">
        <v>1126</v>
      </c>
      <c r="I148" s="129">
        <v>1312</v>
      </c>
      <c r="J148" s="130" t="s">
        <v>36</v>
      </c>
      <c r="K148" s="130">
        <v>1</v>
      </c>
      <c r="L148" s="130"/>
      <c r="M148" s="130"/>
      <c r="N148" s="130"/>
      <c r="O148" s="131"/>
      <c r="P148" s="156">
        <v>41.157299999999999</v>
      </c>
      <c r="Q148" s="156">
        <v>-8.6175999999999995</v>
      </c>
      <c r="R148" s="132">
        <f t="shared" ca="1" si="11"/>
        <v>0.99734616325993986</v>
      </c>
      <c r="S148" s="131">
        <f t="shared" ca="1" si="12"/>
        <v>7.2869902973751843E-2</v>
      </c>
      <c r="T148" s="131">
        <f t="shared" ca="1" si="13"/>
        <v>4.1751378939237869</v>
      </c>
      <c r="U148" s="131">
        <f t="shared" ca="1" si="14"/>
        <v>464.25213859380324</v>
      </c>
      <c r="V148" s="131">
        <f t="shared" ca="1" si="15"/>
        <v>561.74508769850195</v>
      </c>
      <c r="W148" s="131">
        <f t="shared" ca="1" si="16"/>
        <v>9.3624181283083665</v>
      </c>
      <c r="X148" s="131">
        <f t="shared" ca="1" si="17"/>
        <v>561.74508769850195</v>
      </c>
      <c r="Y148" s="131">
        <f t="shared" ca="1" si="18"/>
        <v>561.74508769850195</v>
      </c>
      <c r="Z148" s="122">
        <f t="shared" ca="1" si="19"/>
        <v>561.70000000000005</v>
      </c>
      <c r="AA148" s="123" t="str">
        <f t="shared" ca="1" si="20"/>
        <v>9 h 22 min</v>
      </c>
      <c r="AB148" s="86"/>
      <c r="AC148" s="86"/>
      <c r="AD148" s="86"/>
      <c r="AE148" s="86"/>
      <c r="AF148" s="86"/>
      <c r="AG148" s="86"/>
      <c r="AH148" s="86"/>
    </row>
    <row r="149" spans="1:34" ht="19.5" thickBot="1" x14ac:dyDescent="0.35">
      <c r="A149" s="62"/>
      <c r="D149" s="86"/>
      <c r="E149" s="86"/>
      <c r="F149" s="175">
        <v>69</v>
      </c>
      <c r="G149" s="172">
        <v>150939</v>
      </c>
      <c r="H149" s="128" t="s">
        <v>498</v>
      </c>
      <c r="I149" s="129">
        <v>302</v>
      </c>
      <c r="J149" s="130" t="s">
        <v>57</v>
      </c>
      <c r="K149" s="130">
        <v>1</v>
      </c>
      <c r="L149" s="130" t="s">
        <v>318</v>
      </c>
      <c r="M149" s="130"/>
      <c r="N149" s="130"/>
      <c r="O149" s="131"/>
      <c r="P149" s="156">
        <v>41.560600000000001</v>
      </c>
      <c r="Q149" s="156">
        <v>-8.6053999999999995</v>
      </c>
      <c r="R149" s="132">
        <f t="shared" ca="1" si="11"/>
        <v>0.99681499507723048</v>
      </c>
      <c r="S149" s="131">
        <f t="shared" ca="1" si="12"/>
        <v>7.9833540189726548E-2</v>
      </c>
      <c r="T149" s="131">
        <f t="shared" ca="1" si="13"/>
        <v>4.5741249164593683</v>
      </c>
      <c r="U149" s="131">
        <f t="shared" ca="1" si="14"/>
        <v>508.61727890519035</v>
      </c>
      <c r="V149" s="131">
        <f t="shared" ca="1" si="15"/>
        <v>615.42690747528025</v>
      </c>
      <c r="W149" s="131">
        <f t="shared" ca="1" si="16"/>
        <v>10.257115124588005</v>
      </c>
      <c r="X149" s="131">
        <f t="shared" ca="1" si="17"/>
        <v>615.42690747528025</v>
      </c>
      <c r="Y149" s="131">
        <f t="shared" ca="1" si="18"/>
        <v>615.42690747528025</v>
      </c>
      <c r="Z149" s="122">
        <f t="shared" ca="1" si="19"/>
        <v>615.4</v>
      </c>
      <c r="AA149" s="123" t="str">
        <f t="shared" ca="1" si="20"/>
        <v>10 h 15 min</v>
      </c>
      <c r="AB149" s="86"/>
      <c r="AC149" s="86"/>
      <c r="AD149" s="86"/>
      <c r="AE149" s="86"/>
      <c r="AF149" s="86"/>
      <c r="AG149" s="86"/>
      <c r="AH149" s="86"/>
    </row>
    <row r="150" spans="1:34" ht="19.5" thickBot="1" x14ac:dyDescent="0.35">
      <c r="A150" s="62"/>
      <c r="D150" s="86"/>
      <c r="E150" s="86"/>
      <c r="F150" s="175">
        <v>70</v>
      </c>
      <c r="G150" s="172">
        <v>152171</v>
      </c>
      <c r="H150" s="128" t="s">
        <v>605</v>
      </c>
      <c r="I150" s="129">
        <v>1312</v>
      </c>
      <c r="J150" s="130" t="s">
        <v>36</v>
      </c>
      <c r="K150" s="130">
        <v>1</v>
      </c>
      <c r="L150" s="130"/>
      <c r="M150" s="130"/>
      <c r="N150" s="130"/>
      <c r="O150" s="131"/>
      <c r="P150" s="156">
        <v>41.152999999999999</v>
      </c>
      <c r="Q150" s="156">
        <v>-8.6245999999999992</v>
      </c>
      <c r="R150" s="132">
        <f t="shared" ca="1" si="11"/>
        <v>0.99735068769700397</v>
      </c>
      <c r="S150" s="131">
        <f t="shared" ca="1" si="12"/>
        <v>7.2807732273858949E-2</v>
      </c>
      <c r="T150" s="131">
        <f t="shared" ca="1" si="13"/>
        <v>4.1715757752105507</v>
      </c>
      <c r="U150" s="131">
        <f t="shared" ca="1" si="14"/>
        <v>463.85605078243987</v>
      </c>
      <c r="V150" s="131">
        <f t="shared" ca="1" si="15"/>
        <v>561.26582144675217</v>
      </c>
      <c r="W150" s="131">
        <f t="shared" ca="1" si="16"/>
        <v>9.3544303574458691</v>
      </c>
      <c r="X150" s="131">
        <f t="shared" ca="1" si="17"/>
        <v>561.26582144675217</v>
      </c>
      <c r="Y150" s="131">
        <f t="shared" ca="1" si="18"/>
        <v>561.26582144675217</v>
      </c>
      <c r="Z150" s="122">
        <f t="shared" ca="1" si="19"/>
        <v>561.29999999999995</v>
      </c>
      <c r="AA150" s="123" t="str">
        <f t="shared" ca="1" si="20"/>
        <v>9 h 21 min</v>
      </c>
      <c r="AB150" s="86"/>
      <c r="AC150" s="86"/>
      <c r="AD150" s="86"/>
      <c r="AE150" s="86"/>
      <c r="AF150" s="86"/>
      <c r="AG150" s="86"/>
      <c r="AH150" s="86"/>
    </row>
    <row r="151" spans="1:34" ht="19.5" thickBot="1" x14ac:dyDescent="0.35">
      <c r="A151" s="62"/>
      <c r="D151" s="86"/>
      <c r="E151" s="86"/>
      <c r="F151" s="175">
        <v>71</v>
      </c>
      <c r="G151" s="172">
        <v>152225</v>
      </c>
      <c r="H151" s="128" t="s">
        <v>610</v>
      </c>
      <c r="I151" s="129">
        <v>1312</v>
      </c>
      <c r="J151" s="130" t="s">
        <v>36</v>
      </c>
      <c r="K151" s="130">
        <v>1</v>
      </c>
      <c r="L151" s="130"/>
      <c r="M151" s="130"/>
      <c r="N151" s="130"/>
      <c r="O151" s="131"/>
      <c r="P151" s="156">
        <v>41.16</v>
      </c>
      <c r="Q151" s="156">
        <v>-8.5996000000000006</v>
      </c>
      <c r="R151" s="132">
        <f t="shared" ca="1" si="11"/>
        <v>0.99734500560064443</v>
      </c>
      <c r="S151" s="131">
        <f t="shared" ca="1" si="12"/>
        <v>7.2885801969782671E-2</v>
      </c>
      <c r="T151" s="131">
        <f t="shared" ca="1" si="13"/>
        <v>4.1760488392948485</v>
      </c>
      <c r="U151" s="131">
        <f t="shared" ca="1" si="14"/>
        <v>464.35343065825776</v>
      </c>
      <c r="V151" s="131">
        <f t="shared" ca="1" si="15"/>
        <v>561.86765109649184</v>
      </c>
      <c r="W151" s="131">
        <f t="shared" ca="1" si="16"/>
        <v>9.3644608516081966</v>
      </c>
      <c r="X151" s="131">
        <f t="shared" ca="1" si="17"/>
        <v>561.86765109649184</v>
      </c>
      <c r="Y151" s="131">
        <f t="shared" ca="1" si="18"/>
        <v>561.86765109649184</v>
      </c>
      <c r="Z151" s="122">
        <f t="shared" ca="1" si="19"/>
        <v>561.9</v>
      </c>
      <c r="AA151" s="123" t="str">
        <f t="shared" ca="1" si="20"/>
        <v>9 h 22 min</v>
      </c>
      <c r="AB151" s="86"/>
      <c r="AC151" s="86"/>
      <c r="AD151" s="86"/>
      <c r="AE151" s="86"/>
      <c r="AF151" s="86"/>
      <c r="AG151" s="86"/>
      <c r="AH151" s="86"/>
    </row>
    <row r="152" spans="1:34" ht="19.5" thickBot="1" x14ac:dyDescent="0.35">
      <c r="A152" s="62"/>
      <c r="D152" s="86"/>
      <c r="E152" s="86"/>
      <c r="F152" s="175">
        <v>72</v>
      </c>
      <c r="G152" s="172">
        <v>151981</v>
      </c>
      <c r="H152" s="128" t="s">
        <v>588</v>
      </c>
      <c r="I152" s="129">
        <v>1304</v>
      </c>
      <c r="J152" s="130" t="s">
        <v>62</v>
      </c>
      <c r="K152" s="130">
        <v>1</v>
      </c>
      <c r="L152" s="130"/>
      <c r="M152" s="130"/>
      <c r="N152" s="130"/>
      <c r="O152" s="131"/>
      <c r="P152" s="156">
        <v>41.182699999999997</v>
      </c>
      <c r="Q152" s="156">
        <v>-8.5534999999999997</v>
      </c>
      <c r="R152" s="132">
        <f t="shared" ca="1" si="11"/>
        <v>0.99732179117130759</v>
      </c>
      <c r="S152" s="131">
        <f t="shared" ca="1" si="12"/>
        <v>7.3203895392334184E-2</v>
      </c>
      <c r="T152" s="131">
        <f t="shared" ca="1" si="13"/>
        <v>4.194274249897922</v>
      </c>
      <c r="U152" s="131">
        <f t="shared" ca="1" si="14"/>
        <v>466.37999506503837</v>
      </c>
      <c r="V152" s="131">
        <f t="shared" ca="1" si="15"/>
        <v>564.31979402869638</v>
      </c>
      <c r="W152" s="131">
        <f t="shared" ca="1" si="16"/>
        <v>9.4053299004782733</v>
      </c>
      <c r="X152" s="131">
        <f t="shared" ca="1" si="17"/>
        <v>564.31979402869638</v>
      </c>
      <c r="Y152" s="131">
        <f t="shared" ca="1" si="18"/>
        <v>564.31979402869638</v>
      </c>
      <c r="Z152" s="122">
        <f t="shared" ca="1" si="19"/>
        <v>564.29999999999995</v>
      </c>
      <c r="AA152" s="123" t="str">
        <f t="shared" ca="1" si="20"/>
        <v>9 h 24 min</v>
      </c>
      <c r="AB152" s="86"/>
      <c r="AC152" s="86"/>
      <c r="AD152" s="86"/>
      <c r="AE152" s="86"/>
      <c r="AF152" s="86"/>
      <c r="AG152" s="86"/>
      <c r="AH152" s="86"/>
    </row>
    <row r="153" spans="1:34" ht="19.5" thickBot="1" x14ac:dyDescent="0.35">
      <c r="A153" s="62"/>
      <c r="D153" s="86"/>
      <c r="E153" s="86"/>
      <c r="F153" s="175">
        <v>73</v>
      </c>
      <c r="G153" s="172">
        <v>404184</v>
      </c>
      <c r="H153" s="128" t="s">
        <v>1108</v>
      </c>
      <c r="I153" s="129">
        <v>1312</v>
      </c>
      <c r="J153" s="130" t="s">
        <v>36</v>
      </c>
      <c r="K153" s="130">
        <v>1</v>
      </c>
      <c r="L153" s="130"/>
      <c r="M153" s="130"/>
      <c r="N153" s="130"/>
      <c r="O153" s="131"/>
      <c r="P153" s="156">
        <v>41.154499999999999</v>
      </c>
      <c r="Q153" s="156">
        <v>-8.5989000000000004</v>
      </c>
      <c r="R153" s="132">
        <f t="shared" ca="1" si="11"/>
        <v>0.99735201940927598</v>
      </c>
      <c r="S153" s="131">
        <f t="shared" ca="1" si="12"/>
        <v>7.2789422997670439E-2</v>
      </c>
      <c r="T153" s="131">
        <f t="shared" ca="1" si="13"/>
        <v>4.1705267309590095</v>
      </c>
      <c r="U153" s="131">
        <f t="shared" ca="1" si="14"/>
        <v>463.73940288969209</v>
      </c>
      <c r="V153" s="131">
        <f t="shared" ca="1" si="15"/>
        <v>561.1246774965274</v>
      </c>
      <c r="W153" s="131">
        <f t="shared" ca="1" si="16"/>
        <v>9.3520779582754567</v>
      </c>
      <c r="X153" s="131">
        <f t="shared" ca="1" si="17"/>
        <v>561.1246774965274</v>
      </c>
      <c r="Y153" s="131">
        <f t="shared" ca="1" si="18"/>
        <v>561.1246774965274</v>
      </c>
      <c r="Z153" s="122">
        <f t="shared" ca="1" si="19"/>
        <v>561.1</v>
      </c>
      <c r="AA153" s="123" t="str">
        <f t="shared" ca="1" si="20"/>
        <v>9 h 21 min</v>
      </c>
      <c r="AB153" s="86"/>
      <c r="AC153" s="86"/>
      <c r="AD153" s="86"/>
      <c r="AE153" s="86"/>
      <c r="AF153" s="86"/>
      <c r="AG153" s="86"/>
      <c r="AH153" s="86"/>
    </row>
    <row r="154" spans="1:34" ht="19.5" thickBot="1" x14ac:dyDescent="0.35">
      <c r="A154" s="62"/>
      <c r="D154" s="86"/>
      <c r="E154" s="86"/>
      <c r="F154" s="175">
        <v>74</v>
      </c>
      <c r="G154" s="172">
        <v>401936</v>
      </c>
      <c r="H154" s="128" t="s">
        <v>1071</v>
      </c>
      <c r="I154" s="129">
        <v>1317</v>
      </c>
      <c r="J154" s="130" t="s">
        <v>73</v>
      </c>
      <c r="K154" s="130">
        <v>1</v>
      </c>
      <c r="L154" s="130" t="s">
        <v>327</v>
      </c>
      <c r="M154" s="130"/>
      <c r="N154" s="130"/>
      <c r="O154" s="131"/>
      <c r="P154" s="156">
        <v>41.138599999999997</v>
      </c>
      <c r="Q154" s="156">
        <v>-8.6434999999999995</v>
      </c>
      <c r="R154" s="132">
        <f t="shared" ca="1" si="11"/>
        <v>0.99736632958823024</v>
      </c>
      <c r="S154" s="131">
        <f t="shared" ca="1" si="12"/>
        <v>7.2592386115843732E-2</v>
      </c>
      <c r="T154" s="131">
        <f t="shared" ca="1" si="13"/>
        <v>4.1592373492219208</v>
      </c>
      <c r="U154" s="131">
        <f t="shared" ca="1" si="14"/>
        <v>462.48408635931526</v>
      </c>
      <c r="V154" s="131">
        <f t="shared" ca="1" si="15"/>
        <v>559.60574449477144</v>
      </c>
      <c r="W154" s="131">
        <f t="shared" ca="1" si="16"/>
        <v>9.3267624082461911</v>
      </c>
      <c r="X154" s="131">
        <f t="shared" ca="1" si="17"/>
        <v>559.60574449477144</v>
      </c>
      <c r="Y154" s="131">
        <f t="shared" ca="1" si="18"/>
        <v>559.60574449477144</v>
      </c>
      <c r="Z154" s="122">
        <f t="shared" ca="1" si="19"/>
        <v>559.6</v>
      </c>
      <c r="AA154" s="123" t="str">
        <f t="shared" ca="1" si="20"/>
        <v>9 h 20 min</v>
      </c>
      <c r="AB154" s="86"/>
      <c r="AC154" s="86"/>
      <c r="AD154" s="86"/>
      <c r="AE154" s="86"/>
      <c r="AF154" s="86"/>
      <c r="AG154" s="86"/>
      <c r="AH154" s="86"/>
    </row>
    <row r="155" spans="1:34" ht="19.5" thickBot="1" x14ac:dyDescent="0.35">
      <c r="A155" s="62"/>
      <c r="D155" s="86"/>
      <c r="E155" s="86"/>
      <c r="F155" s="175">
        <v>75</v>
      </c>
      <c r="G155" s="172">
        <v>150009</v>
      </c>
      <c r="H155" s="128" t="s">
        <v>436</v>
      </c>
      <c r="I155" s="129">
        <v>1304</v>
      </c>
      <c r="J155" s="130" t="s">
        <v>62</v>
      </c>
      <c r="K155" s="130">
        <v>1</v>
      </c>
      <c r="L155" s="130" t="s">
        <v>318</v>
      </c>
      <c r="M155" s="130"/>
      <c r="N155" s="130"/>
      <c r="O155" s="131"/>
      <c r="P155" s="156">
        <v>41.174500000000002</v>
      </c>
      <c r="Q155" s="156">
        <v>-8.5541999999999998</v>
      </c>
      <c r="R155" s="132">
        <f t="shared" ca="1" si="11"/>
        <v>0.99733209340609852</v>
      </c>
      <c r="S155" s="131">
        <f t="shared" ca="1" si="12"/>
        <v>7.3062900656891694E-2</v>
      </c>
      <c r="T155" s="131">
        <f t="shared" ca="1" si="13"/>
        <v>4.1861958466235034</v>
      </c>
      <c r="U155" s="131">
        <f t="shared" ca="1" si="14"/>
        <v>465.48172150094121</v>
      </c>
      <c r="V155" s="131">
        <f t="shared" ca="1" si="15"/>
        <v>563.23288301613889</v>
      </c>
      <c r="W155" s="131">
        <f t="shared" ca="1" si="16"/>
        <v>9.3872147169356488</v>
      </c>
      <c r="X155" s="131">
        <f t="shared" ca="1" si="17"/>
        <v>563.23288301613889</v>
      </c>
      <c r="Y155" s="131">
        <f t="shared" ca="1" si="18"/>
        <v>563.23288301613889</v>
      </c>
      <c r="Z155" s="122">
        <f t="shared" ca="1" si="19"/>
        <v>563.20000000000005</v>
      </c>
      <c r="AA155" s="123" t="str">
        <f t="shared" ca="1" si="20"/>
        <v>9 h 23 min</v>
      </c>
      <c r="AB155" s="86"/>
      <c r="AC155" s="86"/>
      <c r="AD155" s="86"/>
      <c r="AE155" s="86"/>
      <c r="AF155" s="86"/>
      <c r="AG155" s="86"/>
      <c r="AH155" s="86"/>
    </row>
    <row r="156" spans="1:34" ht="19.5" thickBot="1" x14ac:dyDescent="0.35">
      <c r="A156" s="62"/>
      <c r="D156" s="86"/>
      <c r="E156" s="86"/>
      <c r="F156" s="175">
        <v>76</v>
      </c>
      <c r="G156" s="172">
        <v>152006</v>
      </c>
      <c r="H156" s="128" t="s">
        <v>590</v>
      </c>
      <c r="I156" s="129">
        <v>1304</v>
      </c>
      <c r="J156" s="130" t="s">
        <v>62</v>
      </c>
      <c r="K156" s="130">
        <v>1</v>
      </c>
      <c r="L156" s="130"/>
      <c r="M156" s="130"/>
      <c r="N156" s="130"/>
      <c r="O156" s="131"/>
      <c r="P156" s="156">
        <v>41.170099999999998</v>
      </c>
      <c r="Q156" s="156">
        <v>-8.5580999999999996</v>
      </c>
      <c r="R156" s="132">
        <f t="shared" ca="1" si="11"/>
        <v>0.9973372073285528</v>
      </c>
      <c r="S156" s="131">
        <f t="shared" ca="1" si="12"/>
        <v>7.2992811364295918E-2</v>
      </c>
      <c r="T156" s="131">
        <f t="shared" ca="1" si="13"/>
        <v>4.1821800259687087</v>
      </c>
      <c r="U156" s="131">
        <f t="shared" ca="1" si="14"/>
        <v>465.03518455424279</v>
      </c>
      <c r="V156" s="131">
        <f t="shared" ca="1" si="15"/>
        <v>562.69257331063375</v>
      </c>
      <c r="W156" s="131">
        <f t="shared" ca="1" si="16"/>
        <v>9.3782095551772287</v>
      </c>
      <c r="X156" s="131">
        <f t="shared" ca="1" si="17"/>
        <v>562.69257331063375</v>
      </c>
      <c r="Y156" s="131">
        <f t="shared" ca="1" si="18"/>
        <v>562.69257331063375</v>
      </c>
      <c r="Z156" s="122">
        <f t="shared" ca="1" si="19"/>
        <v>562.70000000000005</v>
      </c>
      <c r="AA156" s="123" t="str">
        <f t="shared" ca="1" si="20"/>
        <v>9 h 23 min</v>
      </c>
      <c r="AB156" s="86"/>
      <c r="AC156" s="86"/>
      <c r="AD156" s="86"/>
      <c r="AE156" s="86"/>
      <c r="AF156" s="86"/>
      <c r="AG156" s="86"/>
      <c r="AH156" s="86"/>
    </row>
    <row r="157" spans="1:34" ht="19.5" thickBot="1" x14ac:dyDescent="0.35">
      <c r="A157" s="62"/>
      <c r="D157" s="86"/>
      <c r="E157" s="86"/>
      <c r="F157" s="175">
        <v>77</v>
      </c>
      <c r="G157" s="172">
        <v>152158</v>
      </c>
      <c r="H157" s="128" t="s">
        <v>603</v>
      </c>
      <c r="I157" s="129">
        <v>1312</v>
      </c>
      <c r="J157" s="130" t="s">
        <v>36</v>
      </c>
      <c r="K157" s="130">
        <v>1</v>
      </c>
      <c r="L157" s="130" t="s">
        <v>327</v>
      </c>
      <c r="M157" s="130"/>
      <c r="N157" s="130"/>
      <c r="O157" s="131"/>
      <c r="P157" s="156">
        <v>41.1629</v>
      </c>
      <c r="Q157" s="156">
        <v>-8.5703999999999994</v>
      </c>
      <c r="R157" s="132">
        <f t="shared" ca="1" si="11"/>
        <v>0.99734486348246287</v>
      </c>
      <c r="S157" s="131">
        <f t="shared" ca="1" si="12"/>
        <v>7.2887753545875844E-2</v>
      </c>
      <c r="T157" s="131">
        <f t="shared" ca="1" si="13"/>
        <v>4.1761606563683866</v>
      </c>
      <c r="U157" s="131">
        <f t="shared" ca="1" si="14"/>
        <v>464.36586409562921</v>
      </c>
      <c r="V157" s="131">
        <f t="shared" ca="1" si="15"/>
        <v>561.88269555571128</v>
      </c>
      <c r="W157" s="131">
        <f t="shared" ca="1" si="16"/>
        <v>9.3647115925951887</v>
      </c>
      <c r="X157" s="131">
        <f t="shared" ca="1" si="17"/>
        <v>561.88269555571128</v>
      </c>
      <c r="Y157" s="131">
        <f t="shared" ca="1" si="18"/>
        <v>561.88269555571128</v>
      </c>
      <c r="Z157" s="122">
        <f t="shared" ca="1" si="19"/>
        <v>561.9</v>
      </c>
      <c r="AA157" s="123" t="str">
        <f t="shared" ca="1" si="20"/>
        <v>9 h 22 min</v>
      </c>
      <c r="AB157" s="86"/>
      <c r="AC157" s="86"/>
      <c r="AD157" s="86"/>
      <c r="AE157" s="86"/>
      <c r="AF157" s="86"/>
      <c r="AG157" s="86"/>
      <c r="AH157" s="86"/>
    </row>
    <row r="158" spans="1:34" ht="19.5" thickBot="1" x14ac:dyDescent="0.35">
      <c r="A158" s="62"/>
      <c r="D158" s="86"/>
      <c r="E158" s="86"/>
      <c r="F158" s="175">
        <v>78</v>
      </c>
      <c r="G158" s="172">
        <v>153000</v>
      </c>
      <c r="H158" s="128" t="s">
        <v>682</v>
      </c>
      <c r="I158" s="129">
        <v>1312</v>
      </c>
      <c r="J158" s="130" t="s">
        <v>36</v>
      </c>
      <c r="K158" s="130">
        <v>1</v>
      </c>
      <c r="L158" s="130" t="s">
        <v>320</v>
      </c>
      <c r="M158" s="130"/>
      <c r="N158" s="130"/>
      <c r="O158" s="131"/>
      <c r="P158" s="156">
        <v>41.148699999999998</v>
      </c>
      <c r="Q158" s="156">
        <v>-8.5945</v>
      </c>
      <c r="R158" s="132">
        <f t="shared" ca="1" si="11"/>
        <v>0.99735985416605599</v>
      </c>
      <c r="S158" s="131">
        <f t="shared" ca="1" si="12"/>
        <v>7.268161226717651E-2</v>
      </c>
      <c r="T158" s="131">
        <f t="shared" ca="1" si="13"/>
        <v>4.1643496311154848</v>
      </c>
      <c r="U158" s="131">
        <f t="shared" ca="1" si="14"/>
        <v>463.05254370431351</v>
      </c>
      <c r="V158" s="131">
        <f t="shared" ca="1" si="15"/>
        <v>560.29357788221932</v>
      </c>
      <c r="W158" s="131">
        <f t="shared" ca="1" si="16"/>
        <v>9.3382262980369894</v>
      </c>
      <c r="X158" s="131">
        <f t="shared" ca="1" si="17"/>
        <v>560.29357788221932</v>
      </c>
      <c r="Y158" s="131">
        <f t="shared" ca="1" si="18"/>
        <v>560.29357788221932</v>
      </c>
      <c r="Z158" s="122">
        <f t="shared" ca="1" si="19"/>
        <v>560.29999999999995</v>
      </c>
      <c r="AA158" s="123" t="str">
        <f t="shared" ca="1" si="20"/>
        <v>9 h 20 min</v>
      </c>
      <c r="AB158" s="86"/>
      <c r="AC158" s="86"/>
      <c r="AD158" s="86"/>
      <c r="AE158" s="86"/>
      <c r="AF158" s="86"/>
      <c r="AG158" s="86"/>
      <c r="AH158" s="86"/>
    </row>
    <row r="159" spans="1:34" ht="19.5" thickBot="1" x14ac:dyDescent="0.35">
      <c r="A159" s="62"/>
      <c r="D159" s="86"/>
      <c r="E159" s="86"/>
      <c r="F159" s="175">
        <v>79</v>
      </c>
      <c r="G159" s="172">
        <v>150964</v>
      </c>
      <c r="H159" s="128" t="s">
        <v>501</v>
      </c>
      <c r="I159" s="129">
        <v>303</v>
      </c>
      <c r="J159" s="130" t="s">
        <v>65</v>
      </c>
      <c r="K159" s="130">
        <v>1</v>
      </c>
      <c r="L159" s="130"/>
      <c r="M159" s="130"/>
      <c r="N159" s="130"/>
      <c r="O159" s="131"/>
      <c r="P159" s="156">
        <v>41.507199999999997</v>
      </c>
      <c r="Q159" s="156">
        <v>-8.4824000000000002</v>
      </c>
      <c r="R159" s="132">
        <f t="shared" ca="1" si="11"/>
        <v>0.99690217037908069</v>
      </c>
      <c r="S159" s="131">
        <f t="shared" ca="1" si="12"/>
        <v>7.87328440770243E-2</v>
      </c>
      <c r="T159" s="131">
        <f t="shared" ca="1" si="13"/>
        <v>4.5110596746750735</v>
      </c>
      <c r="U159" s="131">
        <f t="shared" ca="1" si="14"/>
        <v>501.6047743812311</v>
      </c>
      <c r="V159" s="131">
        <f t="shared" ca="1" si="15"/>
        <v>606.94177700128955</v>
      </c>
      <c r="W159" s="131">
        <f t="shared" ca="1" si="16"/>
        <v>10.115696283354826</v>
      </c>
      <c r="X159" s="131">
        <f t="shared" ca="1" si="17"/>
        <v>606.94177700128955</v>
      </c>
      <c r="Y159" s="131">
        <f t="shared" ca="1" si="18"/>
        <v>606.94177700128955</v>
      </c>
      <c r="Z159" s="122">
        <f t="shared" ca="1" si="19"/>
        <v>606.9</v>
      </c>
      <c r="AA159" s="123" t="str">
        <f t="shared" ca="1" si="20"/>
        <v>10 h 7 min</v>
      </c>
      <c r="AB159" s="86"/>
      <c r="AC159" s="86"/>
      <c r="AD159" s="86"/>
      <c r="AE159" s="86"/>
      <c r="AF159" s="86"/>
      <c r="AG159" s="86"/>
      <c r="AH159" s="86"/>
    </row>
    <row r="160" spans="1:34" ht="19.5" thickBot="1" x14ac:dyDescent="0.35">
      <c r="A160" s="62"/>
      <c r="D160" s="86"/>
      <c r="E160" s="86"/>
      <c r="F160" s="175">
        <v>80</v>
      </c>
      <c r="G160" s="172">
        <v>152500</v>
      </c>
      <c r="H160" s="128" t="s">
        <v>637</v>
      </c>
      <c r="I160" s="129">
        <v>1317</v>
      </c>
      <c r="J160" s="130" t="s">
        <v>73</v>
      </c>
      <c r="K160" s="130">
        <v>1</v>
      </c>
      <c r="L160" s="130" t="s">
        <v>327</v>
      </c>
      <c r="M160" s="130"/>
      <c r="N160" s="130"/>
      <c r="O160" s="131"/>
      <c r="P160" s="156">
        <v>41.125799999999998</v>
      </c>
      <c r="Q160" s="156">
        <v>-8.6359999999999992</v>
      </c>
      <c r="R160" s="132">
        <f t="shared" ca="1" si="11"/>
        <v>0.99738333218761821</v>
      </c>
      <c r="S160" s="131">
        <f t="shared" ca="1" si="12"/>
        <v>7.2357581050421782E-2</v>
      </c>
      <c r="T160" s="131">
        <f t="shared" ca="1" si="13"/>
        <v>4.1457840099649497</v>
      </c>
      <c r="U160" s="131">
        <f t="shared" ca="1" si="14"/>
        <v>460.98814977471369</v>
      </c>
      <c r="V160" s="131">
        <f t="shared" ca="1" si="15"/>
        <v>557.79566122740357</v>
      </c>
      <c r="W160" s="131">
        <f t="shared" ca="1" si="16"/>
        <v>9.2965943537900593</v>
      </c>
      <c r="X160" s="131">
        <f t="shared" ca="1" si="17"/>
        <v>557.79566122740357</v>
      </c>
      <c r="Y160" s="131">
        <f t="shared" ca="1" si="18"/>
        <v>557.79566122740357</v>
      </c>
      <c r="Z160" s="122">
        <f t="shared" ca="1" si="19"/>
        <v>557.79999999999995</v>
      </c>
      <c r="AA160" s="123" t="str">
        <f t="shared" ca="1" si="20"/>
        <v>9 h 18 min</v>
      </c>
      <c r="AB160" s="86"/>
      <c r="AC160" s="86"/>
      <c r="AD160" s="86"/>
      <c r="AE160" s="86"/>
      <c r="AF160" s="86"/>
      <c r="AG160" s="86"/>
      <c r="AH160" s="86"/>
    </row>
    <row r="161" spans="1:34" ht="19.5" thickBot="1" x14ac:dyDescent="0.35">
      <c r="A161" s="62"/>
      <c r="D161" s="86"/>
      <c r="E161" s="86"/>
      <c r="F161" s="175">
        <v>81</v>
      </c>
      <c r="G161" s="172">
        <v>152330</v>
      </c>
      <c r="H161" s="128" t="s">
        <v>621</v>
      </c>
      <c r="I161" s="129">
        <v>1315</v>
      </c>
      <c r="J161" s="130" t="s">
        <v>68</v>
      </c>
      <c r="K161" s="130">
        <v>1</v>
      </c>
      <c r="L161" s="130"/>
      <c r="M161" s="130"/>
      <c r="N161" s="130"/>
      <c r="O161" s="131"/>
      <c r="P161" s="156">
        <v>41.193899999999999</v>
      </c>
      <c r="Q161" s="156">
        <v>-8.4975000000000005</v>
      </c>
      <c r="R161" s="132">
        <f t="shared" ca="1" si="11"/>
        <v>0.99731370414503406</v>
      </c>
      <c r="S161" s="131">
        <f t="shared" ca="1" si="12"/>
        <v>7.331438351139119E-2</v>
      </c>
      <c r="T161" s="131">
        <f t="shared" ca="1" si="13"/>
        <v>4.2006047528062282</v>
      </c>
      <c r="U161" s="131">
        <f t="shared" ca="1" si="14"/>
        <v>467.08391181898145</v>
      </c>
      <c r="V161" s="131">
        <f t="shared" ca="1" si="15"/>
        <v>565.17153330096755</v>
      </c>
      <c r="W161" s="131">
        <f t="shared" ca="1" si="16"/>
        <v>9.4195255550161257</v>
      </c>
      <c r="X161" s="131">
        <f t="shared" ca="1" si="17"/>
        <v>565.17153330096755</v>
      </c>
      <c r="Y161" s="131">
        <f t="shared" ca="1" si="18"/>
        <v>565.17153330096755</v>
      </c>
      <c r="Z161" s="122">
        <f t="shared" ca="1" si="19"/>
        <v>565.20000000000005</v>
      </c>
      <c r="AA161" s="123" t="str">
        <f t="shared" ca="1" si="20"/>
        <v>9 h 25 min</v>
      </c>
      <c r="AB161" s="86"/>
      <c r="AC161" s="86"/>
      <c r="AD161" s="86"/>
      <c r="AE161" s="86"/>
      <c r="AF161" s="86"/>
      <c r="AG161" s="86"/>
      <c r="AH161" s="86"/>
    </row>
    <row r="162" spans="1:34" ht="19.5" thickBot="1" x14ac:dyDescent="0.35">
      <c r="A162" s="62"/>
      <c r="D162" s="86"/>
      <c r="E162" s="86"/>
      <c r="F162" s="175">
        <v>82</v>
      </c>
      <c r="G162" s="172">
        <v>152353</v>
      </c>
      <c r="H162" s="128" t="s">
        <v>623</v>
      </c>
      <c r="I162" s="129">
        <v>1315</v>
      </c>
      <c r="J162" s="130" t="s">
        <v>68</v>
      </c>
      <c r="K162" s="130">
        <v>1</v>
      </c>
      <c r="L162" s="130"/>
      <c r="M162" s="130"/>
      <c r="N162" s="130"/>
      <c r="O162" s="131"/>
      <c r="P162" s="156">
        <v>41.191099999999999</v>
      </c>
      <c r="Q162" s="156">
        <v>-8.4939999999999998</v>
      </c>
      <c r="R162" s="132">
        <f t="shared" ca="1" si="11"/>
        <v>0.99731762535899726</v>
      </c>
      <c r="S162" s="131">
        <f t="shared" ca="1" si="12"/>
        <v>7.3260831123803216E-2</v>
      </c>
      <c r="T162" s="131">
        <f t="shared" ca="1" si="13"/>
        <v>4.1975364270145876</v>
      </c>
      <c r="U162" s="131">
        <f t="shared" ca="1" si="14"/>
        <v>466.74273103720537</v>
      </c>
      <c r="V162" s="131">
        <f t="shared" ca="1" si="15"/>
        <v>564.75870455501854</v>
      </c>
      <c r="W162" s="131">
        <f t="shared" ca="1" si="16"/>
        <v>9.4126450759169753</v>
      </c>
      <c r="X162" s="131">
        <f t="shared" ca="1" si="17"/>
        <v>564.75870455501854</v>
      </c>
      <c r="Y162" s="131">
        <f t="shared" ca="1" si="18"/>
        <v>564.75870455501854</v>
      </c>
      <c r="Z162" s="122">
        <f t="shared" ca="1" si="19"/>
        <v>564.79999999999995</v>
      </c>
      <c r="AA162" s="123" t="str">
        <f t="shared" ca="1" si="20"/>
        <v>9 h 25 min</v>
      </c>
      <c r="AB162" s="86"/>
      <c r="AC162" s="86"/>
      <c r="AD162" s="86"/>
      <c r="AE162" s="86"/>
      <c r="AF162" s="86"/>
      <c r="AG162" s="86"/>
      <c r="AH162" s="86"/>
    </row>
    <row r="163" spans="1:34" ht="19.5" thickBot="1" x14ac:dyDescent="0.35">
      <c r="A163" s="62"/>
      <c r="D163" s="86"/>
      <c r="E163" s="86"/>
      <c r="F163" s="175">
        <v>83</v>
      </c>
      <c r="G163" s="172">
        <v>152341</v>
      </c>
      <c r="H163" s="128" t="s">
        <v>622</v>
      </c>
      <c r="I163" s="129">
        <v>1315</v>
      </c>
      <c r="J163" s="130" t="s">
        <v>68</v>
      </c>
      <c r="K163" s="130">
        <v>1</v>
      </c>
      <c r="L163" s="130" t="s">
        <v>318</v>
      </c>
      <c r="M163" s="130"/>
      <c r="N163" s="130"/>
      <c r="O163" s="131"/>
      <c r="P163" s="156">
        <v>41.190600000000003</v>
      </c>
      <c r="Q163" s="156">
        <v>-8.4948999999999995</v>
      </c>
      <c r="R163" s="132">
        <f t="shared" ca="1" si="11"/>
        <v>0.99731816698842524</v>
      </c>
      <c r="S163" s="131">
        <f t="shared" ca="1" si="12"/>
        <v>7.3253430967998634E-2</v>
      </c>
      <c r="T163" s="131">
        <f t="shared" ca="1" si="13"/>
        <v>4.1971124293192457</v>
      </c>
      <c r="U163" s="131">
        <f t="shared" ca="1" si="14"/>
        <v>466.69558484902615</v>
      </c>
      <c r="V163" s="131">
        <f t="shared" ca="1" si="15"/>
        <v>564.70165766732157</v>
      </c>
      <c r="W163" s="131">
        <f t="shared" ca="1" si="16"/>
        <v>9.4116942944553603</v>
      </c>
      <c r="X163" s="131">
        <f t="shared" ca="1" si="17"/>
        <v>564.70165766732157</v>
      </c>
      <c r="Y163" s="131">
        <f t="shared" ca="1" si="18"/>
        <v>564.70165766732157</v>
      </c>
      <c r="Z163" s="122">
        <f t="shared" ca="1" si="19"/>
        <v>564.70000000000005</v>
      </c>
      <c r="AA163" s="123" t="str">
        <f t="shared" ca="1" si="20"/>
        <v>9 h 25 min</v>
      </c>
      <c r="AB163" s="86"/>
      <c r="AC163" s="86"/>
      <c r="AD163" s="86"/>
      <c r="AE163" s="86"/>
      <c r="AF163" s="86"/>
      <c r="AG163" s="86"/>
      <c r="AH163" s="86"/>
    </row>
    <row r="164" spans="1:34" ht="19.5" thickBot="1" x14ac:dyDescent="0.35">
      <c r="A164" s="62"/>
      <c r="D164" s="86"/>
      <c r="E164" s="86"/>
      <c r="F164" s="175">
        <v>84</v>
      </c>
      <c r="G164" s="172">
        <v>152511</v>
      </c>
      <c r="H164" s="128" t="s">
        <v>638</v>
      </c>
      <c r="I164" s="129">
        <v>1317</v>
      </c>
      <c r="J164" s="130" t="s">
        <v>73</v>
      </c>
      <c r="K164" s="130">
        <v>1</v>
      </c>
      <c r="L164" s="130" t="s">
        <v>318</v>
      </c>
      <c r="M164" s="130"/>
      <c r="N164" s="130"/>
      <c r="O164" s="131"/>
      <c r="P164" s="156">
        <v>41.124600000000001</v>
      </c>
      <c r="Q164" s="156">
        <v>-8.6186000000000007</v>
      </c>
      <c r="R164" s="132">
        <f t="shared" ca="1" si="11"/>
        <v>0.99738706217315665</v>
      </c>
      <c r="S164" s="131">
        <f t="shared" ca="1" si="12"/>
        <v>7.2305968325341974E-2</v>
      </c>
      <c r="T164" s="131">
        <f t="shared" ca="1" si="13"/>
        <v>4.1428268186487074</v>
      </c>
      <c r="U164" s="131">
        <f t="shared" ca="1" si="14"/>
        <v>460.65932652918821</v>
      </c>
      <c r="V164" s="131">
        <f t="shared" ca="1" si="15"/>
        <v>557.39778510031772</v>
      </c>
      <c r="W164" s="131">
        <f t="shared" ca="1" si="16"/>
        <v>9.2899630850052954</v>
      </c>
      <c r="X164" s="131">
        <f t="shared" ca="1" si="17"/>
        <v>557.39778510031772</v>
      </c>
      <c r="Y164" s="131">
        <f t="shared" ca="1" si="18"/>
        <v>557.39778510031772</v>
      </c>
      <c r="Z164" s="122">
        <f t="shared" ca="1" si="19"/>
        <v>557.4</v>
      </c>
      <c r="AA164" s="123" t="str">
        <f t="shared" ca="1" si="20"/>
        <v>9 h 17 min</v>
      </c>
      <c r="AB164" s="86"/>
      <c r="AC164" s="86"/>
      <c r="AD164" s="86"/>
      <c r="AE164" s="86"/>
      <c r="AF164" s="86"/>
      <c r="AG164" s="86"/>
      <c r="AH164" s="86"/>
    </row>
    <row r="165" spans="1:34" ht="19.5" thickBot="1" x14ac:dyDescent="0.35">
      <c r="A165" s="62"/>
      <c r="D165" s="86"/>
      <c r="E165" s="86"/>
      <c r="F165" s="175">
        <v>85</v>
      </c>
      <c r="G165" s="172">
        <v>151245</v>
      </c>
      <c r="H165" s="128" t="s">
        <v>522</v>
      </c>
      <c r="I165" s="129">
        <v>302</v>
      </c>
      <c r="J165" s="130" t="s">
        <v>57</v>
      </c>
      <c r="K165" s="130">
        <v>1</v>
      </c>
      <c r="L165" s="130" t="s">
        <v>318</v>
      </c>
      <c r="M165" s="130"/>
      <c r="N165" s="130"/>
      <c r="O165" s="131"/>
      <c r="P165" s="156">
        <v>41.614600000000003</v>
      </c>
      <c r="Q165" s="156">
        <v>-8.7037999999999993</v>
      </c>
      <c r="R165" s="132">
        <f t="shared" ca="1" si="11"/>
        <v>0.99672691355304888</v>
      </c>
      <c r="S165" s="131">
        <f t="shared" ca="1" si="12"/>
        <v>8.0930507509181515E-2</v>
      </c>
      <c r="T165" s="131">
        <f t="shared" ca="1" si="13"/>
        <v>4.6369765141279178</v>
      </c>
      <c r="U165" s="131">
        <f t="shared" ca="1" si="14"/>
        <v>515.60602739039041</v>
      </c>
      <c r="V165" s="131">
        <f t="shared" ca="1" si="15"/>
        <v>623.88329314237239</v>
      </c>
      <c r="W165" s="131">
        <f t="shared" ca="1" si="16"/>
        <v>10.398054885706207</v>
      </c>
      <c r="X165" s="131">
        <f t="shared" ca="1" si="17"/>
        <v>623.88329314237239</v>
      </c>
      <c r="Y165" s="131">
        <f t="shared" ca="1" si="18"/>
        <v>623.88329314237239</v>
      </c>
      <c r="Z165" s="122">
        <f t="shared" ca="1" si="19"/>
        <v>623.9</v>
      </c>
      <c r="AA165" s="123" t="str">
        <f t="shared" ca="1" si="20"/>
        <v>10 h 24 min</v>
      </c>
      <c r="AB165" s="86"/>
      <c r="AC165" s="86"/>
      <c r="AD165" s="86"/>
      <c r="AE165" s="86"/>
      <c r="AF165" s="86"/>
      <c r="AG165" s="86"/>
      <c r="AH165" s="86"/>
    </row>
    <row r="166" spans="1:34" ht="19.5" thickBot="1" x14ac:dyDescent="0.35">
      <c r="A166" s="62"/>
      <c r="D166" s="86"/>
      <c r="E166" s="86"/>
      <c r="F166" s="175">
        <v>86</v>
      </c>
      <c r="G166" s="172">
        <v>151397</v>
      </c>
      <c r="H166" s="128" t="s">
        <v>534</v>
      </c>
      <c r="I166" s="129">
        <v>1317</v>
      </c>
      <c r="J166" s="130" t="s">
        <v>73</v>
      </c>
      <c r="K166" s="130">
        <v>1</v>
      </c>
      <c r="L166" s="130" t="s">
        <v>318</v>
      </c>
      <c r="M166" s="130"/>
      <c r="N166" s="130"/>
      <c r="O166" s="131"/>
      <c r="P166" s="156">
        <v>41.123899999999999</v>
      </c>
      <c r="Q166" s="156">
        <v>-8.6118000000000006</v>
      </c>
      <c r="R166" s="132">
        <f t="shared" ca="1" si="11"/>
        <v>0.9973887933674771</v>
      </c>
      <c r="S166" s="131">
        <f t="shared" ca="1" si="12"/>
        <v>7.2282000864678508E-2</v>
      </c>
      <c r="T166" s="131">
        <f t="shared" ca="1" si="13"/>
        <v>4.1414535843070457</v>
      </c>
      <c r="U166" s="131">
        <f t="shared" ca="1" si="14"/>
        <v>460.50663049947514</v>
      </c>
      <c r="V166" s="131">
        <f t="shared" ca="1" si="15"/>
        <v>557.21302290436495</v>
      </c>
      <c r="W166" s="131">
        <f t="shared" ca="1" si="16"/>
        <v>9.286883715072749</v>
      </c>
      <c r="X166" s="131">
        <f t="shared" ca="1" si="17"/>
        <v>557.21302290436495</v>
      </c>
      <c r="Y166" s="131">
        <f t="shared" ca="1" si="18"/>
        <v>557.21302290436495</v>
      </c>
      <c r="Z166" s="122">
        <f t="shared" ca="1" si="19"/>
        <v>557.20000000000005</v>
      </c>
      <c r="AA166" s="123" t="str">
        <f t="shared" ca="1" si="20"/>
        <v>9 h 17 min</v>
      </c>
      <c r="AB166" s="86"/>
      <c r="AC166" s="86"/>
      <c r="AD166" s="86"/>
      <c r="AE166" s="86"/>
      <c r="AF166" s="86"/>
      <c r="AG166" s="86"/>
      <c r="AH166" s="86"/>
    </row>
    <row r="167" spans="1:34" ht="19.5" thickBot="1" x14ac:dyDescent="0.35">
      <c r="A167" s="62"/>
      <c r="D167" s="86"/>
      <c r="E167" s="86"/>
      <c r="F167" s="175">
        <v>87</v>
      </c>
      <c r="G167" s="172">
        <v>151427</v>
      </c>
      <c r="H167" s="128" t="s">
        <v>536</v>
      </c>
      <c r="I167" s="129">
        <v>1317</v>
      </c>
      <c r="J167" s="130" t="s">
        <v>73</v>
      </c>
      <c r="K167" s="130">
        <v>1</v>
      </c>
      <c r="L167" s="130"/>
      <c r="M167" s="130"/>
      <c r="N167" s="130"/>
      <c r="O167" s="131"/>
      <c r="P167" s="156">
        <v>41.123899999999999</v>
      </c>
      <c r="Q167" s="156">
        <v>-8.6118000000000006</v>
      </c>
      <c r="R167" s="132">
        <f t="shared" ca="1" si="11"/>
        <v>0.9973887933674771</v>
      </c>
      <c r="S167" s="131">
        <f t="shared" ca="1" si="12"/>
        <v>7.2282000864678508E-2</v>
      </c>
      <c r="T167" s="131">
        <f t="shared" ca="1" si="13"/>
        <v>4.1414535843070457</v>
      </c>
      <c r="U167" s="131">
        <f t="shared" ca="1" si="14"/>
        <v>460.50663049947514</v>
      </c>
      <c r="V167" s="131">
        <f t="shared" ca="1" si="15"/>
        <v>557.21302290436495</v>
      </c>
      <c r="W167" s="131">
        <f t="shared" ca="1" si="16"/>
        <v>9.286883715072749</v>
      </c>
      <c r="X167" s="131">
        <f t="shared" ca="1" si="17"/>
        <v>557.21302290436495</v>
      </c>
      <c r="Y167" s="131">
        <f t="shared" ca="1" si="18"/>
        <v>557.21302290436495</v>
      </c>
      <c r="Z167" s="122">
        <f t="shared" ca="1" si="19"/>
        <v>557.20000000000005</v>
      </c>
      <c r="AA167" s="123" t="str">
        <f t="shared" ca="1" si="20"/>
        <v>9 h 17 min</v>
      </c>
      <c r="AB167" s="86"/>
      <c r="AC167" s="86"/>
      <c r="AD167" s="86"/>
      <c r="AE167" s="86"/>
      <c r="AF167" s="86"/>
      <c r="AG167" s="86"/>
      <c r="AH167" s="86"/>
    </row>
    <row r="168" spans="1:34" ht="19.5" thickBot="1" x14ac:dyDescent="0.35">
      <c r="A168" s="62"/>
      <c r="D168" s="86"/>
      <c r="E168" s="86"/>
      <c r="F168" s="175">
        <v>88</v>
      </c>
      <c r="G168" s="172">
        <v>152420</v>
      </c>
      <c r="H168" s="128" t="s">
        <v>629</v>
      </c>
      <c r="I168" s="129">
        <v>1317</v>
      </c>
      <c r="J168" s="130" t="s">
        <v>73</v>
      </c>
      <c r="K168" s="130">
        <v>1</v>
      </c>
      <c r="L168" s="130"/>
      <c r="M168" s="130"/>
      <c r="N168" s="130"/>
      <c r="O168" s="131"/>
      <c r="P168" s="156">
        <v>41.123899999999999</v>
      </c>
      <c r="Q168" s="156">
        <v>-8.6118000000000006</v>
      </c>
      <c r="R168" s="132">
        <f t="shared" ca="1" si="11"/>
        <v>0.9973887933674771</v>
      </c>
      <c r="S168" s="131">
        <f t="shared" ca="1" si="12"/>
        <v>7.2282000864678508E-2</v>
      </c>
      <c r="T168" s="131">
        <f t="shared" ca="1" si="13"/>
        <v>4.1414535843070457</v>
      </c>
      <c r="U168" s="131">
        <f t="shared" ca="1" si="14"/>
        <v>460.50663049947514</v>
      </c>
      <c r="V168" s="131">
        <f t="shared" ca="1" si="15"/>
        <v>557.21302290436495</v>
      </c>
      <c r="W168" s="131">
        <f t="shared" ca="1" si="16"/>
        <v>9.286883715072749</v>
      </c>
      <c r="X168" s="131">
        <f t="shared" ca="1" si="17"/>
        <v>557.21302290436495</v>
      </c>
      <c r="Y168" s="131">
        <f t="shared" ca="1" si="18"/>
        <v>557.21302290436495</v>
      </c>
      <c r="Z168" s="122">
        <f t="shared" ca="1" si="19"/>
        <v>557.20000000000005</v>
      </c>
      <c r="AA168" s="123" t="str">
        <f t="shared" ca="1" si="20"/>
        <v>9 h 17 min</v>
      </c>
      <c r="AB168" s="86"/>
      <c r="AC168" s="86"/>
      <c r="AD168" s="86"/>
      <c r="AE168" s="86"/>
      <c r="AF168" s="86"/>
      <c r="AG168" s="86"/>
      <c r="AH168" s="86"/>
    </row>
    <row r="169" spans="1:34" ht="19.5" thickBot="1" x14ac:dyDescent="0.35">
      <c r="A169" s="62"/>
      <c r="D169" s="86"/>
      <c r="E169" s="86"/>
      <c r="F169" s="175">
        <v>89</v>
      </c>
      <c r="G169" s="172">
        <v>330838</v>
      </c>
      <c r="H169" s="128" t="s">
        <v>1033</v>
      </c>
      <c r="I169" s="129">
        <v>1314</v>
      </c>
      <c r="J169" s="130" t="s">
        <v>41</v>
      </c>
      <c r="K169" s="130">
        <v>1</v>
      </c>
      <c r="L169" s="130" t="s">
        <v>318</v>
      </c>
      <c r="M169" s="130"/>
      <c r="N169" s="130"/>
      <c r="O169" s="131"/>
      <c r="P169" s="156">
        <v>41.347000000000001</v>
      </c>
      <c r="Q169" s="156">
        <v>-8.4048999999999996</v>
      </c>
      <c r="R169" s="132">
        <f t="shared" ca="1" si="11"/>
        <v>0.99712442085955089</v>
      </c>
      <c r="S169" s="131">
        <f t="shared" ca="1" si="12"/>
        <v>7.5854576097433402E-2</v>
      </c>
      <c r="T169" s="131">
        <f t="shared" ca="1" si="13"/>
        <v>4.3461470671368687</v>
      </c>
      <c r="U169" s="131">
        <f t="shared" ca="1" si="14"/>
        <v>483.26740860413571</v>
      </c>
      <c r="V169" s="131">
        <f t="shared" ca="1" si="15"/>
        <v>584.75356441100416</v>
      </c>
      <c r="W169" s="131">
        <f t="shared" ca="1" si="16"/>
        <v>9.7458927401834021</v>
      </c>
      <c r="X169" s="131">
        <f t="shared" ca="1" si="17"/>
        <v>584.75356441100416</v>
      </c>
      <c r="Y169" s="131">
        <f t="shared" ca="1" si="18"/>
        <v>584.75356441100416</v>
      </c>
      <c r="Z169" s="122">
        <f t="shared" ca="1" si="19"/>
        <v>584.79999999999995</v>
      </c>
      <c r="AA169" s="123" t="str">
        <f t="shared" ca="1" si="20"/>
        <v>9 h 45 min</v>
      </c>
      <c r="AB169" s="86"/>
      <c r="AC169" s="86"/>
      <c r="AD169" s="86"/>
      <c r="AE169" s="86"/>
      <c r="AF169" s="86"/>
      <c r="AG169" s="86"/>
      <c r="AH169" s="86"/>
    </row>
    <row r="170" spans="1:34" ht="19.5" thickBot="1" x14ac:dyDescent="0.35">
      <c r="A170" s="62"/>
      <c r="D170" s="86"/>
      <c r="E170" s="86"/>
      <c r="F170" s="175">
        <v>90</v>
      </c>
      <c r="G170" s="172">
        <v>151130</v>
      </c>
      <c r="H170" s="128" t="s">
        <v>516</v>
      </c>
      <c r="I170" s="129">
        <v>1314</v>
      </c>
      <c r="J170" s="130" t="s">
        <v>41</v>
      </c>
      <c r="K170" s="130">
        <v>1</v>
      </c>
      <c r="L170" s="130" t="s">
        <v>318</v>
      </c>
      <c r="M170" s="130"/>
      <c r="N170" s="130"/>
      <c r="O170" s="131"/>
      <c r="P170" s="156">
        <v>41.361800000000002</v>
      </c>
      <c r="Q170" s="156">
        <v>-8.4036000000000008</v>
      </c>
      <c r="R170" s="132">
        <f t="shared" ca="1" si="11"/>
        <v>0.99710500108817435</v>
      </c>
      <c r="S170" s="131">
        <f t="shared" ca="1" si="12"/>
        <v>7.6110404382546459E-2</v>
      </c>
      <c r="T170" s="131">
        <f t="shared" ca="1" si="13"/>
        <v>4.3608049481539162</v>
      </c>
      <c r="U170" s="131">
        <f t="shared" ca="1" si="14"/>
        <v>484.89728354055904</v>
      </c>
      <c r="V170" s="131">
        <f t="shared" ca="1" si="15"/>
        <v>586.72571308407646</v>
      </c>
      <c r="W170" s="131">
        <f t="shared" ca="1" si="16"/>
        <v>9.7787618847346085</v>
      </c>
      <c r="X170" s="131">
        <f t="shared" ca="1" si="17"/>
        <v>586.72571308407646</v>
      </c>
      <c r="Y170" s="131">
        <f t="shared" ca="1" si="18"/>
        <v>586.72571308407646</v>
      </c>
      <c r="Z170" s="122">
        <f t="shared" ca="1" si="19"/>
        <v>586.70000000000005</v>
      </c>
      <c r="AA170" s="123" t="str">
        <f t="shared" ca="1" si="20"/>
        <v>9 h 47 min</v>
      </c>
      <c r="AB170" s="86"/>
      <c r="AC170" s="86"/>
      <c r="AD170" s="86"/>
      <c r="AE170" s="86"/>
      <c r="AF170" s="86"/>
      <c r="AG170" s="86"/>
      <c r="AH170" s="86"/>
    </row>
    <row r="171" spans="1:34" ht="19.5" thickBot="1" x14ac:dyDescent="0.35">
      <c r="A171" s="62"/>
      <c r="D171" s="86"/>
      <c r="E171" s="86"/>
      <c r="F171" s="175">
        <v>91</v>
      </c>
      <c r="G171" s="172">
        <v>151956</v>
      </c>
      <c r="H171" s="128" t="s">
        <v>585</v>
      </c>
      <c r="I171" s="129">
        <v>1304</v>
      </c>
      <c r="J171" s="130" t="s">
        <v>62</v>
      </c>
      <c r="K171" s="130">
        <v>1</v>
      </c>
      <c r="L171" s="130" t="s">
        <v>327</v>
      </c>
      <c r="M171" s="130"/>
      <c r="N171" s="130"/>
      <c r="O171" s="131"/>
      <c r="P171" s="156">
        <v>41.165799999999997</v>
      </c>
      <c r="Q171" s="156">
        <v>-8.5214999999999996</v>
      </c>
      <c r="R171" s="132">
        <f t="shared" ca="1" si="11"/>
        <v>0.99734673977745203</v>
      </c>
      <c r="S171" s="131">
        <f t="shared" ca="1" si="12"/>
        <v>7.2861983938250052E-2</v>
      </c>
      <c r="T171" s="131">
        <f t="shared" ca="1" si="13"/>
        <v>4.1746841666117209</v>
      </c>
      <c r="U171" s="131">
        <f t="shared" ca="1" si="14"/>
        <v>464.20168663740884</v>
      </c>
      <c r="V171" s="131">
        <f t="shared" ca="1" si="15"/>
        <v>561.68404083126472</v>
      </c>
      <c r="W171" s="131">
        <f t="shared" ca="1" si="16"/>
        <v>9.3614006805210792</v>
      </c>
      <c r="X171" s="131">
        <f t="shared" ca="1" si="17"/>
        <v>561.68404083126472</v>
      </c>
      <c r="Y171" s="131">
        <f t="shared" ca="1" si="18"/>
        <v>561.68404083126472</v>
      </c>
      <c r="Z171" s="122">
        <f t="shared" ca="1" si="19"/>
        <v>561.70000000000005</v>
      </c>
      <c r="AA171" s="123" t="str">
        <f t="shared" ca="1" si="20"/>
        <v>9 h 22 min</v>
      </c>
      <c r="AB171" s="86"/>
      <c r="AC171" s="86"/>
      <c r="AD171" s="86"/>
      <c r="AE171" s="86"/>
      <c r="AF171" s="86"/>
      <c r="AG171" s="86"/>
      <c r="AH171" s="86"/>
    </row>
    <row r="172" spans="1:34" ht="19.5" thickBot="1" x14ac:dyDescent="0.35">
      <c r="A172" s="62"/>
      <c r="D172" s="86"/>
      <c r="E172" s="86"/>
      <c r="F172" s="175">
        <v>92</v>
      </c>
      <c r="G172" s="172">
        <v>152444</v>
      </c>
      <c r="H172" s="128" t="s">
        <v>631</v>
      </c>
      <c r="I172" s="129">
        <v>1317</v>
      </c>
      <c r="J172" s="130" t="s">
        <v>73</v>
      </c>
      <c r="K172" s="130">
        <v>1</v>
      </c>
      <c r="L172" s="130"/>
      <c r="M172" s="130"/>
      <c r="N172" s="130"/>
      <c r="O172" s="131"/>
      <c r="P172" s="156">
        <v>41.122100000000003</v>
      </c>
      <c r="Q172" s="156">
        <v>-8.6128999999999998</v>
      </c>
      <c r="R172" s="132">
        <f t="shared" ca="1" si="11"/>
        <v>0.99739090386484042</v>
      </c>
      <c r="S172" s="131">
        <f t="shared" ca="1" si="12"/>
        <v>7.2252771420601825E-2</v>
      </c>
      <c r="T172" s="131">
        <f t="shared" ca="1" si="13"/>
        <v>4.1397788605239381</v>
      </c>
      <c r="U172" s="131">
        <f t="shared" ca="1" si="14"/>
        <v>460.32041051881453</v>
      </c>
      <c r="V172" s="131">
        <f t="shared" ca="1" si="15"/>
        <v>556.98769672776552</v>
      </c>
      <c r="W172" s="131">
        <f t="shared" ca="1" si="16"/>
        <v>9.2831282787960916</v>
      </c>
      <c r="X172" s="131">
        <f t="shared" ca="1" si="17"/>
        <v>556.98769672776552</v>
      </c>
      <c r="Y172" s="131">
        <f t="shared" ca="1" si="18"/>
        <v>556.98769672776552</v>
      </c>
      <c r="Z172" s="122">
        <f t="shared" ca="1" si="19"/>
        <v>557</v>
      </c>
      <c r="AA172" s="123" t="str">
        <f t="shared" ca="1" si="20"/>
        <v>9 h 17 min</v>
      </c>
      <c r="AB172" s="86"/>
      <c r="AC172" s="86"/>
      <c r="AD172" s="86"/>
      <c r="AE172" s="86"/>
      <c r="AF172" s="86"/>
      <c r="AG172" s="86"/>
      <c r="AH172" s="86"/>
    </row>
    <row r="173" spans="1:34" ht="19.5" thickBot="1" x14ac:dyDescent="0.35">
      <c r="A173" s="62"/>
      <c r="D173" s="86"/>
      <c r="E173" s="86"/>
      <c r="F173" s="175">
        <v>93</v>
      </c>
      <c r="G173" s="172">
        <v>152432</v>
      </c>
      <c r="H173" s="128" t="s">
        <v>630</v>
      </c>
      <c r="I173" s="129">
        <v>1317</v>
      </c>
      <c r="J173" s="130" t="s">
        <v>73</v>
      </c>
      <c r="K173" s="130">
        <v>1</v>
      </c>
      <c r="L173" s="130"/>
      <c r="M173" s="130"/>
      <c r="N173" s="130"/>
      <c r="O173" s="131"/>
      <c r="P173" s="156">
        <v>41.127899999999997</v>
      </c>
      <c r="Q173" s="156">
        <v>-8.5907999999999998</v>
      </c>
      <c r="R173" s="132">
        <f t="shared" ca="1" si="11"/>
        <v>0.99738638473796426</v>
      </c>
      <c r="S173" s="131">
        <f t="shared" ca="1" si="12"/>
        <v>7.2315344895134137E-2</v>
      </c>
      <c r="T173" s="131">
        <f t="shared" ca="1" si="13"/>
        <v>4.143364056524109</v>
      </c>
      <c r="U173" s="131">
        <f t="shared" ca="1" si="14"/>
        <v>460.71906439627799</v>
      </c>
      <c r="V173" s="131">
        <f t="shared" ca="1" si="15"/>
        <v>557.47006791949639</v>
      </c>
      <c r="W173" s="131">
        <f t="shared" ca="1" si="16"/>
        <v>9.2911677986582735</v>
      </c>
      <c r="X173" s="131">
        <f t="shared" ca="1" si="17"/>
        <v>557.47006791949639</v>
      </c>
      <c r="Y173" s="131">
        <f t="shared" ca="1" si="18"/>
        <v>557.47006791949639</v>
      </c>
      <c r="Z173" s="122">
        <f t="shared" ca="1" si="19"/>
        <v>557.5</v>
      </c>
      <c r="AA173" s="123" t="str">
        <f t="shared" ca="1" si="20"/>
        <v>9 h 18 min</v>
      </c>
      <c r="AB173" s="86"/>
      <c r="AC173" s="86"/>
      <c r="AD173" s="86"/>
      <c r="AE173" s="86"/>
      <c r="AF173" s="86"/>
      <c r="AG173" s="86"/>
      <c r="AH173" s="86"/>
    </row>
    <row r="174" spans="1:34" ht="19.5" thickBot="1" x14ac:dyDescent="0.35">
      <c r="A174" s="62"/>
      <c r="D174" s="86"/>
      <c r="E174" s="86"/>
      <c r="F174" s="175">
        <v>94</v>
      </c>
      <c r="G174" s="172">
        <v>153011</v>
      </c>
      <c r="H174" s="128" t="s">
        <v>683</v>
      </c>
      <c r="I174" s="129">
        <v>1317</v>
      </c>
      <c r="J174" s="130" t="s">
        <v>73</v>
      </c>
      <c r="K174" s="130">
        <v>1</v>
      </c>
      <c r="L174" s="130"/>
      <c r="M174" s="130"/>
      <c r="N174" s="130"/>
      <c r="O174" s="131"/>
      <c r="P174" s="156">
        <v>41.124200000000002</v>
      </c>
      <c r="Q174" s="156">
        <v>-8.6026000000000007</v>
      </c>
      <c r="R174" s="132">
        <f t="shared" ca="1" si="11"/>
        <v>0.99738956386699984</v>
      </c>
      <c r="S174" s="131">
        <f t="shared" ca="1" si="12"/>
        <v>7.2271331158784591E-2</v>
      </c>
      <c r="T174" s="131">
        <f t="shared" ca="1" si="13"/>
        <v>4.1408422551906785</v>
      </c>
      <c r="U174" s="131">
        <f t="shared" ca="1" si="14"/>
        <v>460.43865409800793</v>
      </c>
      <c r="V174" s="131">
        <f t="shared" ca="1" si="15"/>
        <v>557.13077145858961</v>
      </c>
      <c r="W174" s="131">
        <f t="shared" ca="1" si="16"/>
        <v>9.2855128576431607</v>
      </c>
      <c r="X174" s="131">
        <f t="shared" ca="1" si="17"/>
        <v>557.13077145858961</v>
      </c>
      <c r="Y174" s="131">
        <f t="shared" ca="1" si="18"/>
        <v>557.13077145858961</v>
      </c>
      <c r="Z174" s="122">
        <f t="shared" ca="1" si="19"/>
        <v>557.1</v>
      </c>
      <c r="AA174" s="123" t="str">
        <f t="shared" ca="1" si="20"/>
        <v>9 h 17 min</v>
      </c>
      <c r="AB174" s="86"/>
      <c r="AC174" s="86"/>
      <c r="AD174" s="86"/>
      <c r="AE174" s="86"/>
      <c r="AF174" s="86"/>
      <c r="AG174" s="86"/>
      <c r="AH174" s="86"/>
    </row>
    <row r="175" spans="1:34" ht="19.5" thickBot="1" x14ac:dyDescent="0.35">
      <c r="A175" s="62"/>
      <c r="D175" s="86"/>
      <c r="E175" s="86"/>
      <c r="F175" s="175">
        <v>95</v>
      </c>
      <c r="G175" s="172">
        <v>152419</v>
      </c>
      <c r="H175" s="128" t="s">
        <v>628</v>
      </c>
      <c r="I175" s="129">
        <v>1317</v>
      </c>
      <c r="J175" s="130" t="s">
        <v>73</v>
      </c>
      <c r="K175" s="130">
        <v>1</v>
      </c>
      <c r="L175" s="130"/>
      <c r="M175" s="130"/>
      <c r="N175" s="130"/>
      <c r="O175" s="131"/>
      <c r="P175" s="156">
        <v>41.112299999999998</v>
      </c>
      <c r="Q175" s="156">
        <v>-8.6422000000000008</v>
      </c>
      <c r="R175" s="132">
        <f t="shared" ca="1" si="11"/>
        <v>0.9973993707299732</v>
      </c>
      <c r="S175" s="131">
        <f t="shared" ca="1" si="12"/>
        <v>7.2135390267243249E-2</v>
      </c>
      <c r="T175" s="131">
        <f t="shared" ca="1" si="13"/>
        <v>4.1330534158421139</v>
      </c>
      <c r="U175" s="131">
        <f t="shared" ca="1" si="14"/>
        <v>459.57257843377732</v>
      </c>
      <c r="V175" s="131">
        <f t="shared" ca="1" si="15"/>
        <v>556.08281990487058</v>
      </c>
      <c r="W175" s="131">
        <f t="shared" ca="1" si="16"/>
        <v>9.2680469984145102</v>
      </c>
      <c r="X175" s="131">
        <f t="shared" ca="1" si="17"/>
        <v>556.08281990487058</v>
      </c>
      <c r="Y175" s="131">
        <f t="shared" ca="1" si="18"/>
        <v>556.08281990487058</v>
      </c>
      <c r="Z175" s="122">
        <f t="shared" ca="1" si="19"/>
        <v>556.1</v>
      </c>
      <c r="AA175" s="123" t="str">
        <f t="shared" ca="1" si="20"/>
        <v>9 h 16 min</v>
      </c>
      <c r="AB175" s="86"/>
      <c r="AC175" s="86"/>
      <c r="AD175" s="86"/>
      <c r="AE175" s="86"/>
      <c r="AF175" s="86"/>
      <c r="AG175" s="86"/>
      <c r="AH175" s="86"/>
    </row>
    <row r="176" spans="1:34" ht="19.5" thickBot="1" x14ac:dyDescent="0.35">
      <c r="A176" s="62"/>
      <c r="D176" s="86"/>
      <c r="E176" s="86"/>
      <c r="F176" s="175">
        <v>96</v>
      </c>
      <c r="G176" s="172">
        <v>400798</v>
      </c>
      <c r="H176" s="128" t="s">
        <v>1047</v>
      </c>
      <c r="I176" s="129">
        <v>1317</v>
      </c>
      <c r="J176" s="130" t="s">
        <v>73</v>
      </c>
      <c r="K176" s="130">
        <v>1</v>
      </c>
      <c r="L176" s="130"/>
      <c r="M176" s="130"/>
      <c r="N176" s="130"/>
      <c r="O176" s="131"/>
      <c r="P176" s="156">
        <v>41.123399999999997</v>
      </c>
      <c r="Q176" s="156">
        <v>-8.6027000000000005</v>
      </c>
      <c r="R176" s="132">
        <f t="shared" ca="1" si="11"/>
        <v>0.99739055103490626</v>
      </c>
      <c r="S176" s="131">
        <f t="shared" ca="1" si="12"/>
        <v>7.2257658778985823E-2</v>
      </c>
      <c r="T176" s="131">
        <f t="shared" ca="1" si="13"/>
        <v>4.1400588855323086</v>
      </c>
      <c r="U176" s="131">
        <f t="shared" ca="1" si="14"/>
        <v>460.35154774405083</v>
      </c>
      <c r="V176" s="131">
        <f t="shared" ca="1" si="15"/>
        <v>557.02537277030149</v>
      </c>
      <c r="W176" s="131">
        <f t="shared" ca="1" si="16"/>
        <v>9.2837562128383588</v>
      </c>
      <c r="X176" s="131">
        <f t="shared" ca="1" si="17"/>
        <v>557.02537277030149</v>
      </c>
      <c r="Y176" s="131">
        <f t="shared" ca="1" si="18"/>
        <v>557.02537277030149</v>
      </c>
      <c r="Z176" s="122">
        <f t="shared" ca="1" si="19"/>
        <v>557</v>
      </c>
      <c r="AA176" s="123" t="str">
        <f t="shared" ca="1" si="20"/>
        <v>9 h 17 min</v>
      </c>
      <c r="AB176" s="86"/>
      <c r="AC176" s="86"/>
      <c r="AD176" s="86"/>
      <c r="AE176" s="86"/>
      <c r="AF176" s="86"/>
      <c r="AG176" s="86"/>
      <c r="AH176" s="86"/>
    </row>
    <row r="177" spans="1:34" ht="19.5" thickBot="1" x14ac:dyDescent="0.35">
      <c r="A177" s="62"/>
      <c r="D177" s="86"/>
      <c r="E177" s="86"/>
      <c r="F177" s="175">
        <v>97</v>
      </c>
      <c r="G177" s="172">
        <v>150800</v>
      </c>
      <c r="H177" s="128" t="s">
        <v>486</v>
      </c>
      <c r="I177" s="129">
        <v>312</v>
      </c>
      <c r="J177" s="130" t="s">
        <v>72</v>
      </c>
      <c r="K177" s="130">
        <v>1</v>
      </c>
      <c r="L177" s="130"/>
      <c r="M177" s="130"/>
      <c r="N177" s="130"/>
      <c r="O177" s="131"/>
      <c r="P177" s="156">
        <v>41.436999999999998</v>
      </c>
      <c r="Q177" s="156">
        <v>-8.4153000000000002</v>
      </c>
      <c r="R177" s="132">
        <f t="shared" ca="1" si="11"/>
        <v>0.99700369732205085</v>
      </c>
      <c r="S177" s="131">
        <f t="shared" ca="1" si="12"/>
        <v>7.7431262157177994E-2</v>
      </c>
      <c r="T177" s="131">
        <f t="shared" ca="1" si="13"/>
        <v>4.4364845239773452</v>
      </c>
      <c r="U177" s="131">
        <f t="shared" ca="1" si="14"/>
        <v>493.31243193003644</v>
      </c>
      <c r="V177" s="131">
        <f t="shared" ca="1" si="15"/>
        <v>596.90804263534403</v>
      </c>
      <c r="W177" s="131">
        <f t="shared" ca="1" si="16"/>
        <v>9.9484673772557333</v>
      </c>
      <c r="X177" s="131">
        <f t="shared" ca="1" si="17"/>
        <v>596.90804263534403</v>
      </c>
      <c r="Y177" s="131">
        <f t="shared" ca="1" si="18"/>
        <v>596.90804263534403</v>
      </c>
      <c r="Z177" s="122">
        <f t="shared" ca="1" si="19"/>
        <v>596.9</v>
      </c>
      <c r="AA177" s="123" t="str">
        <f t="shared" ca="1" si="20"/>
        <v>9 h 57 min</v>
      </c>
      <c r="AB177" s="86"/>
      <c r="AC177" s="86"/>
      <c r="AD177" s="86"/>
      <c r="AE177" s="86"/>
      <c r="AF177" s="86"/>
      <c r="AG177" s="86"/>
      <c r="AH177" s="86"/>
    </row>
    <row r="178" spans="1:34" ht="19.5" thickBot="1" x14ac:dyDescent="0.35">
      <c r="A178" s="62"/>
      <c r="D178" s="86"/>
      <c r="E178" s="86"/>
      <c r="F178" s="175">
        <v>98</v>
      </c>
      <c r="G178" s="172">
        <v>150253</v>
      </c>
      <c r="H178" s="128" t="s">
        <v>447</v>
      </c>
      <c r="I178" s="129">
        <v>303</v>
      </c>
      <c r="J178" s="130" t="s">
        <v>65</v>
      </c>
      <c r="K178" s="130">
        <v>1</v>
      </c>
      <c r="L178" s="130"/>
      <c r="M178" s="130"/>
      <c r="N178" s="130"/>
      <c r="O178" s="131"/>
      <c r="P178" s="156">
        <v>41.5398</v>
      </c>
      <c r="Q178" s="156">
        <v>-8.4885000000000002</v>
      </c>
      <c r="R178" s="132">
        <f t="shared" ca="1" si="11"/>
        <v>0.99685685535318913</v>
      </c>
      <c r="S178" s="131">
        <f t="shared" ca="1" si="12"/>
        <v>7.9306904970735337E-2</v>
      </c>
      <c r="T178" s="131">
        <f t="shared" ca="1" si="13"/>
        <v>4.5439509410682248</v>
      </c>
      <c r="U178" s="131">
        <f t="shared" ca="1" si="14"/>
        <v>505.26210047489178</v>
      </c>
      <c r="V178" s="131">
        <f t="shared" ca="1" si="15"/>
        <v>611.36714157461904</v>
      </c>
      <c r="W178" s="131">
        <f t="shared" ca="1" si="16"/>
        <v>10.189452359576984</v>
      </c>
      <c r="X178" s="131">
        <f t="shared" ca="1" si="17"/>
        <v>611.36714157461904</v>
      </c>
      <c r="Y178" s="131">
        <f t="shared" ca="1" si="18"/>
        <v>611.36714157461904</v>
      </c>
      <c r="Z178" s="122">
        <f t="shared" ca="1" si="19"/>
        <v>611.4</v>
      </c>
      <c r="AA178" s="123" t="str">
        <f t="shared" ca="1" si="20"/>
        <v>10 h 11 min</v>
      </c>
      <c r="AB178" s="86"/>
      <c r="AC178" s="86"/>
      <c r="AD178" s="86"/>
      <c r="AE178" s="86"/>
      <c r="AF178" s="86"/>
      <c r="AG178" s="86"/>
      <c r="AH178" s="86"/>
    </row>
    <row r="179" spans="1:34" ht="19.5" thickBot="1" x14ac:dyDescent="0.35">
      <c r="A179" s="62"/>
      <c r="D179" s="86"/>
      <c r="E179" s="86"/>
      <c r="F179" s="175">
        <v>99</v>
      </c>
      <c r="G179" s="172">
        <v>403404</v>
      </c>
      <c r="H179" s="128" t="s">
        <v>1097</v>
      </c>
      <c r="I179" s="129">
        <v>1304</v>
      </c>
      <c r="J179" s="130" t="s">
        <v>62</v>
      </c>
      <c r="K179" s="130">
        <v>1</v>
      </c>
      <c r="L179" s="130" t="s">
        <v>327</v>
      </c>
      <c r="M179" s="130"/>
      <c r="N179" s="130"/>
      <c r="O179" s="131"/>
      <c r="P179" s="156">
        <v>41.158900000000003</v>
      </c>
      <c r="Q179" s="156">
        <v>-8.5172000000000008</v>
      </c>
      <c r="R179" s="132">
        <f t="shared" ca="1" si="11"/>
        <v>0.99735590843314914</v>
      </c>
      <c r="S179" s="131">
        <f t="shared" ca="1" si="12"/>
        <v>7.2735927745416706E-2</v>
      </c>
      <c r="T179" s="131">
        <f t="shared" ca="1" si="13"/>
        <v>4.1674616787808825</v>
      </c>
      <c r="U179" s="131">
        <f t="shared" ca="1" si="14"/>
        <v>463.39858611555195</v>
      </c>
      <c r="V179" s="131">
        <f t="shared" ca="1" si="15"/>
        <v>560.71228919981786</v>
      </c>
      <c r="W179" s="131">
        <f t="shared" ca="1" si="16"/>
        <v>9.3452048199969635</v>
      </c>
      <c r="X179" s="131">
        <f t="shared" ca="1" si="17"/>
        <v>560.71228919981786</v>
      </c>
      <c r="Y179" s="131">
        <f t="shared" ca="1" si="18"/>
        <v>560.71228919981786</v>
      </c>
      <c r="Z179" s="122">
        <f t="shared" ca="1" si="19"/>
        <v>560.70000000000005</v>
      </c>
      <c r="AA179" s="123" t="str">
        <f t="shared" ca="1" si="20"/>
        <v>9 h 21 min</v>
      </c>
      <c r="AB179" s="86"/>
      <c r="AC179" s="86"/>
      <c r="AD179" s="86"/>
      <c r="AE179" s="86"/>
      <c r="AF179" s="86"/>
      <c r="AG179" s="86"/>
      <c r="AH179" s="86"/>
    </row>
    <row r="180" spans="1:34" ht="19.5" thickBot="1" x14ac:dyDescent="0.35">
      <c r="A180" s="62"/>
      <c r="D180" s="86"/>
      <c r="E180" s="86"/>
      <c r="F180" s="175">
        <v>100</v>
      </c>
      <c r="G180" s="172">
        <v>151970</v>
      </c>
      <c r="H180" s="128" t="s">
        <v>587</v>
      </c>
      <c r="I180" s="129">
        <v>1304</v>
      </c>
      <c r="J180" s="130" t="s">
        <v>62</v>
      </c>
      <c r="K180" s="130">
        <v>1</v>
      </c>
      <c r="L180" s="130" t="s">
        <v>320</v>
      </c>
      <c r="M180" s="130"/>
      <c r="N180" s="130"/>
      <c r="O180" s="131"/>
      <c r="P180" s="156">
        <v>41.134700000000002</v>
      </c>
      <c r="Q180" s="156">
        <v>-8.5599000000000007</v>
      </c>
      <c r="R180" s="132">
        <f t="shared" ca="1" si="11"/>
        <v>0.99738153901852589</v>
      </c>
      <c r="S180" s="131">
        <f t="shared" ca="1" si="12"/>
        <v>7.2382380494772747E-2</v>
      </c>
      <c r="T180" s="131">
        <f t="shared" ca="1" si="13"/>
        <v>4.1472049134605298</v>
      </c>
      <c r="U180" s="131">
        <f t="shared" ca="1" si="14"/>
        <v>461.14614634951391</v>
      </c>
      <c r="V180" s="131">
        <f t="shared" ca="1" si="15"/>
        <v>557.98683708291185</v>
      </c>
      <c r="W180" s="131">
        <f t="shared" ca="1" si="16"/>
        <v>9.2997806180485316</v>
      </c>
      <c r="X180" s="131">
        <f t="shared" ca="1" si="17"/>
        <v>557.98683708291185</v>
      </c>
      <c r="Y180" s="131">
        <f t="shared" ca="1" si="18"/>
        <v>557.98683708291185</v>
      </c>
      <c r="Z180" s="122">
        <f t="shared" ca="1" si="19"/>
        <v>558</v>
      </c>
      <c r="AA180" s="123" t="str">
        <f t="shared" ca="1" si="20"/>
        <v>9 h 18 min</v>
      </c>
      <c r="AB180" s="86"/>
      <c r="AC180" s="86"/>
      <c r="AD180" s="86"/>
      <c r="AE180" s="86"/>
      <c r="AF180" s="86"/>
      <c r="AG180" s="86"/>
      <c r="AH180" s="86"/>
    </row>
    <row r="181" spans="1:34" ht="19.5" thickBot="1" x14ac:dyDescent="0.35">
      <c r="A181" s="62"/>
      <c r="D181" s="86"/>
      <c r="E181" s="86"/>
      <c r="F181" s="175">
        <v>101</v>
      </c>
      <c r="G181" s="172">
        <v>152470</v>
      </c>
      <c r="H181" s="128" t="s">
        <v>634</v>
      </c>
      <c r="I181" s="129">
        <v>1317</v>
      </c>
      <c r="J181" s="130" t="s">
        <v>73</v>
      </c>
      <c r="K181" s="130">
        <v>1</v>
      </c>
      <c r="L181" s="130"/>
      <c r="M181" s="130"/>
      <c r="N181" s="130"/>
      <c r="O181" s="131"/>
      <c r="P181" s="156">
        <v>41.115299999999998</v>
      </c>
      <c r="Q181" s="156">
        <v>-8.6053999999999995</v>
      </c>
      <c r="R181" s="132">
        <f t="shared" ca="1" si="11"/>
        <v>0.9974003257442503</v>
      </c>
      <c r="S181" s="131">
        <f t="shared" ca="1" si="12"/>
        <v>7.2122138371479849E-2</v>
      </c>
      <c r="T181" s="131">
        <f t="shared" ca="1" si="13"/>
        <v>4.1322941381443234</v>
      </c>
      <c r="U181" s="131">
        <f t="shared" ca="1" si="14"/>
        <v>459.48815097199241</v>
      </c>
      <c r="V181" s="131">
        <f t="shared" ca="1" si="15"/>
        <v>555.9806626761108</v>
      </c>
      <c r="W181" s="131">
        <f t="shared" ca="1" si="16"/>
        <v>9.2663443779351802</v>
      </c>
      <c r="X181" s="131">
        <f t="shared" ca="1" si="17"/>
        <v>555.9806626761108</v>
      </c>
      <c r="Y181" s="131">
        <f t="shared" ca="1" si="18"/>
        <v>555.9806626761108</v>
      </c>
      <c r="Z181" s="122">
        <f t="shared" ca="1" si="19"/>
        <v>556</v>
      </c>
      <c r="AA181" s="123" t="str">
        <f t="shared" ca="1" si="20"/>
        <v>9 h 16 min</v>
      </c>
      <c r="AB181" s="86"/>
      <c r="AC181" s="86"/>
      <c r="AD181" s="86"/>
      <c r="AE181" s="86"/>
      <c r="AF181" s="86"/>
      <c r="AG181" s="86"/>
      <c r="AH181" s="86"/>
    </row>
    <row r="182" spans="1:34" ht="19.5" thickBot="1" x14ac:dyDescent="0.35">
      <c r="A182" s="62"/>
      <c r="D182" s="86"/>
      <c r="E182" s="86"/>
      <c r="F182" s="175">
        <v>102</v>
      </c>
      <c r="G182" s="172">
        <v>151002</v>
      </c>
      <c r="H182" s="128" t="s">
        <v>505</v>
      </c>
      <c r="I182" s="129">
        <v>303</v>
      </c>
      <c r="J182" s="130" t="s">
        <v>65</v>
      </c>
      <c r="K182" s="130">
        <v>1</v>
      </c>
      <c r="L182" s="130"/>
      <c r="M182" s="130"/>
      <c r="N182" s="130"/>
      <c r="O182" s="131"/>
      <c r="P182" s="156">
        <v>41.511200000000002</v>
      </c>
      <c r="Q182" s="156">
        <v>-8.4478000000000009</v>
      </c>
      <c r="R182" s="132">
        <f t="shared" ca="1" si="11"/>
        <v>0.99690009016659276</v>
      </c>
      <c r="S182" s="131">
        <f t="shared" ca="1" si="12"/>
        <v>7.8759288114515602E-2</v>
      </c>
      <c r="T182" s="131">
        <f t="shared" ca="1" si="13"/>
        <v>4.5125748064166116</v>
      </c>
      <c r="U182" s="131">
        <f t="shared" ca="1" si="14"/>
        <v>501.77324861349155</v>
      </c>
      <c r="V182" s="131">
        <f t="shared" ca="1" si="15"/>
        <v>607.14563082232473</v>
      </c>
      <c r="W182" s="131">
        <f t="shared" ca="1" si="16"/>
        <v>10.119093847038746</v>
      </c>
      <c r="X182" s="131">
        <f t="shared" ca="1" si="17"/>
        <v>607.14563082232473</v>
      </c>
      <c r="Y182" s="131">
        <f t="shared" ca="1" si="18"/>
        <v>607.14563082232473</v>
      </c>
      <c r="Z182" s="122">
        <f t="shared" ca="1" si="19"/>
        <v>607.1</v>
      </c>
      <c r="AA182" s="123" t="str">
        <f t="shared" ca="1" si="20"/>
        <v>10 h 7 min</v>
      </c>
      <c r="AB182" s="86"/>
      <c r="AC182" s="86"/>
      <c r="AD182" s="86"/>
      <c r="AE182" s="86"/>
      <c r="AF182" s="86"/>
      <c r="AG182" s="86"/>
      <c r="AH182" s="86"/>
    </row>
    <row r="183" spans="1:34" ht="19.5" thickBot="1" x14ac:dyDescent="0.35">
      <c r="A183" s="62"/>
      <c r="D183" s="86"/>
      <c r="E183" s="86"/>
      <c r="F183" s="175">
        <v>103</v>
      </c>
      <c r="G183" s="172">
        <v>151993</v>
      </c>
      <c r="H183" s="128" t="s">
        <v>589</v>
      </c>
      <c r="I183" s="129">
        <v>1304</v>
      </c>
      <c r="J183" s="130" t="s">
        <v>62</v>
      </c>
      <c r="K183" s="130">
        <v>1</v>
      </c>
      <c r="L183" s="130"/>
      <c r="M183" s="130"/>
      <c r="N183" s="130"/>
      <c r="O183" s="131"/>
      <c r="P183" s="156">
        <v>41.14</v>
      </c>
      <c r="Q183" s="156">
        <v>-8.5343</v>
      </c>
      <c r="R183" s="132">
        <f t="shared" ca="1" si="11"/>
        <v>0.99737779933960746</v>
      </c>
      <c r="S183" s="131">
        <f t="shared" ca="1" si="12"/>
        <v>7.2434072808168937E-2</v>
      </c>
      <c r="T183" s="131">
        <f t="shared" ca="1" si="13"/>
        <v>4.1501666648513993</v>
      </c>
      <c r="U183" s="131">
        <f t="shared" ca="1" si="14"/>
        <v>461.47547665000423</v>
      </c>
      <c r="V183" s="131">
        <f t="shared" ca="1" si="15"/>
        <v>558.38532674650514</v>
      </c>
      <c r="W183" s="131">
        <f t="shared" ca="1" si="16"/>
        <v>9.3064221124417532</v>
      </c>
      <c r="X183" s="131">
        <f t="shared" ca="1" si="17"/>
        <v>558.38532674650514</v>
      </c>
      <c r="Y183" s="131">
        <f t="shared" ca="1" si="18"/>
        <v>558.38532674650514</v>
      </c>
      <c r="Z183" s="122">
        <f t="shared" ca="1" si="19"/>
        <v>558.4</v>
      </c>
      <c r="AA183" s="123" t="str">
        <f t="shared" ca="1" si="20"/>
        <v>9 h 18 min</v>
      </c>
      <c r="AB183" s="86"/>
      <c r="AC183" s="86"/>
      <c r="AD183" s="86"/>
      <c r="AE183" s="86"/>
      <c r="AF183" s="86"/>
      <c r="AG183" s="86"/>
      <c r="AH183" s="86"/>
    </row>
    <row r="184" spans="1:34" ht="19.5" thickBot="1" x14ac:dyDescent="0.35">
      <c r="A184" s="62"/>
      <c r="D184" s="86"/>
      <c r="E184" s="86"/>
      <c r="F184" s="175">
        <v>104</v>
      </c>
      <c r="G184" s="172">
        <v>152481</v>
      </c>
      <c r="H184" s="128" t="s">
        <v>635</v>
      </c>
      <c r="I184" s="129">
        <v>1317</v>
      </c>
      <c r="J184" s="130" t="s">
        <v>73</v>
      </c>
      <c r="K184" s="130">
        <v>1</v>
      </c>
      <c r="L184" s="130"/>
      <c r="M184" s="130"/>
      <c r="N184" s="130"/>
      <c r="O184" s="131"/>
      <c r="P184" s="156">
        <v>41.107599999999998</v>
      </c>
      <c r="Q184" s="156">
        <v>-8.6061999999999994</v>
      </c>
      <c r="R184" s="132">
        <f t="shared" ca="1" si="11"/>
        <v>0.99740981791184069</v>
      </c>
      <c r="S184" s="131">
        <f t="shared" ca="1" si="12"/>
        <v>7.199029149847358E-2</v>
      </c>
      <c r="T184" s="131">
        <f t="shared" ca="1" si="13"/>
        <v>4.1247398687790673</v>
      </c>
      <c r="U184" s="131">
        <f t="shared" ca="1" si="14"/>
        <v>458.64815818673901</v>
      </c>
      <c r="V184" s="131">
        <f t="shared" ca="1" si="15"/>
        <v>554.96427140595415</v>
      </c>
      <c r="W184" s="131">
        <f t="shared" ca="1" si="16"/>
        <v>9.2494045234325686</v>
      </c>
      <c r="X184" s="131">
        <f t="shared" ca="1" si="17"/>
        <v>554.96427140595415</v>
      </c>
      <c r="Y184" s="131">
        <f t="shared" ca="1" si="18"/>
        <v>554.96427140595415</v>
      </c>
      <c r="Z184" s="122">
        <f t="shared" ca="1" si="19"/>
        <v>555</v>
      </c>
      <c r="AA184" s="123" t="str">
        <f t="shared" ca="1" si="20"/>
        <v>9 h 15 min</v>
      </c>
      <c r="AB184" s="86"/>
      <c r="AC184" s="86"/>
      <c r="AD184" s="86"/>
      <c r="AE184" s="86"/>
      <c r="AF184" s="86"/>
      <c r="AG184" s="86"/>
      <c r="AH184" s="86"/>
    </row>
    <row r="185" spans="1:34" ht="19.5" thickBot="1" x14ac:dyDescent="0.35">
      <c r="A185" s="62"/>
      <c r="D185" s="86"/>
      <c r="E185" s="86"/>
      <c r="F185" s="175">
        <v>105</v>
      </c>
      <c r="G185" s="172">
        <v>151968</v>
      </c>
      <c r="H185" s="128" t="s">
        <v>586</v>
      </c>
      <c r="I185" s="129">
        <v>1304</v>
      </c>
      <c r="J185" s="130" t="s">
        <v>62</v>
      </c>
      <c r="K185" s="130">
        <v>1</v>
      </c>
      <c r="L185" s="130"/>
      <c r="M185" s="130"/>
      <c r="N185" s="130"/>
      <c r="O185" s="131"/>
      <c r="P185" s="156">
        <v>41.137700000000002</v>
      </c>
      <c r="Q185" s="156">
        <v>-8.5327999999999999</v>
      </c>
      <c r="R185" s="132">
        <f t="shared" ca="1" si="11"/>
        <v>0.99738085026448609</v>
      </c>
      <c r="S185" s="131">
        <f t="shared" ca="1" si="12"/>
        <v>7.2391903676487734E-2</v>
      </c>
      <c r="T185" s="131">
        <f t="shared" ca="1" si="13"/>
        <v>4.1477505515803355</v>
      </c>
      <c r="U185" s="131">
        <f t="shared" ca="1" si="14"/>
        <v>461.20681827711337</v>
      </c>
      <c r="V185" s="131">
        <f t="shared" ca="1" si="15"/>
        <v>558.06025011530721</v>
      </c>
      <c r="W185" s="131">
        <f t="shared" ca="1" si="16"/>
        <v>9.3010041685884541</v>
      </c>
      <c r="X185" s="131">
        <f t="shared" ca="1" si="17"/>
        <v>558.06025011530721</v>
      </c>
      <c r="Y185" s="131">
        <f t="shared" ca="1" si="18"/>
        <v>558.06025011530721</v>
      </c>
      <c r="Z185" s="122">
        <f t="shared" ca="1" si="19"/>
        <v>558.1</v>
      </c>
      <c r="AA185" s="123" t="str">
        <f t="shared" ca="1" si="20"/>
        <v>9 h 18 min</v>
      </c>
      <c r="AB185" s="86"/>
      <c r="AC185" s="86"/>
      <c r="AD185" s="86"/>
      <c r="AE185" s="86"/>
      <c r="AF185" s="86"/>
      <c r="AG185" s="86"/>
      <c r="AH185" s="86"/>
    </row>
    <row r="186" spans="1:34" ht="19.5" thickBot="1" x14ac:dyDescent="0.35">
      <c r="A186" s="62"/>
      <c r="D186" s="86"/>
      <c r="E186" s="86"/>
      <c r="F186" s="175">
        <v>106</v>
      </c>
      <c r="G186" s="172">
        <v>150861</v>
      </c>
      <c r="H186" s="128" t="s">
        <v>492</v>
      </c>
      <c r="I186" s="129">
        <v>1310</v>
      </c>
      <c r="J186" s="130" t="s">
        <v>67</v>
      </c>
      <c r="K186" s="130">
        <v>1</v>
      </c>
      <c r="L186" s="130" t="s">
        <v>318</v>
      </c>
      <c r="M186" s="130"/>
      <c r="N186" s="130"/>
      <c r="O186" s="131"/>
      <c r="P186" s="156">
        <v>41.237099999999998</v>
      </c>
      <c r="Q186" s="156">
        <v>-8.4162999999999997</v>
      </c>
      <c r="R186" s="132">
        <f t="shared" ca="1" si="11"/>
        <v>0.99726637729520462</v>
      </c>
      <c r="S186" s="131">
        <f t="shared" ca="1" si="12"/>
        <v>7.3957677929103571E-2</v>
      </c>
      <c r="T186" s="131">
        <f t="shared" ca="1" si="13"/>
        <v>4.237462807925473</v>
      </c>
      <c r="U186" s="131">
        <f t="shared" ca="1" si="14"/>
        <v>471.18232278126857</v>
      </c>
      <c r="V186" s="131">
        <f t="shared" ca="1" si="15"/>
        <v>570.13061056533491</v>
      </c>
      <c r="W186" s="131">
        <f t="shared" ca="1" si="16"/>
        <v>9.5021768427555813</v>
      </c>
      <c r="X186" s="131">
        <f t="shared" ca="1" si="17"/>
        <v>570.13061056533491</v>
      </c>
      <c r="Y186" s="131">
        <f t="shared" ca="1" si="18"/>
        <v>570.13061056533491</v>
      </c>
      <c r="Z186" s="122">
        <f t="shared" ca="1" si="19"/>
        <v>570.1</v>
      </c>
      <c r="AA186" s="123" t="str">
        <f t="shared" ca="1" si="20"/>
        <v>9 h 30 min</v>
      </c>
      <c r="AB186" s="86"/>
      <c r="AC186" s="86"/>
      <c r="AD186" s="86"/>
      <c r="AE186" s="86"/>
      <c r="AF186" s="86"/>
      <c r="AG186" s="86"/>
      <c r="AH186" s="86"/>
    </row>
    <row r="187" spans="1:34" ht="19.5" thickBot="1" x14ac:dyDescent="0.35">
      <c r="A187" s="62"/>
      <c r="D187" s="86"/>
      <c r="E187" s="86"/>
      <c r="F187" s="175">
        <v>107</v>
      </c>
      <c r="G187" s="172">
        <v>401468</v>
      </c>
      <c r="H187" s="128" t="s">
        <v>1059</v>
      </c>
      <c r="I187" s="129">
        <v>1317</v>
      </c>
      <c r="J187" s="130" t="s">
        <v>73</v>
      </c>
      <c r="K187" s="130">
        <v>1</v>
      </c>
      <c r="L187" s="130" t="s">
        <v>318</v>
      </c>
      <c r="M187" s="130"/>
      <c r="N187" s="130"/>
      <c r="O187" s="131"/>
      <c r="P187" s="156">
        <v>41.098199999999999</v>
      </c>
      <c r="Q187" s="156">
        <v>-8.6225000000000005</v>
      </c>
      <c r="R187" s="132">
        <f t="shared" ca="1" si="11"/>
        <v>0.99741945127182263</v>
      </c>
      <c r="S187" s="131">
        <f t="shared" ca="1" si="12"/>
        <v>7.1856236535490448E-2</v>
      </c>
      <c r="T187" s="131">
        <f t="shared" ca="1" si="13"/>
        <v>4.1170590851773508</v>
      </c>
      <c r="U187" s="131">
        <f t="shared" ca="1" si="14"/>
        <v>457.79409772124825</v>
      </c>
      <c r="V187" s="131">
        <f t="shared" ca="1" si="15"/>
        <v>553.93085824271031</v>
      </c>
      <c r="W187" s="131">
        <f t="shared" ca="1" si="16"/>
        <v>9.2321809707118394</v>
      </c>
      <c r="X187" s="131">
        <f t="shared" ca="1" si="17"/>
        <v>553.93085824271031</v>
      </c>
      <c r="Y187" s="131">
        <f t="shared" ca="1" si="18"/>
        <v>553.93085824271031</v>
      </c>
      <c r="Z187" s="122">
        <f t="shared" ca="1" si="19"/>
        <v>553.9</v>
      </c>
      <c r="AA187" s="123" t="str">
        <f t="shared" ca="1" si="20"/>
        <v>9 h 14 min</v>
      </c>
      <c r="AB187" s="86"/>
      <c r="AC187" s="86"/>
      <c r="AD187" s="86"/>
      <c r="AE187" s="86"/>
      <c r="AF187" s="86"/>
      <c r="AG187" s="86"/>
      <c r="AH187" s="86"/>
    </row>
    <row r="188" spans="1:34" ht="19.5" thickBot="1" x14ac:dyDescent="0.35">
      <c r="A188" s="62"/>
      <c r="D188" s="86"/>
      <c r="E188" s="86"/>
      <c r="F188" s="175">
        <v>108</v>
      </c>
      <c r="G188" s="172">
        <v>151488</v>
      </c>
      <c r="H188" s="128" t="s">
        <v>542</v>
      </c>
      <c r="I188" s="129">
        <v>1309</v>
      </c>
      <c r="J188" s="130" t="s">
        <v>50</v>
      </c>
      <c r="K188" s="130">
        <v>1</v>
      </c>
      <c r="L188" s="130" t="s">
        <v>320</v>
      </c>
      <c r="M188" s="130"/>
      <c r="N188" s="130"/>
      <c r="O188" s="131"/>
      <c r="P188" s="156">
        <v>41.259500000000003</v>
      </c>
      <c r="Q188" s="156">
        <v>-8.4019999999999992</v>
      </c>
      <c r="R188" s="132">
        <f t="shared" ca="1" si="11"/>
        <v>0.99723879510201074</v>
      </c>
      <c r="S188" s="131">
        <f t="shared" ca="1" si="12"/>
        <v>7.4330028161147865E-2</v>
      </c>
      <c r="T188" s="131">
        <f t="shared" ca="1" si="13"/>
        <v>4.2587969047223284</v>
      </c>
      <c r="U188" s="131">
        <f t="shared" ca="1" si="14"/>
        <v>473.55455582231889</v>
      </c>
      <c r="V188" s="131">
        <f t="shared" ca="1" si="15"/>
        <v>573.00101254500589</v>
      </c>
      <c r="W188" s="131">
        <f t="shared" ca="1" si="16"/>
        <v>9.5500168757500976</v>
      </c>
      <c r="X188" s="131">
        <f t="shared" ca="1" si="17"/>
        <v>573.00101254500589</v>
      </c>
      <c r="Y188" s="131">
        <f t="shared" ca="1" si="18"/>
        <v>573.00101254500589</v>
      </c>
      <c r="Z188" s="122">
        <f t="shared" ca="1" si="19"/>
        <v>573</v>
      </c>
      <c r="AA188" s="123" t="str">
        <f t="shared" ca="1" si="20"/>
        <v>9 h 33 min</v>
      </c>
      <c r="AB188" s="86"/>
      <c r="AC188" s="86"/>
      <c r="AD188" s="86"/>
      <c r="AE188" s="86"/>
      <c r="AF188" s="86"/>
      <c r="AG188" s="86"/>
      <c r="AH188" s="86"/>
    </row>
    <row r="189" spans="1:34" ht="19.5" thickBot="1" x14ac:dyDescent="0.35">
      <c r="A189" s="62"/>
      <c r="D189" s="86"/>
      <c r="E189" s="86"/>
      <c r="F189" s="175">
        <v>109</v>
      </c>
      <c r="G189" s="172">
        <v>150629</v>
      </c>
      <c r="H189" s="128" t="s">
        <v>472</v>
      </c>
      <c r="I189" s="129">
        <v>312</v>
      </c>
      <c r="J189" s="130" t="s">
        <v>72</v>
      </c>
      <c r="K189" s="130">
        <v>1</v>
      </c>
      <c r="L189" s="130" t="s">
        <v>327</v>
      </c>
      <c r="M189" s="130"/>
      <c r="N189" s="130"/>
      <c r="O189" s="131"/>
      <c r="P189" s="156">
        <v>41.415399999999998</v>
      </c>
      <c r="Q189" s="156">
        <v>-8.3831000000000007</v>
      </c>
      <c r="R189" s="132">
        <f t="shared" ca="1" si="11"/>
        <v>0.99703544474127626</v>
      </c>
      <c r="S189" s="131">
        <f t="shared" ca="1" si="12"/>
        <v>7.7019753082468334E-2</v>
      </c>
      <c r="T189" s="131">
        <f t="shared" ca="1" si="13"/>
        <v>4.412906790765148</v>
      </c>
      <c r="U189" s="131">
        <f t="shared" ca="1" si="14"/>
        <v>490.69071898424687</v>
      </c>
      <c r="V189" s="131">
        <f t="shared" ca="1" si="15"/>
        <v>593.73576997093869</v>
      </c>
      <c r="W189" s="131">
        <f t="shared" ca="1" si="16"/>
        <v>9.8955961661823117</v>
      </c>
      <c r="X189" s="131">
        <f t="shared" ca="1" si="17"/>
        <v>593.73576997093869</v>
      </c>
      <c r="Y189" s="131">
        <f t="shared" ca="1" si="18"/>
        <v>593.73576997093869</v>
      </c>
      <c r="Z189" s="122">
        <f t="shared" ca="1" si="19"/>
        <v>593.70000000000005</v>
      </c>
      <c r="AA189" s="123" t="str">
        <f t="shared" ca="1" si="20"/>
        <v>9 h 54 min</v>
      </c>
      <c r="AB189" s="86"/>
      <c r="AC189" s="86"/>
      <c r="AD189" s="86"/>
      <c r="AE189" s="86"/>
      <c r="AF189" s="86"/>
      <c r="AG189" s="86"/>
      <c r="AH189" s="86"/>
    </row>
    <row r="190" spans="1:34" ht="19.5" thickBot="1" x14ac:dyDescent="0.35">
      <c r="A190" s="62"/>
      <c r="D190" s="86"/>
      <c r="E190" s="86"/>
      <c r="F190" s="175">
        <v>110</v>
      </c>
      <c r="G190" s="172">
        <v>152018</v>
      </c>
      <c r="H190" s="128" t="s">
        <v>591</v>
      </c>
      <c r="I190" s="129">
        <v>1304</v>
      </c>
      <c r="J190" s="130" t="s">
        <v>62</v>
      </c>
      <c r="K190" s="130">
        <v>1</v>
      </c>
      <c r="L190" s="130" t="s">
        <v>320</v>
      </c>
      <c r="M190" s="130"/>
      <c r="N190" s="130"/>
      <c r="O190" s="131"/>
      <c r="P190" s="156">
        <v>41.1492</v>
      </c>
      <c r="Q190" s="156">
        <v>-8.5036000000000005</v>
      </c>
      <c r="R190" s="132">
        <f t="shared" ca="1" si="11"/>
        <v>0.99736956976744495</v>
      </c>
      <c r="S190" s="131">
        <f t="shared" ca="1" si="12"/>
        <v>7.2547697909902897E-2</v>
      </c>
      <c r="T190" s="131">
        <f t="shared" ca="1" si="13"/>
        <v>4.1566769036275</v>
      </c>
      <c r="U190" s="131">
        <f t="shared" ca="1" si="14"/>
        <v>462.19937903391337</v>
      </c>
      <c r="V190" s="131">
        <f t="shared" ca="1" si="15"/>
        <v>559.26124863103519</v>
      </c>
      <c r="W190" s="131">
        <f t="shared" ca="1" si="16"/>
        <v>9.3210208105172523</v>
      </c>
      <c r="X190" s="131">
        <f t="shared" ca="1" si="17"/>
        <v>559.26124863103519</v>
      </c>
      <c r="Y190" s="131">
        <f t="shared" ca="1" si="18"/>
        <v>559.26124863103519</v>
      </c>
      <c r="Z190" s="122">
        <f t="shared" ca="1" si="19"/>
        <v>559.29999999999995</v>
      </c>
      <c r="AA190" s="123" t="str">
        <f t="shared" ca="1" si="20"/>
        <v>9 h 19 min</v>
      </c>
      <c r="AB190" s="86"/>
      <c r="AC190" s="86"/>
      <c r="AD190" s="86"/>
      <c r="AE190" s="86"/>
      <c r="AF190" s="86"/>
      <c r="AG190" s="86"/>
      <c r="AH190" s="86"/>
    </row>
    <row r="191" spans="1:34" ht="19.5" thickBot="1" x14ac:dyDescent="0.35">
      <c r="A191" s="62"/>
      <c r="D191" s="86"/>
      <c r="E191" s="86"/>
      <c r="F191" s="175">
        <v>111</v>
      </c>
      <c r="G191" s="172">
        <v>152456</v>
      </c>
      <c r="H191" s="128" t="s">
        <v>632</v>
      </c>
      <c r="I191" s="129">
        <v>1317</v>
      </c>
      <c r="J191" s="130" t="s">
        <v>73</v>
      </c>
      <c r="K191" s="130">
        <v>1</v>
      </c>
      <c r="L191" s="130"/>
      <c r="M191" s="130"/>
      <c r="N191" s="130"/>
      <c r="O191" s="131"/>
      <c r="P191" s="156">
        <v>41.095999999999997</v>
      </c>
      <c r="Q191" s="156">
        <v>-8.6199999999999992</v>
      </c>
      <c r="R191" s="132">
        <f t="shared" ca="1" si="11"/>
        <v>0.99742249986591058</v>
      </c>
      <c r="S191" s="131">
        <f t="shared" ca="1" si="12"/>
        <v>7.1813761173302293E-2</v>
      </c>
      <c r="T191" s="131">
        <f t="shared" ca="1" si="13"/>
        <v>4.1146254261906803</v>
      </c>
      <c r="U191" s="131">
        <f t="shared" ca="1" si="14"/>
        <v>457.52348836225815</v>
      </c>
      <c r="V191" s="131">
        <f t="shared" ca="1" si="15"/>
        <v>553.60342091833229</v>
      </c>
      <c r="W191" s="131">
        <f t="shared" ca="1" si="16"/>
        <v>9.2267236819722047</v>
      </c>
      <c r="X191" s="131">
        <f t="shared" ca="1" si="17"/>
        <v>553.60342091833229</v>
      </c>
      <c r="Y191" s="131">
        <f t="shared" ca="1" si="18"/>
        <v>553.60342091833229</v>
      </c>
      <c r="Z191" s="122">
        <f t="shared" ca="1" si="19"/>
        <v>553.6</v>
      </c>
      <c r="AA191" s="123" t="str">
        <f t="shared" ca="1" si="20"/>
        <v>9 h 14 min</v>
      </c>
      <c r="AB191" s="86"/>
      <c r="AC191" s="86"/>
      <c r="AD191" s="86"/>
      <c r="AE191" s="86"/>
      <c r="AF191" s="86"/>
      <c r="AG191" s="86"/>
      <c r="AH191" s="86"/>
    </row>
    <row r="192" spans="1:34" ht="19.5" thickBot="1" x14ac:dyDescent="0.35">
      <c r="A192" s="62"/>
      <c r="D192" s="86"/>
      <c r="E192" s="86"/>
      <c r="F192" s="175">
        <v>112</v>
      </c>
      <c r="G192" s="172">
        <v>151117</v>
      </c>
      <c r="H192" s="128" t="s">
        <v>515</v>
      </c>
      <c r="I192" s="129">
        <v>1309</v>
      </c>
      <c r="J192" s="130" t="s">
        <v>50</v>
      </c>
      <c r="K192" s="130">
        <v>1</v>
      </c>
      <c r="L192" s="130" t="s">
        <v>318</v>
      </c>
      <c r="M192" s="130"/>
      <c r="N192" s="130"/>
      <c r="O192" s="131"/>
      <c r="P192" s="156">
        <v>41.280900000000003</v>
      </c>
      <c r="Q192" s="156">
        <v>-8.3859999999999992</v>
      </c>
      <c r="R192" s="132">
        <f t="shared" ca="1" si="11"/>
        <v>0.99721246255269835</v>
      </c>
      <c r="S192" s="131">
        <f t="shared" ca="1" si="12"/>
        <v>7.4683779653637705E-2</v>
      </c>
      <c r="T192" s="131">
        <f t="shared" ca="1" si="13"/>
        <v>4.27906537223845</v>
      </c>
      <c r="U192" s="131">
        <f t="shared" ca="1" si="14"/>
        <v>475.8082968075143</v>
      </c>
      <c r="V192" s="131">
        <f t="shared" ca="1" si="15"/>
        <v>575.72803913709231</v>
      </c>
      <c r="W192" s="131">
        <f t="shared" ca="1" si="16"/>
        <v>9.5954673189515383</v>
      </c>
      <c r="X192" s="131">
        <f t="shared" ca="1" si="17"/>
        <v>575.72803913709231</v>
      </c>
      <c r="Y192" s="131">
        <f t="shared" ca="1" si="18"/>
        <v>575.72803913709231</v>
      </c>
      <c r="Z192" s="122">
        <f t="shared" ca="1" si="19"/>
        <v>575.70000000000005</v>
      </c>
      <c r="AA192" s="123" t="str">
        <f t="shared" ca="1" si="20"/>
        <v>9 h 36 min</v>
      </c>
      <c r="AB192" s="86"/>
      <c r="AC192" s="86"/>
      <c r="AD192" s="86"/>
      <c r="AE192" s="86"/>
      <c r="AF192" s="86"/>
      <c r="AG192" s="86"/>
      <c r="AH192" s="86"/>
    </row>
    <row r="193" spans="1:34" ht="19.5" thickBot="1" x14ac:dyDescent="0.35">
      <c r="A193" s="62"/>
      <c r="D193" s="86"/>
      <c r="E193" s="86"/>
      <c r="F193" s="175">
        <v>113</v>
      </c>
      <c r="G193" s="172">
        <v>152304</v>
      </c>
      <c r="H193" s="128" t="s">
        <v>618</v>
      </c>
      <c r="I193" s="129">
        <v>1314</v>
      </c>
      <c r="J193" s="130" t="s">
        <v>41</v>
      </c>
      <c r="K193" s="130">
        <v>1</v>
      </c>
      <c r="L193" s="130"/>
      <c r="M193" s="130"/>
      <c r="N193" s="130"/>
      <c r="O193" s="131"/>
      <c r="P193" s="156">
        <v>41.360500000000002</v>
      </c>
      <c r="Q193" s="156">
        <v>-8.3673000000000002</v>
      </c>
      <c r="R193" s="132">
        <f t="shared" ca="1" si="11"/>
        <v>0.99710975287002213</v>
      </c>
      <c r="S193" s="131">
        <f t="shared" ca="1" si="12"/>
        <v>7.6047885687601235E-2</v>
      </c>
      <c r="T193" s="131">
        <f t="shared" ca="1" si="13"/>
        <v>4.3572228907928894</v>
      </c>
      <c r="U193" s="131">
        <f t="shared" ca="1" si="14"/>
        <v>484.49897866233158</v>
      </c>
      <c r="V193" s="131">
        <f t="shared" ca="1" si="15"/>
        <v>586.24376418142117</v>
      </c>
      <c r="W193" s="131">
        <f t="shared" ca="1" si="16"/>
        <v>9.7707294030236866</v>
      </c>
      <c r="X193" s="131">
        <f t="shared" ca="1" si="17"/>
        <v>586.24376418142117</v>
      </c>
      <c r="Y193" s="131">
        <f t="shared" ca="1" si="18"/>
        <v>586.24376418142117</v>
      </c>
      <c r="Z193" s="122">
        <f t="shared" ca="1" si="19"/>
        <v>586.20000000000005</v>
      </c>
      <c r="AA193" s="123" t="str">
        <f t="shared" ca="1" si="20"/>
        <v>9 h 46 min</v>
      </c>
      <c r="AB193" s="86"/>
      <c r="AC193" s="86"/>
      <c r="AD193" s="86"/>
      <c r="AE193" s="86"/>
      <c r="AF193" s="86"/>
      <c r="AG193" s="86"/>
      <c r="AH193" s="86"/>
    </row>
    <row r="194" spans="1:34" ht="19.5" thickBot="1" x14ac:dyDescent="0.35">
      <c r="A194" s="62"/>
      <c r="D194" s="86"/>
      <c r="E194" s="86"/>
      <c r="F194" s="175">
        <v>114</v>
      </c>
      <c r="G194" s="172">
        <v>150812</v>
      </c>
      <c r="H194" s="128" t="s">
        <v>487</v>
      </c>
      <c r="I194" s="129">
        <v>308</v>
      </c>
      <c r="J194" s="130" t="s">
        <v>53</v>
      </c>
      <c r="K194" s="130">
        <v>1</v>
      </c>
      <c r="L194" s="130" t="s">
        <v>318</v>
      </c>
      <c r="M194" s="130"/>
      <c r="N194" s="130"/>
      <c r="O194" s="131"/>
      <c r="P194" s="156">
        <v>41.442700000000002</v>
      </c>
      <c r="Q194" s="156">
        <v>-8.3823000000000008</v>
      </c>
      <c r="R194" s="132">
        <f t="shared" ca="1" si="11"/>
        <v>0.99699886114019498</v>
      </c>
      <c r="S194" s="131">
        <f t="shared" ca="1" si="12"/>
        <v>7.7493757186089196E-2</v>
      </c>
      <c r="T194" s="131">
        <f t="shared" ca="1" si="13"/>
        <v>4.4400652253745054</v>
      </c>
      <c r="U194" s="131">
        <f t="shared" ca="1" si="14"/>
        <v>493.71058603261514</v>
      </c>
      <c r="V194" s="131">
        <f t="shared" ca="1" si="15"/>
        <v>597.38980909946429</v>
      </c>
      <c r="W194" s="131">
        <f t="shared" ca="1" si="16"/>
        <v>9.9564968183244051</v>
      </c>
      <c r="X194" s="131">
        <f t="shared" ca="1" si="17"/>
        <v>597.38980909946429</v>
      </c>
      <c r="Y194" s="131">
        <f t="shared" ca="1" si="18"/>
        <v>597.38980909946429</v>
      </c>
      <c r="Z194" s="122">
        <f t="shared" ca="1" si="19"/>
        <v>597.4</v>
      </c>
      <c r="AA194" s="123" t="str">
        <f t="shared" ca="1" si="20"/>
        <v>9 h 57 min</v>
      </c>
      <c r="AB194" s="86"/>
      <c r="AC194" s="86"/>
      <c r="AD194" s="86"/>
      <c r="AE194" s="86"/>
      <c r="AF194" s="86"/>
      <c r="AG194" s="86"/>
      <c r="AH194" s="86"/>
    </row>
    <row r="195" spans="1:34" ht="19.5" thickBot="1" x14ac:dyDescent="0.35">
      <c r="A195" s="62"/>
      <c r="D195" s="86"/>
      <c r="E195" s="86"/>
      <c r="F195" s="175">
        <v>115</v>
      </c>
      <c r="G195" s="172">
        <v>152675</v>
      </c>
      <c r="H195" s="128" t="s">
        <v>653</v>
      </c>
      <c r="I195" s="129">
        <v>1609</v>
      </c>
      <c r="J195" s="130" t="s">
        <v>40</v>
      </c>
      <c r="K195" s="130">
        <v>1</v>
      </c>
      <c r="L195" s="130"/>
      <c r="M195" s="130"/>
      <c r="N195" s="130"/>
      <c r="O195" s="131"/>
      <c r="P195" s="156">
        <v>41.647599999999997</v>
      </c>
      <c r="Q195" s="156">
        <v>-8.6921999999999997</v>
      </c>
      <c r="R195" s="132">
        <f t="shared" ca="1" si="11"/>
        <v>0.99668222899473335</v>
      </c>
      <c r="S195" s="131">
        <f t="shared" ca="1" si="12"/>
        <v>8.1481374937870443E-2</v>
      </c>
      <c r="T195" s="131">
        <f t="shared" ca="1" si="13"/>
        <v>4.6685388928630163</v>
      </c>
      <c r="U195" s="131">
        <f t="shared" ca="1" si="14"/>
        <v>519.11558855918486</v>
      </c>
      <c r="V195" s="131">
        <f t="shared" ca="1" si="15"/>
        <v>628.12986215661363</v>
      </c>
      <c r="W195" s="131">
        <f t="shared" ca="1" si="16"/>
        <v>10.468831035943561</v>
      </c>
      <c r="X195" s="131">
        <f t="shared" ca="1" si="17"/>
        <v>628.12986215661363</v>
      </c>
      <c r="Y195" s="131">
        <f t="shared" ca="1" si="18"/>
        <v>628.12986215661363</v>
      </c>
      <c r="Z195" s="122">
        <f t="shared" ca="1" si="19"/>
        <v>628.1</v>
      </c>
      <c r="AA195" s="123" t="str">
        <f t="shared" ca="1" si="20"/>
        <v>10 h 28 min</v>
      </c>
      <c r="AB195" s="86"/>
      <c r="AC195" s="86"/>
      <c r="AD195" s="86"/>
      <c r="AE195" s="86"/>
      <c r="AF195" s="86"/>
      <c r="AG195" s="86"/>
      <c r="AH195" s="86"/>
    </row>
    <row r="196" spans="1:34" ht="19.5" thickBot="1" x14ac:dyDescent="0.35">
      <c r="A196" s="62"/>
      <c r="D196" s="86"/>
      <c r="E196" s="86"/>
      <c r="F196" s="175">
        <v>116</v>
      </c>
      <c r="G196" s="172">
        <v>152493</v>
      </c>
      <c r="H196" s="128" t="s">
        <v>636</v>
      </c>
      <c r="I196" s="129">
        <v>1317</v>
      </c>
      <c r="J196" s="130" t="s">
        <v>73</v>
      </c>
      <c r="K196" s="130">
        <v>1</v>
      </c>
      <c r="L196" s="130" t="s">
        <v>327</v>
      </c>
      <c r="M196" s="130"/>
      <c r="N196" s="130"/>
      <c r="O196" s="131"/>
      <c r="P196" s="156">
        <v>41.096499999999999</v>
      </c>
      <c r="Q196" s="156">
        <v>-8.5878999999999994</v>
      </c>
      <c r="R196" s="132">
        <f t="shared" ca="1" si="11"/>
        <v>0.9974258581731642</v>
      </c>
      <c r="S196" s="131">
        <f t="shared" ca="1" si="12"/>
        <v>7.1766941598958134E-2</v>
      </c>
      <c r="T196" s="131">
        <f t="shared" ca="1" si="13"/>
        <v>4.1119428621821612</v>
      </c>
      <c r="U196" s="131">
        <f t="shared" ca="1" si="14"/>
        <v>457.22520214764421</v>
      </c>
      <c r="V196" s="131">
        <f t="shared" ca="1" si="15"/>
        <v>553.2424945986495</v>
      </c>
      <c r="W196" s="131">
        <f t="shared" ca="1" si="16"/>
        <v>9.2207082433108258</v>
      </c>
      <c r="X196" s="131">
        <f t="shared" ca="1" si="17"/>
        <v>553.2424945986495</v>
      </c>
      <c r="Y196" s="131">
        <f t="shared" ca="1" si="18"/>
        <v>553.2424945986495</v>
      </c>
      <c r="Z196" s="122">
        <f t="shared" ca="1" si="19"/>
        <v>553.20000000000005</v>
      </c>
      <c r="AA196" s="123" t="str">
        <f t="shared" ca="1" si="20"/>
        <v>9 h 13 min</v>
      </c>
      <c r="AB196" s="86"/>
      <c r="AC196" s="86"/>
      <c r="AD196" s="86"/>
      <c r="AE196" s="86"/>
      <c r="AF196" s="86"/>
      <c r="AG196" s="86"/>
      <c r="AH196" s="86"/>
    </row>
    <row r="197" spans="1:34" ht="19.5" thickBot="1" x14ac:dyDescent="0.35">
      <c r="A197" s="62"/>
      <c r="D197" s="86"/>
      <c r="E197" s="86"/>
      <c r="F197" s="175">
        <v>117</v>
      </c>
      <c r="G197" s="172">
        <v>151476</v>
      </c>
      <c r="H197" s="128" t="s">
        <v>541</v>
      </c>
      <c r="I197" s="129">
        <v>1309</v>
      </c>
      <c r="J197" s="130" t="s">
        <v>50</v>
      </c>
      <c r="K197" s="130">
        <v>1</v>
      </c>
      <c r="L197" s="130"/>
      <c r="M197" s="130"/>
      <c r="N197" s="130"/>
      <c r="O197" s="131"/>
      <c r="P197" s="156">
        <v>41.308999999999997</v>
      </c>
      <c r="Q197" s="156">
        <v>-8.3667999999999996</v>
      </c>
      <c r="R197" s="132">
        <f t="shared" ca="1" si="11"/>
        <v>0.99717745720044337</v>
      </c>
      <c r="S197" s="131">
        <f t="shared" ca="1" si="12"/>
        <v>7.5151468264736732E-2</v>
      </c>
      <c r="T197" s="131">
        <f t="shared" ca="1" si="13"/>
        <v>4.3058619557807596</v>
      </c>
      <c r="U197" s="131">
        <f t="shared" ca="1" si="14"/>
        <v>478.78792802751059</v>
      </c>
      <c r="V197" s="131">
        <f t="shared" ca="1" si="15"/>
        <v>579.33339291328775</v>
      </c>
      <c r="W197" s="131">
        <f t="shared" ca="1" si="16"/>
        <v>9.6555565485547952</v>
      </c>
      <c r="X197" s="131">
        <f t="shared" ca="1" si="17"/>
        <v>579.33339291328775</v>
      </c>
      <c r="Y197" s="131">
        <f t="shared" ca="1" si="18"/>
        <v>579.33339291328775</v>
      </c>
      <c r="Z197" s="122">
        <f t="shared" ca="1" si="19"/>
        <v>579.29999999999995</v>
      </c>
      <c r="AA197" s="123" t="str">
        <f t="shared" ca="1" si="20"/>
        <v>9 h 39 min</v>
      </c>
      <c r="AB197" s="86"/>
      <c r="AC197" s="86"/>
      <c r="AD197" s="86"/>
      <c r="AE197" s="86"/>
      <c r="AF197" s="86"/>
      <c r="AG197" s="86"/>
      <c r="AH197" s="86"/>
    </row>
    <row r="198" spans="1:34" ht="19.5" thickBot="1" x14ac:dyDescent="0.35">
      <c r="A198" s="62"/>
      <c r="D198" s="86"/>
      <c r="E198" s="86"/>
      <c r="F198" s="175">
        <v>118</v>
      </c>
      <c r="G198" s="172">
        <v>151555</v>
      </c>
      <c r="H198" s="128" t="s">
        <v>549</v>
      </c>
      <c r="I198" s="129">
        <v>1310</v>
      </c>
      <c r="J198" s="130" t="s">
        <v>67</v>
      </c>
      <c r="K198" s="130">
        <v>1</v>
      </c>
      <c r="L198" s="130" t="s">
        <v>318</v>
      </c>
      <c r="M198" s="130"/>
      <c r="N198" s="130"/>
      <c r="O198" s="131"/>
      <c r="P198" s="156">
        <v>41.236600000000003</v>
      </c>
      <c r="Q198" s="156">
        <v>-8.3976000000000006</v>
      </c>
      <c r="R198" s="132">
        <f t="shared" ca="1" si="11"/>
        <v>0.99726865848868829</v>
      </c>
      <c r="S198" s="131">
        <f t="shared" ca="1" si="12"/>
        <v>7.392679877827435E-2</v>
      </c>
      <c r="T198" s="131">
        <f t="shared" ca="1" si="13"/>
        <v>4.2356935629080104</v>
      </c>
      <c r="U198" s="131">
        <f t="shared" ca="1" si="14"/>
        <v>470.98559256446572</v>
      </c>
      <c r="V198" s="131">
        <f t="shared" ca="1" si="15"/>
        <v>569.89256700300348</v>
      </c>
      <c r="W198" s="131">
        <f t="shared" ca="1" si="16"/>
        <v>9.4982094500500587</v>
      </c>
      <c r="X198" s="131">
        <f t="shared" ca="1" si="17"/>
        <v>569.89256700300348</v>
      </c>
      <c r="Y198" s="131">
        <f t="shared" ca="1" si="18"/>
        <v>569.89256700300348</v>
      </c>
      <c r="Z198" s="122">
        <f t="shared" ca="1" si="19"/>
        <v>569.9</v>
      </c>
      <c r="AA198" s="123" t="str">
        <f t="shared" ca="1" si="20"/>
        <v>9 h 30 min</v>
      </c>
      <c r="AB198" s="86"/>
      <c r="AC198" s="86"/>
      <c r="AD198" s="86"/>
      <c r="AE198" s="86"/>
      <c r="AF198" s="86"/>
      <c r="AG198" s="86"/>
      <c r="AH198" s="86"/>
    </row>
    <row r="199" spans="1:34" ht="19.5" thickBot="1" x14ac:dyDescent="0.35">
      <c r="A199" s="62"/>
      <c r="D199" s="86"/>
      <c r="E199" s="86"/>
      <c r="F199" s="175">
        <v>119</v>
      </c>
      <c r="G199" s="172">
        <v>150721</v>
      </c>
      <c r="H199" s="128" t="s">
        <v>479</v>
      </c>
      <c r="I199" s="129">
        <v>303</v>
      </c>
      <c r="J199" s="130" t="s">
        <v>65</v>
      </c>
      <c r="K199" s="130">
        <v>1</v>
      </c>
      <c r="L199" s="130" t="s">
        <v>327</v>
      </c>
      <c r="M199" s="130"/>
      <c r="N199" s="130"/>
      <c r="O199" s="131"/>
      <c r="P199" s="156">
        <v>41.542400000000001</v>
      </c>
      <c r="Q199" s="156">
        <v>-8.4425000000000008</v>
      </c>
      <c r="R199" s="132">
        <f t="shared" ca="1" si="11"/>
        <v>0.99685778032185146</v>
      </c>
      <c r="S199" s="131">
        <f t="shared" ca="1" si="12"/>
        <v>7.9295228723748057E-2</v>
      </c>
      <c r="T199" s="131">
        <f t="shared" ca="1" si="13"/>
        <v>4.5432819413953007</v>
      </c>
      <c r="U199" s="131">
        <f t="shared" ca="1" si="14"/>
        <v>505.18771142792747</v>
      </c>
      <c r="V199" s="131">
        <f t="shared" ca="1" si="15"/>
        <v>611.27713082779223</v>
      </c>
      <c r="W199" s="131">
        <f t="shared" ca="1" si="16"/>
        <v>10.187952180463204</v>
      </c>
      <c r="X199" s="131">
        <f t="shared" ca="1" si="17"/>
        <v>611.27713082779223</v>
      </c>
      <c r="Y199" s="131">
        <f t="shared" ca="1" si="18"/>
        <v>611.27713082779223</v>
      </c>
      <c r="Z199" s="122">
        <f t="shared" ca="1" si="19"/>
        <v>611.29999999999995</v>
      </c>
      <c r="AA199" s="123" t="str">
        <f t="shared" ca="1" si="20"/>
        <v>10 h 11 min</v>
      </c>
      <c r="AB199" s="86"/>
      <c r="AC199" s="86"/>
      <c r="AD199" s="86"/>
      <c r="AE199" s="86"/>
      <c r="AF199" s="86"/>
      <c r="AG199" s="86"/>
      <c r="AH199" s="86"/>
    </row>
    <row r="200" spans="1:34" ht="19.5" thickBot="1" x14ac:dyDescent="0.35">
      <c r="A200" s="62"/>
      <c r="D200" s="86"/>
      <c r="E200" s="86"/>
      <c r="F200" s="175">
        <v>120</v>
      </c>
      <c r="G200" s="172">
        <v>150769</v>
      </c>
      <c r="H200" s="128" t="s">
        <v>483</v>
      </c>
      <c r="I200" s="129">
        <v>1309</v>
      </c>
      <c r="J200" s="130" t="s">
        <v>50</v>
      </c>
      <c r="K200" s="130">
        <v>1</v>
      </c>
      <c r="L200" s="130"/>
      <c r="M200" s="130"/>
      <c r="N200" s="130"/>
      <c r="O200" s="131"/>
      <c r="P200" s="156">
        <v>41.278199999999998</v>
      </c>
      <c r="Q200" s="156">
        <v>-8.3734000000000002</v>
      </c>
      <c r="R200" s="132">
        <f t="shared" ca="1" si="11"/>
        <v>0.99721700566052118</v>
      </c>
      <c r="S200" s="131">
        <f t="shared" ca="1" si="12"/>
        <v>7.4622867021145733E-2</v>
      </c>
      <c r="T200" s="131">
        <f t="shared" ca="1" si="13"/>
        <v>4.2755753354776278</v>
      </c>
      <c r="U200" s="131">
        <f t="shared" ca="1" si="14"/>
        <v>475.42022410880395</v>
      </c>
      <c r="V200" s="131">
        <f t="shared" ca="1" si="15"/>
        <v>575.25847117165279</v>
      </c>
      <c r="W200" s="131">
        <f t="shared" ca="1" si="16"/>
        <v>9.5876411861942135</v>
      </c>
      <c r="X200" s="131">
        <f t="shared" ca="1" si="17"/>
        <v>575.25847117165279</v>
      </c>
      <c r="Y200" s="131">
        <f t="shared" ca="1" si="18"/>
        <v>575.25847117165279</v>
      </c>
      <c r="Z200" s="122">
        <f t="shared" ca="1" si="19"/>
        <v>575.29999999999995</v>
      </c>
      <c r="AA200" s="123" t="str">
        <f t="shared" ca="1" si="20"/>
        <v>9 h 35 min</v>
      </c>
      <c r="AB200" s="86"/>
      <c r="AC200" s="86"/>
      <c r="AD200" s="86"/>
      <c r="AE200" s="86"/>
      <c r="AF200" s="86"/>
      <c r="AG200" s="86"/>
      <c r="AH200" s="86"/>
    </row>
    <row r="201" spans="1:34" ht="19.5" thickBot="1" x14ac:dyDescent="0.35">
      <c r="A201" s="62"/>
      <c r="D201" s="86"/>
      <c r="E201" s="86"/>
      <c r="F201" s="175">
        <v>121</v>
      </c>
      <c r="G201" s="172">
        <v>403374</v>
      </c>
      <c r="H201" s="128" t="s">
        <v>1096</v>
      </c>
      <c r="I201" s="129">
        <v>1309</v>
      </c>
      <c r="J201" s="130" t="s">
        <v>50</v>
      </c>
      <c r="K201" s="130">
        <v>1</v>
      </c>
      <c r="L201" s="130"/>
      <c r="M201" s="130"/>
      <c r="N201" s="130"/>
      <c r="O201" s="131"/>
      <c r="P201" s="156">
        <v>41.278199999999998</v>
      </c>
      <c r="Q201" s="156">
        <v>-8.3734000000000002</v>
      </c>
      <c r="R201" s="132">
        <f t="shared" ca="1" si="11"/>
        <v>0.99721700566052118</v>
      </c>
      <c r="S201" s="131">
        <f t="shared" ca="1" si="12"/>
        <v>7.4622867021145733E-2</v>
      </c>
      <c r="T201" s="131">
        <f t="shared" ca="1" si="13"/>
        <v>4.2755753354776278</v>
      </c>
      <c r="U201" s="131">
        <f t="shared" ca="1" si="14"/>
        <v>475.42022410880395</v>
      </c>
      <c r="V201" s="131">
        <f t="shared" ca="1" si="15"/>
        <v>575.25847117165279</v>
      </c>
      <c r="W201" s="131">
        <f t="shared" ca="1" si="16"/>
        <v>9.5876411861942135</v>
      </c>
      <c r="X201" s="131">
        <f t="shared" ca="1" si="17"/>
        <v>575.25847117165279</v>
      </c>
      <c r="Y201" s="131">
        <f t="shared" ca="1" si="18"/>
        <v>575.25847117165279</v>
      </c>
      <c r="Z201" s="122">
        <f t="shared" ca="1" si="19"/>
        <v>575.29999999999995</v>
      </c>
      <c r="AA201" s="123" t="str">
        <f t="shared" ca="1" si="20"/>
        <v>9 h 35 min</v>
      </c>
      <c r="AB201" s="86"/>
      <c r="AC201" s="86"/>
      <c r="AD201" s="86"/>
      <c r="AE201" s="86"/>
      <c r="AF201" s="86"/>
      <c r="AG201" s="86"/>
      <c r="AH201" s="86"/>
    </row>
    <row r="202" spans="1:34" ht="19.5" thickBot="1" x14ac:dyDescent="0.35">
      <c r="A202" s="62"/>
      <c r="D202" s="86"/>
      <c r="E202" s="86"/>
      <c r="F202" s="175">
        <v>122</v>
      </c>
      <c r="G202" s="172">
        <v>151713</v>
      </c>
      <c r="H202" s="128" t="s">
        <v>564</v>
      </c>
      <c r="I202" s="129">
        <v>303</v>
      </c>
      <c r="J202" s="130" t="s">
        <v>65</v>
      </c>
      <c r="K202" s="130">
        <v>1</v>
      </c>
      <c r="L202" s="130" t="s">
        <v>318</v>
      </c>
      <c r="M202" s="130"/>
      <c r="N202" s="130"/>
      <c r="O202" s="131"/>
      <c r="P202" s="156">
        <v>41.572699999999998</v>
      </c>
      <c r="Q202" s="156">
        <v>-8.4626999999999999</v>
      </c>
      <c r="R202" s="132">
        <f t="shared" ca="1" si="11"/>
        <v>0.99681399364885503</v>
      </c>
      <c r="S202" s="131">
        <f t="shared" ca="1" si="12"/>
        <v>7.9846096494399443E-2</v>
      </c>
      <c r="T202" s="131">
        <f t="shared" ca="1" si="13"/>
        <v>4.5748443397234055</v>
      </c>
      <c r="U202" s="131">
        <f t="shared" ca="1" si="14"/>
        <v>508.69727477535537</v>
      </c>
      <c r="V202" s="131">
        <f t="shared" ca="1" si="15"/>
        <v>615.52370247817998</v>
      </c>
      <c r="W202" s="131">
        <f t="shared" ca="1" si="16"/>
        <v>10.258728374636332</v>
      </c>
      <c r="X202" s="131">
        <f t="shared" ca="1" si="17"/>
        <v>615.52370247817998</v>
      </c>
      <c r="Y202" s="131">
        <f t="shared" ca="1" si="18"/>
        <v>615.52370247817998</v>
      </c>
      <c r="Z202" s="122">
        <f t="shared" ca="1" si="19"/>
        <v>615.5</v>
      </c>
      <c r="AA202" s="123" t="str">
        <f t="shared" ca="1" si="20"/>
        <v>10 h 16 min</v>
      </c>
      <c r="AB202" s="86"/>
      <c r="AC202" s="86"/>
      <c r="AD202" s="86"/>
      <c r="AE202" s="86"/>
      <c r="AF202" s="86"/>
      <c r="AG202" s="86"/>
      <c r="AH202" s="86"/>
    </row>
    <row r="203" spans="1:34" ht="19.5" thickBot="1" x14ac:dyDescent="0.35">
      <c r="A203" s="62"/>
      <c r="D203" s="86"/>
      <c r="E203" s="86"/>
      <c r="F203" s="175">
        <v>123</v>
      </c>
      <c r="G203" s="172">
        <v>151725</v>
      </c>
      <c r="H203" s="128" t="s">
        <v>565</v>
      </c>
      <c r="I203" s="129">
        <v>303</v>
      </c>
      <c r="J203" s="130" t="s">
        <v>65</v>
      </c>
      <c r="K203" s="130">
        <v>1</v>
      </c>
      <c r="L203" s="130" t="s">
        <v>318</v>
      </c>
      <c r="M203" s="130"/>
      <c r="N203" s="130"/>
      <c r="O203" s="131"/>
      <c r="P203" s="156">
        <v>41.557600000000001</v>
      </c>
      <c r="Q203" s="156">
        <v>-8.4408999999999992</v>
      </c>
      <c r="R203" s="132">
        <f t="shared" ca="1" si="11"/>
        <v>0.99683696708502834</v>
      </c>
      <c r="S203" s="131">
        <f t="shared" ca="1" si="12"/>
        <v>7.9557548802579259E-2</v>
      </c>
      <c r="T203" s="131">
        <f t="shared" ca="1" si="13"/>
        <v>4.558311774793868</v>
      </c>
      <c r="U203" s="131">
        <f t="shared" ca="1" si="14"/>
        <v>506.85894540277366</v>
      </c>
      <c r="V203" s="131">
        <f t="shared" ca="1" si="15"/>
        <v>613.29932393735612</v>
      </c>
      <c r="W203" s="131">
        <f t="shared" ca="1" si="16"/>
        <v>10.221655398955935</v>
      </c>
      <c r="X203" s="131">
        <f t="shared" ca="1" si="17"/>
        <v>613.29932393735612</v>
      </c>
      <c r="Y203" s="131">
        <f t="shared" ca="1" si="18"/>
        <v>613.29932393735612</v>
      </c>
      <c r="Z203" s="122">
        <f t="shared" ca="1" si="19"/>
        <v>613.29999999999995</v>
      </c>
      <c r="AA203" s="123" t="str">
        <f t="shared" ca="1" si="20"/>
        <v>10 h 13 min</v>
      </c>
      <c r="AB203" s="86"/>
      <c r="AC203" s="86"/>
      <c r="AD203" s="86"/>
      <c r="AE203" s="86"/>
      <c r="AF203" s="86"/>
      <c r="AG203" s="86"/>
      <c r="AH203" s="86"/>
    </row>
    <row r="204" spans="1:34" ht="19.5" thickBot="1" x14ac:dyDescent="0.35">
      <c r="A204" s="62"/>
      <c r="D204" s="86"/>
      <c r="E204" s="86"/>
      <c r="F204" s="175">
        <v>124</v>
      </c>
      <c r="G204" s="172">
        <v>151040</v>
      </c>
      <c r="H204" s="128" t="s">
        <v>509</v>
      </c>
      <c r="I204" s="129">
        <v>308</v>
      </c>
      <c r="J204" s="130" t="s">
        <v>53</v>
      </c>
      <c r="K204" s="130">
        <v>1</v>
      </c>
      <c r="L204" s="130"/>
      <c r="M204" s="130"/>
      <c r="N204" s="130"/>
      <c r="O204" s="131"/>
      <c r="P204" s="156">
        <v>41.433700000000002</v>
      </c>
      <c r="Q204" s="156">
        <v>-8.3498999999999999</v>
      </c>
      <c r="R204" s="132">
        <f t="shared" ca="1" si="11"/>
        <v>0.99701355868750763</v>
      </c>
      <c r="S204" s="131">
        <f t="shared" ca="1" si="12"/>
        <v>7.7303673514071747E-2</v>
      </c>
      <c r="T204" s="131">
        <f t="shared" ca="1" si="13"/>
        <v>4.4291742332135566</v>
      </c>
      <c r="U204" s="131">
        <f t="shared" ca="1" si="14"/>
        <v>492.49956820982965</v>
      </c>
      <c r="V204" s="131">
        <f t="shared" ca="1" si="15"/>
        <v>595.92447753389388</v>
      </c>
      <c r="W204" s="131">
        <f t="shared" ca="1" si="16"/>
        <v>9.9320746255648977</v>
      </c>
      <c r="X204" s="131">
        <f t="shared" ca="1" si="17"/>
        <v>595.92447753389388</v>
      </c>
      <c r="Y204" s="131">
        <f t="shared" ca="1" si="18"/>
        <v>595.92447753389388</v>
      </c>
      <c r="Z204" s="122">
        <f t="shared" ca="1" si="19"/>
        <v>595.9</v>
      </c>
      <c r="AA204" s="123" t="str">
        <f t="shared" ca="1" si="20"/>
        <v>9 h 56 min</v>
      </c>
      <c r="AB204" s="86"/>
      <c r="AC204" s="86"/>
      <c r="AD204" s="86"/>
      <c r="AE204" s="86"/>
      <c r="AF204" s="86"/>
      <c r="AG204" s="86"/>
      <c r="AH204" s="86"/>
    </row>
    <row r="205" spans="1:34" ht="19.5" thickBot="1" x14ac:dyDescent="0.35">
      <c r="A205" s="62"/>
      <c r="D205" s="86"/>
      <c r="E205" s="86"/>
      <c r="F205" s="175">
        <v>125</v>
      </c>
      <c r="G205" s="172">
        <v>152687</v>
      </c>
      <c r="H205" s="128" t="s">
        <v>654</v>
      </c>
      <c r="I205" s="129">
        <v>1609</v>
      </c>
      <c r="J205" s="130" t="s">
        <v>40</v>
      </c>
      <c r="K205" s="130">
        <v>1</v>
      </c>
      <c r="L205" s="130" t="s">
        <v>320</v>
      </c>
      <c r="M205" s="130"/>
      <c r="N205" s="130"/>
      <c r="O205" s="131"/>
      <c r="P205" s="156">
        <v>41.668700000000001</v>
      </c>
      <c r="Q205" s="156">
        <v>-8.7827000000000002</v>
      </c>
      <c r="R205" s="132">
        <f t="shared" ca="1" si="11"/>
        <v>0.99663913158921424</v>
      </c>
      <c r="S205" s="131">
        <f t="shared" ca="1" si="12"/>
        <v>8.2009178420192841E-2</v>
      </c>
      <c r="T205" s="131">
        <f t="shared" ca="1" si="13"/>
        <v>4.6987798048123972</v>
      </c>
      <c r="U205" s="131">
        <f t="shared" ca="1" si="14"/>
        <v>522.47820996288965</v>
      </c>
      <c r="V205" s="131">
        <f t="shared" ca="1" si="15"/>
        <v>632.19863405509648</v>
      </c>
      <c r="W205" s="131">
        <f t="shared" ca="1" si="16"/>
        <v>10.536643900918275</v>
      </c>
      <c r="X205" s="131">
        <f t="shared" ca="1" si="17"/>
        <v>632.19863405509648</v>
      </c>
      <c r="Y205" s="131">
        <f t="shared" ca="1" si="18"/>
        <v>632.19863405509648</v>
      </c>
      <c r="Z205" s="122">
        <f t="shared" ca="1" si="19"/>
        <v>632.20000000000005</v>
      </c>
      <c r="AA205" s="123" t="str">
        <f t="shared" ca="1" si="20"/>
        <v>10 h 32 min</v>
      </c>
      <c r="AB205" s="86"/>
      <c r="AC205" s="86"/>
      <c r="AD205" s="86"/>
      <c r="AE205" s="86"/>
      <c r="AF205" s="86"/>
      <c r="AG205" s="86"/>
      <c r="AH205" s="86"/>
    </row>
    <row r="206" spans="1:34" ht="19.5" thickBot="1" x14ac:dyDescent="0.35">
      <c r="A206" s="62"/>
      <c r="D206" s="86"/>
      <c r="E206" s="86"/>
      <c r="F206" s="175">
        <v>126</v>
      </c>
      <c r="G206" s="172">
        <v>150952</v>
      </c>
      <c r="H206" s="128" t="s">
        <v>500</v>
      </c>
      <c r="I206" s="129">
        <v>303</v>
      </c>
      <c r="J206" s="130" t="s">
        <v>65</v>
      </c>
      <c r="K206" s="130">
        <v>1</v>
      </c>
      <c r="L206" s="130" t="s">
        <v>318</v>
      </c>
      <c r="M206" s="130"/>
      <c r="N206" s="130"/>
      <c r="O206" s="131"/>
      <c r="P206" s="156">
        <v>41.546500000000002</v>
      </c>
      <c r="Q206" s="156">
        <v>-8.4179999999999993</v>
      </c>
      <c r="R206" s="132">
        <f t="shared" ca="1" si="11"/>
        <v>0.99685437402195054</v>
      </c>
      <c r="S206" s="131">
        <f t="shared" ca="1" si="12"/>
        <v>7.9338219330743476E-2</v>
      </c>
      <c r="T206" s="131">
        <f t="shared" ca="1" si="13"/>
        <v>4.5457451217348446</v>
      </c>
      <c r="U206" s="131">
        <f t="shared" ca="1" si="14"/>
        <v>505.46160339734951</v>
      </c>
      <c r="V206" s="131">
        <f t="shared" ca="1" si="15"/>
        <v>611.60854011079289</v>
      </c>
      <c r="W206" s="131">
        <f t="shared" ca="1" si="16"/>
        <v>10.193475668513214</v>
      </c>
      <c r="X206" s="131">
        <f t="shared" ca="1" si="17"/>
        <v>611.60854011079289</v>
      </c>
      <c r="Y206" s="131">
        <f t="shared" ca="1" si="18"/>
        <v>611.60854011079289</v>
      </c>
      <c r="Z206" s="122">
        <f t="shared" ca="1" si="19"/>
        <v>611.6</v>
      </c>
      <c r="AA206" s="123" t="str">
        <f t="shared" ca="1" si="20"/>
        <v>10 h 12 min</v>
      </c>
      <c r="AB206" s="86"/>
      <c r="AC206" s="86"/>
      <c r="AD206" s="86"/>
      <c r="AE206" s="86"/>
      <c r="AF206" s="86"/>
      <c r="AG206" s="86"/>
      <c r="AH206" s="86"/>
    </row>
    <row r="207" spans="1:34" ht="19.5" thickBot="1" x14ac:dyDescent="0.35">
      <c r="A207" s="62"/>
      <c r="D207" s="86"/>
      <c r="E207" s="86"/>
      <c r="F207" s="175">
        <v>127</v>
      </c>
      <c r="G207" s="172">
        <v>150976</v>
      </c>
      <c r="H207" s="128" t="s">
        <v>502</v>
      </c>
      <c r="I207" s="129">
        <v>303</v>
      </c>
      <c r="J207" s="130" t="s">
        <v>65</v>
      </c>
      <c r="K207" s="130">
        <v>1</v>
      </c>
      <c r="L207" s="130"/>
      <c r="M207" s="130"/>
      <c r="N207" s="130"/>
      <c r="O207" s="131"/>
      <c r="P207" s="156">
        <v>41.543300000000002</v>
      </c>
      <c r="Q207" s="156">
        <v>-8.4145000000000003</v>
      </c>
      <c r="R207" s="132">
        <f t="shared" ca="1" si="11"/>
        <v>0.99685909369837011</v>
      </c>
      <c r="S207" s="131">
        <f t="shared" ca="1" si="12"/>
        <v>7.927864650175076E-2</v>
      </c>
      <c r="T207" s="131">
        <f t="shared" ca="1" si="13"/>
        <v>4.5423318500599068</v>
      </c>
      <c r="U207" s="131">
        <f t="shared" ca="1" si="14"/>
        <v>505.08206654971684</v>
      </c>
      <c r="V207" s="131">
        <f t="shared" ca="1" si="15"/>
        <v>611.1493005251574</v>
      </c>
      <c r="W207" s="131">
        <f t="shared" ca="1" si="16"/>
        <v>10.185821675419289</v>
      </c>
      <c r="X207" s="131">
        <f t="shared" ca="1" si="17"/>
        <v>611.1493005251574</v>
      </c>
      <c r="Y207" s="131">
        <f t="shared" ca="1" si="18"/>
        <v>611.1493005251574</v>
      </c>
      <c r="Z207" s="122">
        <f t="shared" ca="1" si="19"/>
        <v>611.1</v>
      </c>
      <c r="AA207" s="123" t="str">
        <f t="shared" ca="1" si="20"/>
        <v>10 h 11 min</v>
      </c>
      <c r="AB207" s="86"/>
      <c r="AC207" s="86"/>
      <c r="AD207" s="86"/>
      <c r="AE207" s="86"/>
      <c r="AF207" s="86"/>
      <c r="AG207" s="86"/>
      <c r="AH207" s="86"/>
    </row>
    <row r="208" spans="1:34" ht="19.5" thickBot="1" x14ac:dyDescent="0.35">
      <c r="A208" s="62"/>
      <c r="D208" s="86"/>
      <c r="E208" s="86"/>
      <c r="F208" s="175">
        <v>128</v>
      </c>
      <c r="G208" s="172">
        <v>150290</v>
      </c>
      <c r="H208" s="128" t="s">
        <v>448</v>
      </c>
      <c r="I208" s="129">
        <v>308</v>
      </c>
      <c r="J208" s="130" t="s">
        <v>53</v>
      </c>
      <c r="K208" s="130">
        <v>1</v>
      </c>
      <c r="L208" s="130" t="s">
        <v>318</v>
      </c>
      <c r="M208" s="130"/>
      <c r="N208" s="130"/>
      <c r="O208" s="131"/>
      <c r="P208" s="156">
        <v>41.382199999999997</v>
      </c>
      <c r="Q208" s="156">
        <v>-8.3359000000000005</v>
      </c>
      <c r="R208" s="132">
        <f t="shared" ca="1" si="11"/>
        <v>0.99708342978133202</v>
      </c>
      <c r="S208" s="131">
        <f t="shared" ca="1" si="12"/>
        <v>7.639357371732447E-2</v>
      </c>
      <c r="T208" s="131">
        <f t="shared" ca="1" si="13"/>
        <v>4.3770293559242237</v>
      </c>
      <c r="U208" s="131">
        <f t="shared" ca="1" si="14"/>
        <v>486.70134754901852</v>
      </c>
      <c r="V208" s="131">
        <f t="shared" ca="1" si="15"/>
        <v>588.90863053431235</v>
      </c>
      <c r="W208" s="131">
        <f t="shared" ca="1" si="16"/>
        <v>9.8151438422385393</v>
      </c>
      <c r="X208" s="131">
        <f t="shared" ca="1" si="17"/>
        <v>588.90863053431235</v>
      </c>
      <c r="Y208" s="131">
        <f t="shared" ca="1" si="18"/>
        <v>588.90863053431235</v>
      </c>
      <c r="Z208" s="122">
        <f t="shared" ca="1" si="19"/>
        <v>588.9</v>
      </c>
      <c r="AA208" s="123" t="str">
        <f t="shared" ca="1" si="20"/>
        <v>9 h 49 min</v>
      </c>
      <c r="AB208" s="86"/>
      <c r="AC208" s="86"/>
      <c r="AD208" s="86"/>
      <c r="AE208" s="86"/>
      <c r="AF208" s="86"/>
      <c r="AG208" s="86"/>
      <c r="AH208" s="86"/>
    </row>
    <row r="209" spans="1:34" ht="19.5" thickBot="1" x14ac:dyDescent="0.35">
      <c r="A209" s="62"/>
      <c r="D209" s="86"/>
      <c r="E209" s="86"/>
      <c r="F209" s="175">
        <v>129</v>
      </c>
      <c r="G209" s="172">
        <v>150990</v>
      </c>
      <c r="H209" s="128" t="s">
        <v>504</v>
      </c>
      <c r="I209" s="129">
        <v>303</v>
      </c>
      <c r="J209" s="130" t="s">
        <v>65</v>
      </c>
      <c r="K209" s="130">
        <v>1</v>
      </c>
      <c r="L209" s="130"/>
      <c r="M209" s="130"/>
      <c r="N209" s="130"/>
      <c r="O209" s="131"/>
      <c r="P209" s="156">
        <v>41.548999999999999</v>
      </c>
      <c r="Q209" s="156">
        <v>-8.4178999999999995</v>
      </c>
      <c r="R209" s="132">
        <f t="shared" ref="R209:R272" ca="1" si="21">SIN(RADIANS($A$55))*SIN(RADIANS(P209))+COS(RADIANS($A$55))*COS(RADIANS(P209))*COS(RADIANS(Q209)-RADIANS($B$55))</f>
        <v>0.99685093671943514</v>
      </c>
      <c r="S209" s="131">
        <f t="shared" ref="S209:S272" ca="1" si="22">ACOS(R209)</f>
        <v>7.9381577667279934E-2</v>
      </c>
      <c r="T209" s="131">
        <f t="shared" ref="T209:T272" ca="1" si="23">S209*180/PI()</f>
        <v>4.5482293714250908</v>
      </c>
      <c r="U209" s="131">
        <f t="shared" ref="U209:U272" ca="1" si="24">T209*40030/360</f>
        <v>505.73783816151774</v>
      </c>
      <c r="V209" s="131">
        <f t="shared" ref="V209:V272" ca="1" si="25">U209*1.21</f>
        <v>611.94278417543649</v>
      </c>
      <c r="W209" s="131">
        <f t="shared" ref="W209:W272" ca="1" si="26">V209/60</f>
        <v>10.199046402923942</v>
      </c>
      <c r="X209" s="131">
        <f t="shared" ref="X209:X272" ca="1" si="27">W209*60</f>
        <v>611.94278417543649</v>
      </c>
      <c r="Y209" s="131">
        <f t="shared" ref="Y209:Y272" ca="1" si="28">IF(ISERROR(X209),0,X209)</f>
        <v>611.94278417543649</v>
      </c>
      <c r="Z209" s="122">
        <f t="shared" ref="Z209:Z272" ca="1" si="29">ROUND(Y209,1)</f>
        <v>611.9</v>
      </c>
      <c r="AA209" s="123" t="str">
        <f t="shared" ref="AA209:AA272" ca="1" si="30">IF(ISERROR(INT(Z209/$K$39)&amp;" h "&amp;(ROUND((((Z209/$K$39)-INT(Z209/$K$39))*60),0)&amp;" min")),"Não Encontrado !",INT(Z209/$K$39)&amp;" h "&amp;(ROUND((((Z209/$K$39)-INT(Z209/$K$39))*60),0)&amp;" min"))</f>
        <v>10 h 12 min</v>
      </c>
      <c r="AB209" s="86"/>
      <c r="AC209" s="86"/>
      <c r="AD209" s="86"/>
      <c r="AE209" s="86"/>
      <c r="AF209" s="86"/>
      <c r="AG209" s="86"/>
      <c r="AH209" s="86"/>
    </row>
    <row r="210" spans="1:34" ht="19.5" thickBot="1" x14ac:dyDescent="0.35">
      <c r="A210" s="62"/>
      <c r="D210" s="86"/>
      <c r="E210" s="86"/>
      <c r="F210" s="175">
        <v>130</v>
      </c>
      <c r="G210" s="172">
        <v>150149</v>
      </c>
      <c r="H210" s="128" t="s">
        <v>440</v>
      </c>
      <c r="I210" s="129">
        <v>303</v>
      </c>
      <c r="J210" s="130" t="s">
        <v>65</v>
      </c>
      <c r="K210" s="130">
        <v>1</v>
      </c>
      <c r="L210" s="130"/>
      <c r="M210" s="130"/>
      <c r="N210" s="130"/>
      <c r="O210" s="131"/>
      <c r="P210" s="156">
        <v>41.550800000000002</v>
      </c>
      <c r="Q210" s="156">
        <v>-8.4141999999999992</v>
      </c>
      <c r="R210" s="132">
        <f t="shared" ca="1" si="21"/>
        <v>0.99684878315161018</v>
      </c>
      <c r="S210" s="131">
        <f t="shared" ca="1" si="22"/>
        <v>7.94087308612621E-2</v>
      </c>
      <c r="T210" s="131">
        <f t="shared" ca="1" si="23"/>
        <v>4.5497851348405689</v>
      </c>
      <c r="U210" s="131">
        <f t="shared" ca="1" si="24"/>
        <v>505.91083041018879</v>
      </c>
      <c r="V210" s="131">
        <f t="shared" ca="1" si="25"/>
        <v>612.15210479632844</v>
      </c>
      <c r="W210" s="131">
        <f t="shared" ca="1" si="26"/>
        <v>10.202535079938807</v>
      </c>
      <c r="X210" s="131">
        <f t="shared" ca="1" si="27"/>
        <v>612.15210479632844</v>
      </c>
      <c r="Y210" s="131">
        <f t="shared" ca="1" si="28"/>
        <v>612.15210479632844</v>
      </c>
      <c r="Z210" s="122">
        <f t="shared" ca="1" si="29"/>
        <v>612.20000000000005</v>
      </c>
      <c r="AA210" s="123" t="str">
        <f t="shared" ca="1" si="30"/>
        <v>10 h 12 min</v>
      </c>
      <c r="AB210" s="86"/>
      <c r="AC210" s="86"/>
      <c r="AD210" s="86"/>
      <c r="AE210" s="86"/>
      <c r="AF210" s="86"/>
      <c r="AG210" s="86"/>
      <c r="AH210" s="86"/>
    </row>
    <row r="211" spans="1:34" ht="19.5" thickBot="1" x14ac:dyDescent="0.35">
      <c r="A211" s="62"/>
      <c r="D211" s="86"/>
      <c r="E211" s="86"/>
      <c r="F211" s="175">
        <v>131</v>
      </c>
      <c r="G211" s="172">
        <v>150241</v>
      </c>
      <c r="H211" s="128" t="s">
        <v>446</v>
      </c>
      <c r="I211" s="129">
        <v>303</v>
      </c>
      <c r="J211" s="130" t="s">
        <v>65</v>
      </c>
      <c r="K211" s="130">
        <v>1</v>
      </c>
      <c r="L211" s="130"/>
      <c r="M211" s="130"/>
      <c r="N211" s="130"/>
      <c r="O211" s="131"/>
      <c r="P211" s="156">
        <v>41.556800000000003</v>
      </c>
      <c r="Q211" s="156">
        <v>-8.4183000000000003</v>
      </c>
      <c r="R211" s="132">
        <f t="shared" ca="1" si="21"/>
        <v>0.9968401365927797</v>
      </c>
      <c r="S211" s="131">
        <f t="shared" ca="1" si="22"/>
        <v>7.9517657582179213E-2</v>
      </c>
      <c r="T211" s="131">
        <f t="shared" ca="1" si="23"/>
        <v>4.5560261762253189</v>
      </c>
      <c r="U211" s="131">
        <f t="shared" ca="1" si="24"/>
        <v>506.60479953972089</v>
      </c>
      <c r="V211" s="131">
        <f t="shared" ca="1" si="25"/>
        <v>612.99180744306227</v>
      </c>
      <c r="W211" s="131">
        <f t="shared" ca="1" si="26"/>
        <v>10.216530124051038</v>
      </c>
      <c r="X211" s="131">
        <f t="shared" ca="1" si="27"/>
        <v>612.99180744306227</v>
      </c>
      <c r="Y211" s="131">
        <f t="shared" ca="1" si="28"/>
        <v>612.99180744306227</v>
      </c>
      <c r="Z211" s="122">
        <f t="shared" ca="1" si="29"/>
        <v>613</v>
      </c>
      <c r="AA211" s="123" t="str">
        <f t="shared" ca="1" si="30"/>
        <v>10 h 13 min</v>
      </c>
      <c r="AB211" s="86"/>
      <c r="AC211" s="86"/>
      <c r="AD211" s="86"/>
      <c r="AE211" s="86"/>
      <c r="AF211" s="86"/>
      <c r="AG211" s="86"/>
      <c r="AH211" s="86"/>
    </row>
    <row r="212" spans="1:34" ht="19.5" thickBot="1" x14ac:dyDescent="0.35">
      <c r="A212" s="62"/>
      <c r="D212" s="86"/>
      <c r="E212" s="86"/>
      <c r="F212" s="175">
        <v>132</v>
      </c>
      <c r="G212" s="172">
        <v>152663</v>
      </c>
      <c r="H212" s="128" t="s">
        <v>652</v>
      </c>
      <c r="I212" s="129">
        <v>1607</v>
      </c>
      <c r="J212" s="130" t="s">
        <v>51</v>
      </c>
      <c r="K212" s="130">
        <v>1</v>
      </c>
      <c r="L212" s="130" t="s">
        <v>318</v>
      </c>
      <c r="M212" s="130"/>
      <c r="N212" s="130"/>
      <c r="O212" s="131"/>
      <c r="P212" s="156">
        <v>41.653799999999997</v>
      </c>
      <c r="Q212" s="156">
        <v>-8.5875000000000004</v>
      </c>
      <c r="R212" s="132">
        <f t="shared" ca="1" si="21"/>
        <v>0.99668704149430454</v>
      </c>
      <c r="S212" s="131">
        <f t="shared" ca="1" si="22"/>
        <v>8.1422225538873239E-2</v>
      </c>
      <c r="T212" s="131">
        <f t="shared" ca="1" si="23"/>
        <v>4.6651498819397412</v>
      </c>
      <c r="U212" s="131">
        <f t="shared" ca="1" si="24"/>
        <v>518.73874937235519</v>
      </c>
      <c r="V212" s="131">
        <f t="shared" ca="1" si="25"/>
        <v>627.67388674054973</v>
      </c>
      <c r="W212" s="131">
        <f t="shared" ca="1" si="26"/>
        <v>10.461231445675828</v>
      </c>
      <c r="X212" s="131">
        <f t="shared" ca="1" si="27"/>
        <v>627.67388674054973</v>
      </c>
      <c r="Y212" s="131">
        <f t="shared" ca="1" si="28"/>
        <v>627.67388674054973</v>
      </c>
      <c r="Z212" s="122">
        <f t="shared" ca="1" si="29"/>
        <v>627.70000000000005</v>
      </c>
      <c r="AA212" s="123" t="str">
        <f t="shared" ca="1" si="30"/>
        <v>10 h 28 min</v>
      </c>
      <c r="AB212" s="86"/>
      <c r="AC212" s="86"/>
      <c r="AD212" s="86"/>
      <c r="AE212" s="86"/>
      <c r="AF212" s="86"/>
      <c r="AG212" s="86"/>
      <c r="AH212" s="86"/>
    </row>
    <row r="213" spans="1:34" ht="19.5" thickBot="1" x14ac:dyDescent="0.35">
      <c r="A213" s="62"/>
      <c r="D213" s="86"/>
      <c r="E213" s="86"/>
      <c r="F213" s="175">
        <v>133</v>
      </c>
      <c r="G213" s="172">
        <v>404251</v>
      </c>
      <c r="H213" s="128" t="s">
        <v>1115</v>
      </c>
      <c r="I213" s="129">
        <v>303</v>
      </c>
      <c r="J213" s="130" t="s">
        <v>65</v>
      </c>
      <c r="K213" s="130">
        <v>1</v>
      </c>
      <c r="L213" s="130"/>
      <c r="M213" s="130"/>
      <c r="N213" s="130"/>
      <c r="O213" s="131"/>
      <c r="P213" s="156">
        <v>41.552700000000002</v>
      </c>
      <c r="Q213" s="156">
        <v>-8.4102999999999994</v>
      </c>
      <c r="R213" s="132">
        <f t="shared" ca="1" si="21"/>
        <v>0.99684650566269928</v>
      </c>
      <c r="S213" s="131">
        <f t="shared" ca="1" si="22"/>
        <v>7.9437436433742459E-2</v>
      </c>
      <c r="T213" s="131">
        <f t="shared" ca="1" si="23"/>
        <v>4.5514298429922002</v>
      </c>
      <c r="U213" s="131">
        <f t="shared" ca="1" si="24"/>
        <v>506.09371281938269</v>
      </c>
      <c r="V213" s="131">
        <f t="shared" ca="1" si="25"/>
        <v>612.37339251145306</v>
      </c>
      <c r="W213" s="131">
        <f t="shared" ca="1" si="26"/>
        <v>10.206223208524218</v>
      </c>
      <c r="X213" s="131">
        <f t="shared" ca="1" si="27"/>
        <v>612.37339251145306</v>
      </c>
      <c r="Y213" s="131">
        <f t="shared" ca="1" si="28"/>
        <v>612.37339251145306</v>
      </c>
      <c r="Z213" s="122">
        <f t="shared" ca="1" si="29"/>
        <v>612.4</v>
      </c>
      <c r="AA213" s="123" t="str">
        <f t="shared" ca="1" si="30"/>
        <v>10 h 12 min</v>
      </c>
      <c r="AB213" s="86"/>
      <c r="AC213" s="86"/>
      <c r="AD213" s="86"/>
      <c r="AE213" s="86"/>
      <c r="AF213" s="86"/>
      <c r="AG213" s="86"/>
      <c r="AH213" s="86"/>
    </row>
    <row r="214" spans="1:34" ht="19.5" thickBot="1" x14ac:dyDescent="0.35">
      <c r="A214" s="62"/>
      <c r="D214" s="86"/>
      <c r="E214" s="86"/>
      <c r="F214" s="175">
        <v>134</v>
      </c>
      <c r="G214" s="172">
        <v>150988</v>
      </c>
      <c r="H214" s="128" t="s">
        <v>503</v>
      </c>
      <c r="I214" s="129">
        <v>303</v>
      </c>
      <c r="J214" s="130" t="s">
        <v>65</v>
      </c>
      <c r="K214" s="130">
        <v>1</v>
      </c>
      <c r="L214" s="130" t="s">
        <v>327</v>
      </c>
      <c r="M214" s="130"/>
      <c r="N214" s="130"/>
      <c r="O214" s="131"/>
      <c r="P214" s="156">
        <v>41.555</v>
      </c>
      <c r="Q214" s="156">
        <v>-8.4117999999999995</v>
      </c>
      <c r="R214" s="132">
        <f t="shared" ca="1" si="21"/>
        <v>0.99684319888965245</v>
      </c>
      <c r="S214" s="131">
        <f t="shared" ca="1" si="22"/>
        <v>7.9479096733797938E-2</v>
      </c>
      <c r="T214" s="131">
        <f t="shared" ca="1" si="23"/>
        <v>4.5538168023586278</v>
      </c>
      <c r="U214" s="131">
        <f t="shared" ca="1" si="24"/>
        <v>506.35912944004406</v>
      </c>
      <c r="V214" s="131">
        <f t="shared" ca="1" si="25"/>
        <v>612.69454662245334</v>
      </c>
      <c r="W214" s="131">
        <f t="shared" ca="1" si="26"/>
        <v>10.211575777040888</v>
      </c>
      <c r="X214" s="131">
        <f t="shared" ca="1" si="27"/>
        <v>612.69454662245334</v>
      </c>
      <c r="Y214" s="131">
        <f t="shared" ca="1" si="28"/>
        <v>612.69454662245334</v>
      </c>
      <c r="Z214" s="122">
        <f t="shared" ca="1" si="29"/>
        <v>612.70000000000005</v>
      </c>
      <c r="AA214" s="123" t="str">
        <f t="shared" ca="1" si="30"/>
        <v>10 h 13 min</v>
      </c>
      <c r="AB214" s="86"/>
      <c r="AC214" s="86"/>
      <c r="AD214" s="86"/>
      <c r="AE214" s="86"/>
      <c r="AF214" s="86"/>
      <c r="AG214" s="86"/>
      <c r="AH214" s="86"/>
    </row>
    <row r="215" spans="1:34" ht="19.5" thickBot="1" x14ac:dyDescent="0.35">
      <c r="A215" s="62"/>
      <c r="D215" s="86"/>
      <c r="E215" s="86"/>
      <c r="F215" s="175">
        <v>135</v>
      </c>
      <c r="G215" s="172">
        <v>150770</v>
      </c>
      <c r="H215" s="128" t="s">
        <v>484</v>
      </c>
      <c r="I215" s="129">
        <v>1310</v>
      </c>
      <c r="J215" s="130" t="s">
        <v>67</v>
      </c>
      <c r="K215" s="130">
        <v>1</v>
      </c>
      <c r="L215" s="130" t="s">
        <v>320</v>
      </c>
      <c r="M215" s="130"/>
      <c r="N215" s="130"/>
      <c r="O215" s="131"/>
      <c r="P215" s="156">
        <v>41.222299999999997</v>
      </c>
      <c r="Q215" s="156">
        <v>-8.3660999999999994</v>
      </c>
      <c r="R215" s="132">
        <f t="shared" ca="1" si="21"/>
        <v>0.99728960595481952</v>
      </c>
      <c r="S215" s="131">
        <f t="shared" ca="1" si="22"/>
        <v>7.3642641228310435E-2</v>
      </c>
      <c r="T215" s="131">
        <f t="shared" ca="1" si="23"/>
        <v>4.2194125345783009</v>
      </c>
      <c r="U215" s="131">
        <f t="shared" ca="1" si="24"/>
        <v>469.17523266435938</v>
      </c>
      <c r="V215" s="131">
        <f t="shared" ca="1" si="25"/>
        <v>567.70203152387489</v>
      </c>
      <c r="W215" s="131">
        <f t="shared" ca="1" si="26"/>
        <v>9.4617005253979141</v>
      </c>
      <c r="X215" s="131">
        <f t="shared" ca="1" si="27"/>
        <v>567.70203152387489</v>
      </c>
      <c r="Y215" s="131">
        <f t="shared" ca="1" si="28"/>
        <v>567.70203152387489</v>
      </c>
      <c r="Z215" s="122">
        <f t="shared" ca="1" si="29"/>
        <v>567.70000000000005</v>
      </c>
      <c r="AA215" s="123" t="str">
        <f t="shared" ca="1" si="30"/>
        <v>9 h 28 min</v>
      </c>
      <c r="AB215" s="86"/>
      <c r="AC215" s="86"/>
      <c r="AD215" s="86"/>
      <c r="AE215" s="86"/>
      <c r="AF215" s="86"/>
      <c r="AG215" s="86"/>
      <c r="AH215" s="86"/>
    </row>
    <row r="216" spans="1:34" ht="19.5" thickBot="1" x14ac:dyDescent="0.35">
      <c r="A216" s="62"/>
      <c r="D216" s="86"/>
      <c r="E216" s="86"/>
      <c r="F216" s="175">
        <v>136</v>
      </c>
      <c r="G216" s="172">
        <v>151452</v>
      </c>
      <c r="H216" s="128" t="s">
        <v>539</v>
      </c>
      <c r="I216" s="129">
        <v>1310</v>
      </c>
      <c r="J216" s="130" t="s">
        <v>67</v>
      </c>
      <c r="K216" s="130">
        <v>1</v>
      </c>
      <c r="L216" s="130"/>
      <c r="M216" s="130"/>
      <c r="N216" s="130"/>
      <c r="O216" s="131"/>
      <c r="P216" s="156">
        <v>41.192900000000002</v>
      </c>
      <c r="Q216" s="156">
        <v>-8.3844999999999992</v>
      </c>
      <c r="R216" s="132">
        <f t="shared" ca="1" si="21"/>
        <v>0.99732559079097949</v>
      </c>
      <c r="S216" s="131">
        <f t="shared" ca="1" si="22"/>
        <v>7.315192598078335E-2</v>
      </c>
      <c r="T216" s="131">
        <f t="shared" ca="1" si="23"/>
        <v>4.1912966219522811</v>
      </c>
      <c r="U216" s="131">
        <f t="shared" ca="1" si="24"/>
        <v>466.04889937986059</v>
      </c>
      <c r="V216" s="131">
        <f t="shared" ca="1" si="25"/>
        <v>563.9191682496313</v>
      </c>
      <c r="W216" s="131">
        <f t="shared" ca="1" si="26"/>
        <v>9.3986528041605215</v>
      </c>
      <c r="X216" s="131">
        <f t="shared" ca="1" si="27"/>
        <v>563.9191682496313</v>
      </c>
      <c r="Y216" s="131">
        <f t="shared" ca="1" si="28"/>
        <v>563.9191682496313</v>
      </c>
      <c r="Z216" s="122">
        <f t="shared" ca="1" si="29"/>
        <v>563.9</v>
      </c>
      <c r="AA216" s="123" t="str">
        <f t="shared" ca="1" si="30"/>
        <v>9 h 24 min</v>
      </c>
      <c r="AB216" s="86"/>
      <c r="AC216" s="86"/>
      <c r="AD216" s="86"/>
      <c r="AE216" s="86"/>
      <c r="AF216" s="86"/>
      <c r="AG216" s="86"/>
      <c r="AH216" s="86"/>
    </row>
    <row r="217" spans="1:34" ht="19.5" thickBot="1" x14ac:dyDescent="0.35">
      <c r="A217" s="62"/>
      <c r="D217" s="86"/>
      <c r="E217" s="86"/>
      <c r="F217" s="175">
        <v>137</v>
      </c>
      <c r="G217" s="172">
        <v>150897</v>
      </c>
      <c r="H217" s="128" t="s">
        <v>495</v>
      </c>
      <c r="I217" s="129">
        <v>313</v>
      </c>
      <c r="J217" s="130" t="s">
        <v>49</v>
      </c>
      <c r="K217" s="130">
        <v>1</v>
      </c>
      <c r="L217" s="130" t="s">
        <v>327</v>
      </c>
      <c r="M217" s="130"/>
      <c r="N217" s="130"/>
      <c r="O217" s="131"/>
      <c r="P217" s="156">
        <v>41.601700000000001</v>
      </c>
      <c r="Q217" s="156">
        <v>-8.4619</v>
      </c>
      <c r="R217" s="132">
        <f t="shared" ca="1" si="21"/>
        <v>0.99677374969038557</v>
      </c>
      <c r="S217" s="131">
        <f t="shared" ca="1" si="22"/>
        <v>8.0349070753781504E-2</v>
      </c>
      <c r="T217" s="131">
        <f t="shared" ca="1" si="23"/>
        <v>4.6036626419897164</v>
      </c>
      <c r="U217" s="131">
        <f t="shared" ca="1" si="24"/>
        <v>511.90170988568985</v>
      </c>
      <c r="V217" s="131">
        <f t="shared" ca="1" si="25"/>
        <v>619.4010689616847</v>
      </c>
      <c r="W217" s="131">
        <f t="shared" ca="1" si="26"/>
        <v>10.323351149361411</v>
      </c>
      <c r="X217" s="131">
        <f t="shared" ca="1" si="27"/>
        <v>619.4010689616847</v>
      </c>
      <c r="Y217" s="131">
        <f t="shared" ca="1" si="28"/>
        <v>619.4010689616847</v>
      </c>
      <c r="Z217" s="122">
        <f t="shared" ca="1" si="29"/>
        <v>619.4</v>
      </c>
      <c r="AA217" s="123" t="str">
        <f t="shared" ca="1" si="30"/>
        <v>10 h 19 min</v>
      </c>
      <c r="AB217" s="86"/>
      <c r="AC217" s="86"/>
      <c r="AD217" s="86"/>
      <c r="AE217" s="86"/>
      <c r="AF217" s="86"/>
      <c r="AG217" s="86"/>
      <c r="AH217" s="86"/>
    </row>
    <row r="218" spans="1:34" ht="19.5" thickBot="1" x14ac:dyDescent="0.35">
      <c r="A218" s="62"/>
      <c r="D218" s="86"/>
      <c r="E218" s="86"/>
      <c r="F218" s="175">
        <v>138</v>
      </c>
      <c r="G218" s="172">
        <v>401031</v>
      </c>
      <c r="H218" s="128" t="s">
        <v>1052</v>
      </c>
      <c r="I218" s="129">
        <v>308</v>
      </c>
      <c r="J218" s="130" t="s">
        <v>53</v>
      </c>
      <c r="K218" s="130">
        <v>1</v>
      </c>
      <c r="L218" s="130" t="s">
        <v>318</v>
      </c>
      <c r="M218" s="130"/>
      <c r="N218" s="130"/>
      <c r="O218" s="131"/>
      <c r="P218" s="156">
        <v>41.485399999999998</v>
      </c>
      <c r="Q218" s="156">
        <v>-8.3490000000000002</v>
      </c>
      <c r="R218" s="132">
        <f t="shared" ca="1" si="21"/>
        <v>0.99694374012506559</v>
      </c>
      <c r="S218" s="131">
        <f t="shared" ca="1" si="22"/>
        <v>7.8202531063538583E-2</v>
      </c>
      <c r="T218" s="131">
        <f t="shared" ca="1" si="23"/>
        <v>4.4806749771814776</v>
      </c>
      <c r="U218" s="131">
        <f t="shared" ca="1" si="24"/>
        <v>498.22616482381824</v>
      </c>
      <c r="V218" s="131">
        <f t="shared" ca="1" si="25"/>
        <v>602.85365943682007</v>
      </c>
      <c r="W218" s="131">
        <f t="shared" ca="1" si="26"/>
        <v>10.047560990613668</v>
      </c>
      <c r="X218" s="131">
        <f t="shared" ca="1" si="27"/>
        <v>602.85365943682007</v>
      </c>
      <c r="Y218" s="131">
        <f t="shared" ca="1" si="28"/>
        <v>602.85365943682007</v>
      </c>
      <c r="Z218" s="122">
        <f t="shared" ca="1" si="29"/>
        <v>602.9</v>
      </c>
      <c r="AA218" s="123" t="str">
        <f t="shared" ca="1" si="30"/>
        <v>10 h 3 min</v>
      </c>
      <c r="AB218" s="86"/>
      <c r="AC218" s="86"/>
      <c r="AD218" s="86"/>
      <c r="AE218" s="86"/>
      <c r="AF218" s="86"/>
      <c r="AG218" s="86"/>
      <c r="AH218" s="86"/>
    </row>
    <row r="219" spans="1:34" ht="19.5" thickBot="1" x14ac:dyDescent="0.35">
      <c r="A219" s="62"/>
      <c r="D219" s="86"/>
      <c r="E219" s="86"/>
      <c r="F219" s="175">
        <v>139</v>
      </c>
      <c r="G219" s="172">
        <v>403337</v>
      </c>
      <c r="H219" s="128" t="s">
        <v>1095</v>
      </c>
      <c r="I219" s="129">
        <v>1317</v>
      </c>
      <c r="J219" s="130" t="s">
        <v>73</v>
      </c>
      <c r="K219" s="130">
        <v>1</v>
      </c>
      <c r="L219" s="130"/>
      <c r="M219" s="130"/>
      <c r="N219" s="130"/>
      <c r="O219" s="131"/>
      <c r="P219" s="156">
        <v>41.041600000000003</v>
      </c>
      <c r="Q219" s="156">
        <v>-8.6484000000000005</v>
      </c>
      <c r="R219" s="132">
        <f t="shared" ca="1" si="21"/>
        <v>0.99748587658139665</v>
      </c>
      <c r="S219" s="131">
        <f t="shared" ca="1" si="22"/>
        <v>7.0924996931723827E-2</v>
      </c>
      <c r="T219" s="131">
        <f t="shared" ca="1" si="23"/>
        <v>4.0637029861660885</v>
      </c>
      <c r="U219" s="131">
        <f t="shared" ca="1" si="24"/>
        <v>451.86119593396813</v>
      </c>
      <c r="V219" s="131">
        <f t="shared" ca="1" si="25"/>
        <v>546.75204708010142</v>
      </c>
      <c r="W219" s="131">
        <f t="shared" ca="1" si="26"/>
        <v>9.1125341180016903</v>
      </c>
      <c r="X219" s="131">
        <f t="shared" ca="1" si="27"/>
        <v>546.75204708010142</v>
      </c>
      <c r="Y219" s="131">
        <f t="shared" ca="1" si="28"/>
        <v>546.75204708010142</v>
      </c>
      <c r="Z219" s="122">
        <f t="shared" ca="1" si="29"/>
        <v>546.79999999999995</v>
      </c>
      <c r="AA219" s="123" t="str">
        <f t="shared" ca="1" si="30"/>
        <v>9 h 7 min</v>
      </c>
      <c r="AB219" s="86"/>
      <c r="AC219" s="86"/>
      <c r="AD219" s="86"/>
      <c r="AE219" s="86"/>
      <c r="AF219" s="86"/>
      <c r="AG219" s="86"/>
      <c r="AH219" s="86"/>
    </row>
    <row r="220" spans="1:34" ht="19.5" thickBot="1" x14ac:dyDescent="0.35">
      <c r="A220" s="62"/>
      <c r="D220" s="86"/>
      <c r="E220" s="86"/>
      <c r="F220" s="175">
        <v>140</v>
      </c>
      <c r="G220" s="172">
        <v>151051</v>
      </c>
      <c r="H220" s="128" t="s">
        <v>510</v>
      </c>
      <c r="I220" s="129">
        <v>308</v>
      </c>
      <c r="J220" s="130" t="s">
        <v>53</v>
      </c>
      <c r="K220" s="130">
        <v>1</v>
      </c>
      <c r="L220" s="130" t="s">
        <v>318</v>
      </c>
      <c r="M220" s="130"/>
      <c r="N220" s="130"/>
      <c r="O220" s="131"/>
      <c r="P220" s="156">
        <v>41.477400000000003</v>
      </c>
      <c r="Q220" s="156">
        <v>-8.3407</v>
      </c>
      <c r="R220" s="132">
        <f t="shared" ca="1" si="21"/>
        <v>0.99695523849935941</v>
      </c>
      <c r="S220" s="131">
        <f t="shared" ca="1" si="22"/>
        <v>7.805520933059551E-2</v>
      </c>
      <c r="T220" s="131">
        <f t="shared" ca="1" si="23"/>
        <v>4.4722340636532865</v>
      </c>
      <c r="U220" s="131">
        <f t="shared" ca="1" si="24"/>
        <v>497.28758213344742</v>
      </c>
      <c r="V220" s="131">
        <f t="shared" ca="1" si="25"/>
        <v>601.71797438147132</v>
      </c>
      <c r="W220" s="131">
        <f t="shared" ca="1" si="26"/>
        <v>10.028632906357855</v>
      </c>
      <c r="X220" s="131">
        <f t="shared" ca="1" si="27"/>
        <v>601.71797438147132</v>
      </c>
      <c r="Y220" s="131">
        <f t="shared" ca="1" si="28"/>
        <v>601.71797438147132</v>
      </c>
      <c r="Z220" s="122">
        <f t="shared" ca="1" si="29"/>
        <v>601.70000000000005</v>
      </c>
      <c r="AA220" s="123" t="str">
        <f t="shared" ca="1" si="30"/>
        <v>10 h 2 min</v>
      </c>
      <c r="AB220" s="86"/>
      <c r="AC220" s="86"/>
      <c r="AD220" s="86"/>
      <c r="AE220" s="86"/>
      <c r="AF220" s="86"/>
      <c r="AG220" s="86"/>
      <c r="AH220" s="86"/>
    </row>
    <row r="221" spans="1:34" ht="19.5" thickBot="1" x14ac:dyDescent="0.35">
      <c r="A221" s="62"/>
      <c r="D221" s="86"/>
      <c r="E221" s="86"/>
      <c r="F221" s="175">
        <v>141</v>
      </c>
      <c r="G221" s="173">
        <v>100377</v>
      </c>
      <c r="H221" s="134" t="s">
        <v>317</v>
      </c>
      <c r="I221" s="135">
        <v>314</v>
      </c>
      <c r="J221" s="130" t="s">
        <v>43</v>
      </c>
      <c r="K221" s="130">
        <v>1</v>
      </c>
      <c r="L221" s="130" t="s">
        <v>318</v>
      </c>
      <c r="M221" s="130"/>
      <c r="N221" s="130"/>
      <c r="O221" s="131"/>
      <c r="P221" s="156">
        <v>41.39</v>
      </c>
      <c r="Q221" s="156">
        <v>-8.3131000000000004</v>
      </c>
      <c r="R221" s="132">
        <f t="shared" ca="1" si="21"/>
        <v>0.9970747105003448</v>
      </c>
      <c r="S221" s="136">
        <f t="shared" ca="1" si="22"/>
        <v>7.6507735988461389E-2</v>
      </c>
      <c r="T221" s="131">
        <f t="shared" ca="1" si="23"/>
        <v>4.3835703722399977</v>
      </c>
      <c r="U221" s="131">
        <f t="shared" ca="1" si="24"/>
        <v>487.42867222435308</v>
      </c>
      <c r="V221" s="131">
        <f t="shared" ca="1" si="25"/>
        <v>589.78869339146718</v>
      </c>
      <c r="W221" s="131">
        <f t="shared" ca="1" si="26"/>
        <v>9.8298115565244526</v>
      </c>
      <c r="X221" s="131">
        <f t="shared" ca="1" si="27"/>
        <v>589.78869339146718</v>
      </c>
      <c r="Y221" s="131">
        <f t="shared" ca="1" si="28"/>
        <v>589.78869339146718</v>
      </c>
      <c r="Z221" s="122">
        <f t="shared" ca="1" si="29"/>
        <v>589.79999999999995</v>
      </c>
      <c r="AA221" s="124" t="str">
        <f t="shared" ca="1" si="30"/>
        <v>9 h 50 min</v>
      </c>
      <c r="AB221" s="86"/>
      <c r="AC221" s="86"/>
      <c r="AD221" s="86"/>
      <c r="AE221" s="86"/>
      <c r="AF221" s="86"/>
      <c r="AG221" s="86"/>
      <c r="AH221" s="86"/>
    </row>
    <row r="222" spans="1:34" ht="19.5" thickBot="1" x14ac:dyDescent="0.35">
      <c r="A222" s="62"/>
      <c r="D222" s="86"/>
      <c r="E222" s="86"/>
      <c r="F222" s="175">
        <v>142</v>
      </c>
      <c r="G222" s="172">
        <v>152468</v>
      </c>
      <c r="H222" s="128" t="s">
        <v>633</v>
      </c>
      <c r="I222" s="129">
        <v>1317</v>
      </c>
      <c r="J222" s="130" t="s">
        <v>73</v>
      </c>
      <c r="K222" s="130">
        <v>1</v>
      </c>
      <c r="L222" s="130"/>
      <c r="M222" s="130"/>
      <c r="N222" s="130"/>
      <c r="O222" s="131"/>
      <c r="P222" s="156">
        <v>41.063699999999997</v>
      </c>
      <c r="Q222" s="156">
        <v>-8.5581999999999994</v>
      </c>
      <c r="R222" s="132">
        <f t="shared" ca="1" si="21"/>
        <v>0.99746991935065443</v>
      </c>
      <c r="S222" s="131">
        <f t="shared" ca="1" si="22"/>
        <v>7.1149817349420941E-2</v>
      </c>
      <c r="T222" s="131">
        <f t="shared" ca="1" si="23"/>
        <v>4.0765842472485021</v>
      </c>
      <c r="U222" s="131">
        <f t="shared" ca="1" si="24"/>
        <v>453.2935206037709</v>
      </c>
      <c r="V222" s="131">
        <f t="shared" ca="1" si="25"/>
        <v>548.48515993056276</v>
      </c>
      <c r="W222" s="131">
        <f t="shared" ca="1" si="26"/>
        <v>9.1414193321760457</v>
      </c>
      <c r="X222" s="131">
        <f t="shared" ca="1" si="27"/>
        <v>548.48515993056276</v>
      </c>
      <c r="Y222" s="131">
        <f t="shared" ca="1" si="28"/>
        <v>548.48515993056276</v>
      </c>
      <c r="Z222" s="122">
        <f t="shared" ca="1" si="29"/>
        <v>548.5</v>
      </c>
      <c r="AA222" s="123" t="str">
        <f t="shared" ca="1" si="30"/>
        <v>9 h 9 min</v>
      </c>
      <c r="AB222" s="86"/>
      <c r="AC222" s="86"/>
      <c r="AD222" s="86"/>
      <c r="AE222" s="86"/>
      <c r="AF222" s="86"/>
      <c r="AG222" s="86"/>
      <c r="AH222" s="86"/>
    </row>
    <row r="223" spans="1:34" ht="19.5" thickBot="1" x14ac:dyDescent="0.35">
      <c r="A223" s="62"/>
      <c r="D223" s="86"/>
      <c r="E223" s="86"/>
      <c r="F223" s="175">
        <v>143</v>
      </c>
      <c r="G223" s="172">
        <v>150782</v>
      </c>
      <c r="H223" s="128" t="s">
        <v>485</v>
      </c>
      <c r="I223" s="129">
        <v>1310</v>
      </c>
      <c r="J223" s="130" t="s">
        <v>67</v>
      </c>
      <c r="K223" s="130">
        <v>1</v>
      </c>
      <c r="L223" s="130"/>
      <c r="M223" s="130"/>
      <c r="N223" s="130"/>
      <c r="O223" s="131"/>
      <c r="P223" s="156">
        <v>41.154800000000002</v>
      </c>
      <c r="Q223" s="156">
        <v>-8.3963000000000001</v>
      </c>
      <c r="R223" s="132">
        <f t="shared" ca="1" si="21"/>
        <v>0.99737278621572489</v>
      </c>
      <c r="S223" s="131">
        <f t="shared" ca="1" si="22"/>
        <v>7.2503309804122118E-2</v>
      </c>
      <c r="T223" s="131">
        <f t="shared" ca="1" si="23"/>
        <v>4.1541336525056805</v>
      </c>
      <c r="U223" s="131">
        <f t="shared" ca="1" si="24"/>
        <v>461.91658363833994</v>
      </c>
      <c r="V223" s="131">
        <f t="shared" ca="1" si="25"/>
        <v>558.91906620239126</v>
      </c>
      <c r="W223" s="131">
        <f t="shared" ca="1" si="26"/>
        <v>9.3153177700398544</v>
      </c>
      <c r="X223" s="131">
        <f t="shared" ca="1" si="27"/>
        <v>558.91906620239126</v>
      </c>
      <c r="Y223" s="131">
        <f t="shared" ca="1" si="28"/>
        <v>558.91906620239126</v>
      </c>
      <c r="Z223" s="122">
        <f t="shared" ca="1" si="29"/>
        <v>558.9</v>
      </c>
      <c r="AA223" s="123" t="str">
        <f t="shared" ca="1" si="30"/>
        <v>9 h 19 min</v>
      </c>
      <c r="AB223" s="86"/>
      <c r="AC223" s="86"/>
      <c r="AD223" s="86"/>
      <c r="AE223" s="86"/>
      <c r="AF223" s="86"/>
      <c r="AG223" s="86"/>
      <c r="AH223" s="86"/>
    </row>
    <row r="224" spans="1:34" ht="19.5" thickBot="1" x14ac:dyDescent="0.35">
      <c r="A224" s="62"/>
      <c r="D224" s="86"/>
      <c r="E224" s="86"/>
      <c r="F224" s="175">
        <v>144</v>
      </c>
      <c r="G224" s="172">
        <v>151038</v>
      </c>
      <c r="H224" s="128" t="s">
        <v>508</v>
      </c>
      <c r="I224" s="129">
        <v>308</v>
      </c>
      <c r="J224" s="130" t="s">
        <v>53</v>
      </c>
      <c r="K224" s="130">
        <v>1</v>
      </c>
      <c r="L224" s="130"/>
      <c r="M224" s="130"/>
      <c r="N224" s="130"/>
      <c r="O224" s="131"/>
      <c r="P224" s="156">
        <v>41.4405</v>
      </c>
      <c r="Q224" s="156">
        <v>-8.3095999999999997</v>
      </c>
      <c r="R224" s="132">
        <f t="shared" ca="1" si="21"/>
        <v>0.99700736708794202</v>
      </c>
      <c r="S224" s="131">
        <f t="shared" ca="1" si="22"/>
        <v>7.738380639828879E-2</v>
      </c>
      <c r="T224" s="131">
        <f t="shared" ca="1" si="23"/>
        <v>4.4337655092794037</v>
      </c>
      <c r="U224" s="131">
        <f t="shared" ca="1" si="24"/>
        <v>493.01009260126261</v>
      </c>
      <c r="V224" s="131">
        <f t="shared" ca="1" si="25"/>
        <v>596.54221204752776</v>
      </c>
      <c r="W224" s="131">
        <f t="shared" ca="1" si="26"/>
        <v>9.94237020079213</v>
      </c>
      <c r="X224" s="131">
        <f t="shared" ca="1" si="27"/>
        <v>596.54221204752776</v>
      </c>
      <c r="Y224" s="131">
        <f t="shared" ca="1" si="28"/>
        <v>596.54221204752776</v>
      </c>
      <c r="Z224" s="122">
        <f t="shared" ca="1" si="29"/>
        <v>596.5</v>
      </c>
      <c r="AA224" s="123" t="str">
        <f t="shared" ca="1" si="30"/>
        <v>9 h 57 min</v>
      </c>
      <c r="AB224" s="86"/>
      <c r="AC224" s="86"/>
      <c r="AD224" s="86"/>
      <c r="AE224" s="86"/>
      <c r="AF224" s="86"/>
      <c r="AG224" s="86"/>
      <c r="AH224" s="86"/>
    </row>
    <row r="225" spans="1:34" ht="19.5" thickBot="1" x14ac:dyDescent="0.35">
      <c r="A225" s="62"/>
      <c r="D225" s="86"/>
      <c r="E225" s="86"/>
      <c r="F225" s="175">
        <v>145</v>
      </c>
      <c r="G225" s="172">
        <v>150381</v>
      </c>
      <c r="H225" s="128" t="s">
        <v>454</v>
      </c>
      <c r="I225" s="129">
        <v>1609</v>
      </c>
      <c r="J225" s="130" t="s">
        <v>40</v>
      </c>
      <c r="K225" s="130">
        <v>1</v>
      </c>
      <c r="L225" s="130"/>
      <c r="M225" s="130"/>
      <c r="N225" s="130"/>
      <c r="O225" s="131"/>
      <c r="P225" s="156">
        <v>41.693199999999997</v>
      </c>
      <c r="Q225" s="156">
        <v>-8.8412000000000006</v>
      </c>
      <c r="R225" s="132">
        <f t="shared" ca="1" si="21"/>
        <v>0.99659499007018115</v>
      </c>
      <c r="S225" s="131">
        <f t="shared" ca="1" si="22"/>
        <v>8.2546278354504343E-2</v>
      </c>
      <c r="T225" s="131">
        <f t="shared" ca="1" si="23"/>
        <v>4.7295533642252012</v>
      </c>
      <c r="U225" s="131">
        <f t="shared" ca="1" si="24"/>
        <v>525.90005880537444</v>
      </c>
      <c r="V225" s="131">
        <f t="shared" ca="1" si="25"/>
        <v>636.33907115450302</v>
      </c>
      <c r="W225" s="131">
        <f t="shared" ca="1" si="26"/>
        <v>10.605651185908384</v>
      </c>
      <c r="X225" s="131">
        <f t="shared" ca="1" si="27"/>
        <v>636.33907115450302</v>
      </c>
      <c r="Y225" s="131">
        <f t="shared" ca="1" si="28"/>
        <v>636.33907115450302</v>
      </c>
      <c r="Z225" s="122">
        <f t="shared" ca="1" si="29"/>
        <v>636.29999999999995</v>
      </c>
      <c r="AA225" s="123" t="str">
        <f t="shared" ca="1" si="30"/>
        <v>10 h 36 min</v>
      </c>
      <c r="AB225" s="86"/>
      <c r="AC225" s="86"/>
      <c r="AD225" s="86"/>
      <c r="AE225" s="86"/>
      <c r="AF225" s="86"/>
      <c r="AG225" s="86"/>
      <c r="AH225" s="86"/>
    </row>
    <row r="226" spans="1:34" ht="19.5" thickBot="1" x14ac:dyDescent="0.35">
      <c r="A226" s="62"/>
      <c r="D226" s="86"/>
      <c r="E226" s="86"/>
      <c r="F226" s="175">
        <v>146</v>
      </c>
      <c r="G226" s="172">
        <v>151567</v>
      </c>
      <c r="H226" s="128" t="s">
        <v>550</v>
      </c>
      <c r="I226" s="129">
        <v>1609</v>
      </c>
      <c r="J226" s="130" t="s">
        <v>40</v>
      </c>
      <c r="K226" s="130">
        <v>1</v>
      </c>
      <c r="L226" s="130"/>
      <c r="M226" s="130"/>
      <c r="N226" s="130"/>
      <c r="O226" s="131"/>
      <c r="P226" s="156">
        <v>41.6995</v>
      </c>
      <c r="Q226" s="156">
        <v>-8.8229000000000006</v>
      </c>
      <c r="R226" s="132">
        <f t="shared" ca="1" si="21"/>
        <v>0.99658903194107828</v>
      </c>
      <c r="S226" s="131">
        <f t="shared" ca="1" si="22"/>
        <v>8.2618508118284195E-2</v>
      </c>
      <c r="T226" s="131">
        <f t="shared" ca="1" si="23"/>
        <v>4.7336918248450131</v>
      </c>
      <c r="U226" s="131">
        <f t="shared" ca="1" si="24"/>
        <v>526.36023263484969</v>
      </c>
      <c r="V226" s="131">
        <f t="shared" ca="1" si="25"/>
        <v>636.89588148816813</v>
      </c>
      <c r="W226" s="131">
        <f t="shared" ca="1" si="26"/>
        <v>10.614931358136136</v>
      </c>
      <c r="X226" s="131">
        <f t="shared" ca="1" si="27"/>
        <v>636.89588148816813</v>
      </c>
      <c r="Y226" s="131">
        <f t="shared" ca="1" si="28"/>
        <v>636.89588148816813</v>
      </c>
      <c r="Z226" s="122">
        <f t="shared" ca="1" si="29"/>
        <v>636.9</v>
      </c>
      <c r="AA226" s="123" t="str">
        <f t="shared" ca="1" si="30"/>
        <v>10 h 37 min</v>
      </c>
      <c r="AB226" s="86"/>
      <c r="AC226" s="86"/>
      <c r="AD226" s="86"/>
      <c r="AE226" s="86"/>
      <c r="AF226" s="86"/>
      <c r="AG226" s="86"/>
      <c r="AH226" s="86"/>
    </row>
    <row r="227" spans="1:34" ht="19.5" thickBot="1" x14ac:dyDescent="0.35">
      <c r="A227" s="62"/>
      <c r="D227" s="86"/>
      <c r="E227" s="86"/>
      <c r="F227" s="175">
        <v>147</v>
      </c>
      <c r="G227" s="172">
        <v>150885</v>
      </c>
      <c r="H227" s="128" t="s">
        <v>494</v>
      </c>
      <c r="I227" s="129">
        <v>313</v>
      </c>
      <c r="J227" s="130" t="s">
        <v>49</v>
      </c>
      <c r="K227" s="130">
        <v>1</v>
      </c>
      <c r="L227" s="130" t="s">
        <v>318</v>
      </c>
      <c r="M227" s="130"/>
      <c r="N227" s="130"/>
      <c r="O227" s="131"/>
      <c r="P227" s="156">
        <v>41.640500000000003</v>
      </c>
      <c r="Q227" s="156">
        <v>-8.4804999999999993</v>
      </c>
      <c r="R227" s="132">
        <f t="shared" ca="1" si="21"/>
        <v>0.99671756506255027</v>
      </c>
      <c r="S227" s="131">
        <f t="shared" ca="1" si="22"/>
        <v>8.1046063948771563E-2</v>
      </c>
      <c r="T227" s="131">
        <f t="shared" ca="1" si="23"/>
        <v>4.643597410411985</v>
      </c>
      <c r="U227" s="131">
        <f t="shared" ca="1" si="24"/>
        <v>516.34223427442157</v>
      </c>
      <c r="V227" s="131">
        <f t="shared" ca="1" si="25"/>
        <v>624.77410347205011</v>
      </c>
      <c r="W227" s="131">
        <f t="shared" ca="1" si="26"/>
        <v>10.412901724534169</v>
      </c>
      <c r="X227" s="131">
        <f t="shared" ca="1" si="27"/>
        <v>624.77410347205011</v>
      </c>
      <c r="Y227" s="131">
        <f t="shared" ca="1" si="28"/>
        <v>624.77410347205011</v>
      </c>
      <c r="Z227" s="122">
        <f t="shared" ca="1" si="29"/>
        <v>624.79999999999995</v>
      </c>
      <c r="AA227" s="123" t="str">
        <f t="shared" ca="1" si="30"/>
        <v>10 h 25 min</v>
      </c>
      <c r="AB227" s="86"/>
      <c r="AC227" s="86"/>
      <c r="AD227" s="86"/>
      <c r="AE227" s="86"/>
      <c r="AF227" s="86"/>
      <c r="AG227" s="86"/>
      <c r="AH227" s="86"/>
    </row>
    <row r="228" spans="1:34" ht="19.5" thickBot="1" x14ac:dyDescent="0.35">
      <c r="A228" s="62"/>
      <c r="D228" s="86"/>
      <c r="E228" s="86"/>
      <c r="F228" s="175">
        <v>148</v>
      </c>
      <c r="G228" s="172">
        <v>151063</v>
      </c>
      <c r="H228" s="128" t="s">
        <v>511</v>
      </c>
      <c r="I228" s="129">
        <v>308</v>
      </c>
      <c r="J228" s="130" t="s">
        <v>53</v>
      </c>
      <c r="K228" s="130">
        <v>1</v>
      </c>
      <c r="L228" s="130"/>
      <c r="M228" s="130"/>
      <c r="N228" s="130"/>
      <c r="O228" s="131"/>
      <c r="P228" s="156">
        <v>41.425899999999999</v>
      </c>
      <c r="Q228" s="156">
        <v>-8.2970000000000006</v>
      </c>
      <c r="R228" s="132">
        <f t="shared" ca="1" si="21"/>
        <v>0.99702785018616558</v>
      </c>
      <c r="S228" s="131">
        <f t="shared" ca="1" si="22"/>
        <v>7.711839288944522E-2</v>
      </c>
      <c r="T228" s="131">
        <f t="shared" ca="1" si="23"/>
        <v>4.4185584353969087</v>
      </c>
      <c r="U228" s="131">
        <f t="shared" ca="1" si="24"/>
        <v>491.31915046927293</v>
      </c>
      <c r="V228" s="131">
        <f t="shared" ca="1" si="25"/>
        <v>594.49617206782023</v>
      </c>
      <c r="W228" s="131">
        <f t="shared" ca="1" si="26"/>
        <v>9.9082695344636704</v>
      </c>
      <c r="X228" s="131">
        <f t="shared" ca="1" si="27"/>
        <v>594.49617206782023</v>
      </c>
      <c r="Y228" s="131">
        <f t="shared" ca="1" si="28"/>
        <v>594.49617206782023</v>
      </c>
      <c r="Z228" s="122">
        <f t="shared" ca="1" si="29"/>
        <v>594.5</v>
      </c>
      <c r="AA228" s="123" t="str">
        <f t="shared" ca="1" si="30"/>
        <v>9 h 55 min</v>
      </c>
      <c r="AB228" s="86"/>
      <c r="AC228" s="86"/>
      <c r="AD228" s="86"/>
      <c r="AE228" s="86"/>
      <c r="AF228" s="86"/>
      <c r="AG228" s="86"/>
      <c r="AH228" s="86"/>
    </row>
    <row r="229" spans="1:34" ht="19.5" thickBot="1" x14ac:dyDescent="0.35">
      <c r="A229" s="62"/>
      <c r="D229" s="86"/>
      <c r="E229" s="86"/>
      <c r="F229" s="175">
        <v>149</v>
      </c>
      <c r="G229" s="172">
        <v>151014</v>
      </c>
      <c r="H229" s="128" t="s">
        <v>506</v>
      </c>
      <c r="I229" s="129">
        <v>308</v>
      </c>
      <c r="J229" s="130" t="s">
        <v>53</v>
      </c>
      <c r="K229" s="130">
        <v>1</v>
      </c>
      <c r="L229" s="130"/>
      <c r="M229" s="130"/>
      <c r="N229" s="130"/>
      <c r="O229" s="131"/>
      <c r="P229" s="156">
        <v>41.443800000000003</v>
      </c>
      <c r="Q229" s="156">
        <v>-8.3003</v>
      </c>
      <c r="R229" s="132">
        <f t="shared" ca="1" si="21"/>
        <v>0.99700356311909832</v>
      </c>
      <c r="S229" s="131">
        <f t="shared" ca="1" si="22"/>
        <v>7.7432997059144748E-2</v>
      </c>
      <c r="T229" s="131">
        <f t="shared" ca="1" si="23"/>
        <v>4.4365839265379092</v>
      </c>
      <c r="U229" s="131">
        <f t="shared" ca="1" si="24"/>
        <v>493.32348494253472</v>
      </c>
      <c r="V229" s="131">
        <f t="shared" ca="1" si="25"/>
        <v>596.92141678046698</v>
      </c>
      <c r="W229" s="131">
        <f t="shared" ca="1" si="26"/>
        <v>9.9486902796744499</v>
      </c>
      <c r="X229" s="131">
        <f t="shared" ca="1" si="27"/>
        <v>596.92141678046698</v>
      </c>
      <c r="Y229" s="131">
        <f t="shared" ca="1" si="28"/>
        <v>596.92141678046698</v>
      </c>
      <c r="Z229" s="122">
        <f t="shared" ca="1" si="29"/>
        <v>596.9</v>
      </c>
      <c r="AA229" s="123" t="str">
        <f t="shared" ca="1" si="30"/>
        <v>9 h 57 min</v>
      </c>
      <c r="AB229" s="86"/>
      <c r="AC229" s="86"/>
      <c r="AD229" s="86"/>
      <c r="AE229" s="86"/>
      <c r="AF229" s="86"/>
      <c r="AG229" s="86"/>
      <c r="AH229" s="86"/>
    </row>
    <row r="230" spans="1:34" ht="19.5" thickBot="1" x14ac:dyDescent="0.35">
      <c r="A230" s="62"/>
      <c r="D230" s="86"/>
      <c r="E230" s="86"/>
      <c r="F230" s="175">
        <v>150</v>
      </c>
      <c r="G230" s="172">
        <v>151592</v>
      </c>
      <c r="H230" s="128" t="s">
        <v>553</v>
      </c>
      <c r="I230" s="129">
        <v>1609</v>
      </c>
      <c r="J230" s="130" t="s">
        <v>40</v>
      </c>
      <c r="K230" s="130">
        <v>1</v>
      </c>
      <c r="L230" s="130"/>
      <c r="M230" s="130"/>
      <c r="N230" s="130"/>
      <c r="O230" s="131"/>
      <c r="P230" s="156">
        <v>41.708599999999997</v>
      </c>
      <c r="Q230" s="156">
        <v>-8.7683</v>
      </c>
      <c r="R230" s="132">
        <f t="shared" ca="1" si="21"/>
        <v>0.99658466714757021</v>
      </c>
      <c r="S230" s="131">
        <f t="shared" ca="1" si="22"/>
        <v>8.2671382086453971E-2</v>
      </c>
      <c r="T230" s="131">
        <f t="shared" ca="1" si="23"/>
        <v>4.7367212800672505</v>
      </c>
      <c r="U230" s="131">
        <f t="shared" ca="1" si="24"/>
        <v>526.69709122525569</v>
      </c>
      <c r="V230" s="131">
        <f t="shared" ca="1" si="25"/>
        <v>637.30348038255931</v>
      </c>
      <c r="W230" s="131">
        <f t="shared" ca="1" si="26"/>
        <v>10.621724673042655</v>
      </c>
      <c r="X230" s="131">
        <f t="shared" ca="1" si="27"/>
        <v>637.30348038255931</v>
      </c>
      <c r="Y230" s="131">
        <f t="shared" ca="1" si="28"/>
        <v>637.30348038255931</v>
      </c>
      <c r="Z230" s="122">
        <f t="shared" ca="1" si="29"/>
        <v>637.29999999999995</v>
      </c>
      <c r="AA230" s="123" t="str">
        <f t="shared" ca="1" si="30"/>
        <v>10 h 37 min</v>
      </c>
      <c r="AB230" s="86"/>
      <c r="AC230" s="86"/>
      <c r="AD230" s="86"/>
      <c r="AE230" s="86"/>
      <c r="AF230" s="86"/>
      <c r="AG230" s="86"/>
      <c r="AH230" s="86"/>
    </row>
    <row r="231" spans="1:34" ht="19.5" thickBot="1" x14ac:dyDescent="0.35">
      <c r="A231" s="62"/>
      <c r="D231" s="86"/>
      <c r="E231" s="86"/>
      <c r="F231" s="175">
        <v>151</v>
      </c>
      <c r="G231" s="172">
        <v>150083</v>
      </c>
      <c r="H231" s="128" t="s">
        <v>437</v>
      </c>
      <c r="I231" s="129">
        <v>1609</v>
      </c>
      <c r="J231" s="130" t="s">
        <v>40</v>
      </c>
      <c r="K231" s="130">
        <v>1</v>
      </c>
      <c r="L231" s="130"/>
      <c r="M231" s="130"/>
      <c r="N231" s="130"/>
      <c r="O231" s="131"/>
      <c r="P231" s="156">
        <v>41.704099999999997</v>
      </c>
      <c r="Q231" s="156">
        <v>-8.8260000000000005</v>
      </c>
      <c r="R231" s="132">
        <f t="shared" ca="1" si="21"/>
        <v>0.99658197458505826</v>
      </c>
      <c r="S231" s="131">
        <f t="shared" ca="1" si="22"/>
        <v>8.270398226557174E-2</v>
      </c>
      <c r="T231" s="131">
        <f t="shared" ca="1" si="23"/>
        <v>4.7385891327420691</v>
      </c>
      <c r="U231" s="131">
        <f t="shared" ca="1" si="24"/>
        <v>526.90478606573618</v>
      </c>
      <c r="V231" s="131">
        <f t="shared" ca="1" si="25"/>
        <v>637.55479113954073</v>
      </c>
      <c r="W231" s="131">
        <f t="shared" ca="1" si="26"/>
        <v>10.625913185659012</v>
      </c>
      <c r="X231" s="131">
        <f t="shared" ca="1" si="27"/>
        <v>637.55479113954073</v>
      </c>
      <c r="Y231" s="131">
        <f t="shared" ca="1" si="28"/>
        <v>637.55479113954073</v>
      </c>
      <c r="Z231" s="122">
        <f t="shared" ca="1" si="29"/>
        <v>637.6</v>
      </c>
      <c r="AA231" s="123" t="str">
        <f t="shared" ca="1" si="30"/>
        <v>10 h 38 min</v>
      </c>
      <c r="AB231" s="86"/>
      <c r="AC231" s="86"/>
      <c r="AD231" s="86"/>
      <c r="AE231" s="86"/>
      <c r="AF231" s="86"/>
      <c r="AG231" s="86"/>
      <c r="AH231" s="86"/>
    </row>
    <row r="232" spans="1:34" ht="19.5" thickBot="1" x14ac:dyDescent="0.35">
      <c r="A232" s="62"/>
      <c r="D232" s="86"/>
      <c r="E232" s="86"/>
      <c r="F232" s="175">
        <v>152</v>
      </c>
      <c r="G232" s="172">
        <v>151543</v>
      </c>
      <c r="H232" s="128" t="s">
        <v>548</v>
      </c>
      <c r="I232" s="129">
        <v>1310</v>
      </c>
      <c r="J232" s="130" t="s">
        <v>67</v>
      </c>
      <c r="K232" s="130">
        <v>1</v>
      </c>
      <c r="L232" s="130" t="s">
        <v>327</v>
      </c>
      <c r="M232" s="130"/>
      <c r="N232" s="130"/>
      <c r="O232" s="131"/>
      <c r="P232" s="156">
        <v>41.200200000000002</v>
      </c>
      <c r="Q232" s="156">
        <v>-8.3338999999999999</v>
      </c>
      <c r="R232" s="132">
        <f t="shared" ca="1" si="21"/>
        <v>0.99732030186844767</v>
      </c>
      <c r="S232" s="131">
        <f t="shared" ca="1" si="22"/>
        <v>7.3224255332737354E-2</v>
      </c>
      <c r="T232" s="131">
        <f t="shared" ca="1" si="23"/>
        <v>4.195440788554162</v>
      </c>
      <c r="U232" s="131">
        <f t="shared" ca="1" si="24"/>
        <v>466.50970768284191</v>
      </c>
      <c r="V232" s="131">
        <f t="shared" ca="1" si="25"/>
        <v>564.47674629623873</v>
      </c>
      <c r="W232" s="131">
        <f t="shared" ca="1" si="26"/>
        <v>9.4079457716039787</v>
      </c>
      <c r="X232" s="131">
        <f t="shared" ca="1" si="27"/>
        <v>564.47674629623873</v>
      </c>
      <c r="Y232" s="131">
        <f t="shared" ca="1" si="28"/>
        <v>564.47674629623873</v>
      </c>
      <c r="Z232" s="122">
        <f t="shared" ca="1" si="29"/>
        <v>564.5</v>
      </c>
      <c r="AA232" s="123" t="str">
        <f t="shared" ca="1" si="30"/>
        <v>9 h 25 min</v>
      </c>
      <c r="AB232" s="86"/>
      <c r="AC232" s="86"/>
      <c r="AD232" s="86"/>
      <c r="AE232" s="86"/>
      <c r="AF232" s="86"/>
      <c r="AG232" s="86"/>
      <c r="AH232" s="86"/>
    </row>
    <row r="233" spans="1:34" ht="19.5" thickBot="1" x14ac:dyDescent="0.35">
      <c r="A233" s="62"/>
      <c r="D233" s="86"/>
      <c r="E233" s="86"/>
      <c r="F233" s="175">
        <v>153</v>
      </c>
      <c r="G233" s="172">
        <v>402424</v>
      </c>
      <c r="H233" s="128" t="s">
        <v>1079</v>
      </c>
      <c r="I233" s="129">
        <v>1310</v>
      </c>
      <c r="J233" s="130" t="s">
        <v>67</v>
      </c>
      <c r="K233" s="130">
        <v>1</v>
      </c>
      <c r="L233" s="130"/>
      <c r="M233" s="130"/>
      <c r="N233" s="130"/>
      <c r="O233" s="131"/>
      <c r="P233" s="156">
        <v>41.200200000000002</v>
      </c>
      <c r="Q233" s="156">
        <v>-8.3338999999999999</v>
      </c>
      <c r="R233" s="132">
        <f t="shared" ca="1" si="21"/>
        <v>0.99732030186844767</v>
      </c>
      <c r="S233" s="131">
        <f t="shared" ca="1" si="22"/>
        <v>7.3224255332737354E-2</v>
      </c>
      <c r="T233" s="131">
        <f t="shared" ca="1" si="23"/>
        <v>4.195440788554162</v>
      </c>
      <c r="U233" s="131">
        <f t="shared" ca="1" si="24"/>
        <v>466.50970768284191</v>
      </c>
      <c r="V233" s="131">
        <f t="shared" ca="1" si="25"/>
        <v>564.47674629623873</v>
      </c>
      <c r="W233" s="131">
        <f t="shared" ca="1" si="26"/>
        <v>9.4079457716039787</v>
      </c>
      <c r="X233" s="131">
        <f t="shared" ca="1" si="27"/>
        <v>564.47674629623873</v>
      </c>
      <c r="Y233" s="131">
        <f t="shared" ca="1" si="28"/>
        <v>564.47674629623873</v>
      </c>
      <c r="Z233" s="122">
        <f t="shared" ca="1" si="29"/>
        <v>564.5</v>
      </c>
      <c r="AA233" s="123" t="str">
        <f t="shared" ca="1" si="30"/>
        <v>9 h 25 min</v>
      </c>
      <c r="AB233" s="86"/>
      <c r="AC233" s="86"/>
      <c r="AD233" s="86"/>
      <c r="AE233" s="86"/>
      <c r="AF233" s="86"/>
      <c r="AG233" s="86"/>
      <c r="AH233" s="86"/>
    </row>
    <row r="234" spans="1:34" ht="19.5" thickBot="1" x14ac:dyDescent="0.35">
      <c r="A234" s="62"/>
      <c r="D234" s="86"/>
      <c r="E234" s="86"/>
      <c r="F234" s="175">
        <v>154</v>
      </c>
      <c r="G234" s="172">
        <v>150514</v>
      </c>
      <c r="H234" s="128" t="s">
        <v>463</v>
      </c>
      <c r="I234" s="129">
        <v>308</v>
      </c>
      <c r="J234" s="130" t="s">
        <v>53</v>
      </c>
      <c r="K234" s="130">
        <v>1</v>
      </c>
      <c r="L234" s="130" t="s">
        <v>327</v>
      </c>
      <c r="M234" s="130"/>
      <c r="N234" s="130"/>
      <c r="O234" s="131"/>
      <c r="P234" s="156">
        <v>41.442500000000003</v>
      </c>
      <c r="Q234" s="156">
        <v>-8.2918000000000003</v>
      </c>
      <c r="R234" s="132">
        <f t="shared" ca="1" si="21"/>
        <v>0.99700588490364372</v>
      </c>
      <c r="S234" s="131">
        <f t="shared" ca="1" si="22"/>
        <v>7.7402976833270687E-2</v>
      </c>
      <c r="T234" s="131">
        <f t="shared" ca="1" si="23"/>
        <v>4.4348638942952956</v>
      </c>
      <c r="U234" s="131">
        <f t="shared" ca="1" si="24"/>
        <v>493.13222691289081</v>
      </c>
      <c r="V234" s="131">
        <f t="shared" ca="1" si="25"/>
        <v>596.6899945645979</v>
      </c>
      <c r="W234" s="131">
        <f t="shared" ca="1" si="26"/>
        <v>9.9448332427432984</v>
      </c>
      <c r="X234" s="131">
        <f t="shared" ca="1" si="27"/>
        <v>596.6899945645979</v>
      </c>
      <c r="Y234" s="131">
        <f t="shared" ca="1" si="28"/>
        <v>596.6899945645979</v>
      </c>
      <c r="Z234" s="122">
        <f t="shared" ca="1" si="29"/>
        <v>596.70000000000005</v>
      </c>
      <c r="AA234" s="123" t="str">
        <f t="shared" ca="1" si="30"/>
        <v>9 h 57 min</v>
      </c>
      <c r="AB234" s="86"/>
      <c r="AC234" s="86"/>
      <c r="AD234" s="86"/>
      <c r="AE234" s="86"/>
      <c r="AF234" s="86"/>
      <c r="AG234" s="86"/>
      <c r="AH234" s="86"/>
    </row>
    <row r="235" spans="1:34" ht="19.5" thickBot="1" x14ac:dyDescent="0.35">
      <c r="A235" s="62"/>
      <c r="D235" s="86"/>
      <c r="E235" s="86"/>
      <c r="F235" s="175">
        <v>155</v>
      </c>
      <c r="G235" s="172">
        <v>151026</v>
      </c>
      <c r="H235" s="128" t="s">
        <v>507</v>
      </c>
      <c r="I235" s="129">
        <v>308</v>
      </c>
      <c r="J235" s="130" t="s">
        <v>53</v>
      </c>
      <c r="K235" s="130">
        <v>1</v>
      </c>
      <c r="L235" s="130"/>
      <c r="M235" s="130"/>
      <c r="N235" s="130"/>
      <c r="O235" s="131"/>
      <c r="P235" s="156">
        <v>41.442500000000003</v>
      </c>
      <c r="Q235" s="156">
        <v>-8.2918000000000003</v>
      </c>
      <c r="R235" s="132">
        <f t="shared" ca="1" si="21"/>
        <v>0.99700588490364372</v>
      </c>
      <c r="S235" s="131">
        <f t="shared" ca="1" si="22"/>
        <v>7.7402976833270687E-2</v>
      </c>
      <c r="T235" s="131">
        <f t="shared" ca="1" si="23"/>
        <v>4.4348638942952956</v>
      </c>
      <c r="U235" s="131">
        <f t="shared" ca="1" si="24"/>
        <v>493.13222691289081</v>
      </c>
      <c r="V235" s="131">
        <f t="shared" ca="1" si="25"/>
        <v>596.6899945645979</v>
      </c>
      <c r="W235" s="131">
        <f t="shared" ca="1" si="26"/>
        <v>9.9448332427432984</v>
      </c>
      <c r="X235" s="131">
        <f t="shared" ca="1" si="27"/>
        <v>596.6899945645979</v>
      </c>
      <c r="Y235" s="131">
        <f t="shared" ca="1" si="28"/>
        <v>596.6899945645979</v>
      </c>
      <c r="Z235" s="122">
        <f t="shared" ca="1" si="29"/>
        <v>596.70000000000005</v>
      </c>
      <c r="AA235" s="123" t="str">
        <f t="shared" ca="1" si="30"/>
        <v>9 h 57 min</v>
      </c>
      <c r="AB235" s="86"/>
      <c r="AC235" s="86"/>
      <c r="AD235" s="86"/>
      <c r="AE235" s="86"/>
      <c r="AF235" s="86"/>
      <c r="AG235" s="86"/>
      <c r="AH235" s="86"/>
    </row>
    <row r="236" spans="1:34" ht="19.5" thickBot="1" x14ac:dyDescent="0.35">
      <c r="A236" s="62"/>
      <c r="D236" s="86"/>
      <c r="E236" s="86"/>
      <c r="F236" s="175">
        <v>156</v>
      </c>
      <c r="G236" s="172">
        <v>402187</v>
      </c>
      <c r="H236" s="128" t="s">
        <v>1077</v>
      </c>
      <c r="I236" s="129">
        <v>308</v>
      </c>
      <c r="J236" s="130" t="s">
        <v>53</v>
      </c>
      <c r="K236" s="130">
        <v>1</v>
      </c>
      <c r="L236" s="130" t="s">
        <v>318</v>
      </c>
      <c r="M236" s="130"/>
      <c r="N236" s="130"/>
      <c r="O236" s="131"/>
      <c r="P236" s="156">
        <v>41.445099999999996</v>
      </c>
      <c r="Q236" s="156">
        <v>-8.2881</v>
      </c>
      <c r="R236" s="132">
        <f t="shared" ca="1" si="21"/>
        <v>0.99700262687553409</v>
      </c>
      <c r="S236" s="131">
        <f t="shared" ca="1" si="22"/>
        <v>7.7445099221904012E-2</v>
      </c>
      <c r="T236" s="131">
        <f t="shared" ca="1" si="23"/>
        <v>4.4372773293869958</v>
      </c>
      <c r="U236" s="131">
        <f t="shared" ca="1" si="24"/>
        <v>493.4005874871151</v>
      </c>
      <c r="V236" s="131">
        <f t="shared" ca="1" si="25"/>
        <v>597.01471085940921</v>
      </c>
      <c r="W236" s="131">
        <f t="shared" ca="1" si="26"/>
        <v>9.9502451809901533</v>
      </c>
      <c r="X236" s="131">
        <f t="shared" ca="1" si="27"/>
        <v>597.01471085940921</v>
      </c>
      <c r="Y236" s="131">
        <f t="shared" ca="1" si="28"/>
        <v>597.01471085940921</v>
      </c>
      <c r="Z236" s="122">
        <f t="shared" ca="1" si="29"/>
        <v>597</v>
      </c>
      <c r="AA236" s="123" t="str">
        <f t="shared" ca="1" si="30"/>
        <v>9 h 57 min</v>
      </c>
      <c r="AB236" s="86"/>
      <c r="AC236" s="86"/>
      <c r="AD236" s="86"/>
      <c r="AE236" s="86"/>
      <c r="AF236" s="86"/>
      <c r="AG236" s="86"/>
      <c r="AH236" s="86"/>
    </row>
    <row r="237" spans="1:34" ht="19.5" thickBot="1" x14ac:dyDescent="0.35">
      <c r="A237" s="62"/>
      <c r="D237" s="86"/>
      <c r="E237" s="86"/>
      <c r="F237" s="175">
        <v>157</v>
      </c>
      <c r="G237" s="172">
        <v>151750</v>
      </c>
      <c r="H237" s="128" t="s">
        <v>568</v>
      </c>
      <c r="I237" s="129">
        <v>308</v>
      </c>
      <c r="J237" s="130" t="s">
        <v>53</v>
      </c>
      <c r="K237" s="130">
        <v>1</v>
      </c>
      <c r="L237" s="130" t="s">
        <v>318</v>
      </c>
      <c r="M237" s="130"/>
      <c r="N237" s="130"/>
      <c r="O237" s="131"/>
      <c r="P237" s="156">
        <v>41.523200000000003</v>
      </c>
      <c r="Q237" s="156">
        <v>-8.3262</v>
      </c>
      <c r="R237" s="132">
        <f t="shared" ca="1" si="21"/>
        <v>0.99689383042479329</v>
      </c>
      <c r="S237" s="131">
        <f t="shared" ca="1" si="22"/>
        <v>7.883880969093604E-2</v>
      </c>
      <c r="T237" s="131">
        <f t="shared" ca="1" si="23"/>
        <v>4.517131057125729</v>
      </c>
      <c r="U237" s="131">
        <f t="shared" ca="1" si="24"/>
        <v>502.27987837984153</v>
      </c>
      <c r="V237" s="131">
        <f t="shared" ca="1" si="25"/>
        <v>607.7586528396082</v>
      </c>
      <c r="W237" s="131">
        <f t="shared" ca="1" si="26"/>
        <v>10.129310880660137</v>
      </c>
      <c r="X237" s="131">
        <f t="shared" ca="1" si="27"/>
        <v>607.7586528396082</v>
      </c>
      <c r="Y237" s="131">
        <f t="shared" ca="1" si="28"/>
        <v>607.7586528396082</v>
      </c>
      <c r="Z237" s="122">
        <f t="shared" ca="1" si="29"/>
        <v>607.79999999999995</v>
      </c>
      <c r="AA237" s="123" t="str">
        <f t="shared" ca="1" si="30"/>
        <v>10 h 8 min</v>
      </c>
      <c r="AB237" s="86"/>
      <c r="AC237" s="86"/>
      <c r="AD237" s="86"/>
      <c r="AE237" s="86"/>
      <c r="AF237" s="86"/>
      <c r="AG237" s="86"/>
      <c r="AH237" s="86"/>
    </row>
    <row r="238" spans="1:34" ht="19.5" thickBot="1" x14ac:dyDescent="0.35">
      <c r="A238" s="62"/>
      <c r="D238" s="86"/>
      <c r="E238" s="86"/>
      <c r="F238" s="175">
        <v>158</v>
      </c>
      <c r="G238" s="172">
        <v>151749</v>
      </c>
      <c r="H238" s="128" t="s">
        <v>567</v>
      </c>
      <c r="I238" s="129">
        <v>308</v>
      </c>
      <c r="J238" s="130" t="s">
        <v>53</v>
      </c>
      <c r="K238" s="130">
        <v>1</v>
      </c>
      <c r="L238" s="130" t="s">
        <v>318</v>
      </c>
      <c r="M238" s="130"/>
      <c r="N238" s="130"/>
      <c r="O238" s="131"/>
      <c r="P238" s="156">
        <v>41.445700000000002</v>
      </c>
      <c r="Q238" s="156">
        <v>-8.2845999999999993</v>
      </c>
      <c r="R238" s="132">
        <f t="shared" ca="1" si="21"/>
        <v>0.99700204719421626</v>
      </c>
      <c r="S238" s="131">
        <f t="shared" ca="1" si="22"/>
        <v>7.745259140904559E-2</v>
      </c>
      <c r="T238" s="131">
        <f t="shared" ca="1" si="23"/>
        <v>4.4377066000895296</v>
      </c>
      <c r="U238" s="131">
        <f t="shared" ca="1" si="24"/>
        <v>493.44832000439959</v>
      </c>
      <c r="V238" s="131">
        <f t="shared" ca="1" si="25"/>
        <v>597.07246720532351</v>
      </c>
      <c r="W238" s="131">
        <f t="shared" ca="1" si="26"/>
        <v>9.9512077867553916</v>
      </c>
      <c r="X238" s="131">
        <f t="shared" ca="1" si="27"/>
        <v>597.07246720532351</v>
      </c>
      <c r="Y238" s="131">
        <f t="shared" ca="1" si="28"/>
        <v>597.07246720532351</v>
      </c>
      <c r="Z238" s="122">
        <f t="shared" ca="1" si="29"/>
        <v>597.1</v>
      </c>
      <c r="AA238" s="123" t="str">
        <f t="shared" ca="1" si="30"/>
        <v>9 h 57 min</v>
      </c>
      <c r="AB238" s="86"/>
      <c r="AC238" s="86"/>
      <c r="AD238" s="86"/>
      <c r="AE238" s="86"/>
      <c r="AF238" s="86"/>
      <c r="AG238" s="86"/>
      <c r="AH238" s="86"/>
    </row>
    <row r="239" spans="1:34" ht="19.5" thickBot="1" x14ac:dyDescent="0.35">
      <c r="A239" s="62"/>
      <c r="D239" s="86"/>
      <c r="E239" s="86"/>
      <c r="F239" s="175">
        <v>159</v>
      </c>
      <c r="G239" s="172">
        <v>152924</v>
      </c>
      <c r="H239" s="128" t="s">
        <v>675</v>
      </c>
      <c r="I239" s="129">
        <v>308</v>
      </c>
      <c r="J239" s="130" t="s">
        <v>53</v>
      </c>
      <c r="K239" s="130">
        <v>1</v>
      </c>
      <c r="L239" s="130" t="s">
        <v>318</v>
      </c>
      <c r="M239" s="130"/>
      <c r="N239" s="130"/>
      <c r="O239" s="131"/>
      <c r="P239" s="156">
        <v>41.412399999999998</v>
      </c>
      <c r="Q239" s="156">
        <v>-8.2729999999999997</v>
      </c>
      <c r="R239" s="132">
        <f t="shared" ca="1" si="21"/>
        <v>0.99704749875273913</v>
      </c>
      <c r="S239" s="131">
        <f t="shared" ca="1" si="22"/>
        <v>7.6862933453205606E-2</v>
      </c>
      <c r="T239" s="131">
        <f t="shared" ca="1" si="23"/>
        <v>4.4039216878635878</v>
      </c>
      <c r="U239" s="131">
        <f t="shared" ca="1" si="24"/>
        <v>489.69162545883171</v>
      </c>
      <c r="V239" s="131">
        <f t="shared" ca="1" si="25"/>
        <v>592.52686680518639</v>
      </c>
      <c r="W239" s="131">
        <f t="shared" ca="1" si="26"/>
        <v>9.8754477800864393</v>
      </c>
      <c r="X239" s="131">
        <f t="shared" ca="1" si="27"/>
        <v>592.52686680518639</v>
      </c>
      <c r="Y239" s="131">
        <f t="shared" ca="1" si="28"/>
        <v>592.52686680518639</v>
      </c>
      <c r="Z239" s="122">
        <f t="shared" ca="1" si="29"/>
        <v>592.5</v>
      </c>
      <c r="AA239" s="123" t="str">
        <f t="shared" ca="1" si="30"/>
        <v>9 h 53 min</v>
      </c>
      <c r="AB239" s="86"/>
      <c r="AC239" s="86"/>
      <c r="AD239" s="86"/>
      <c r="AE239" s="86"/>
      <c r="AF239" s="86"/>
      <c r="AG239" s="86"/>
      <c r="AH239" s="86"/>
    </row>
    <row r="240" spans="1:34" ht="19.5" thickBot="1" x14ac:dyDescent="0.35">
      <c r="A240" s="62"/>
      <c r="D240" s="86"/>
      <c r="E240" s="86"/>
      <c r="F240" s="175">
        <v>160</v>
      </c>
      <c r="G240" s="172">
        <v>152535</v>
      </c>
      <c r="H240" s="128" t="s">
        <v>639</v>
      </c>
      <c r="I240" s="129">
        <v>1311</v>
      </c>
      <c r="J240" s="130" t="s">
        <v>69</v>
      </c>
      <c r="K240" s="130">
        <v>1</v>
      </c>
      <c r="L240" s="130" t="s">
        <v>320</v>
      </c>
      <c r="M240" s="130"/>
      <c r="N240" s="130"/>
      <c r="O240" s="131"/>
      <c r="P240" s="156">
        <v>41.174199999999999</v>
      </c>
      <c r="Q240" s="156">
        <v>-8.3368000000000002</v>
      </c>
      <c r="R240" s="132">
        <f t="shared" ca="1" si="21"/>
        <v>0.9973530816523144</v>
      </c>
      <c r="S240" s="131">
        <f t="shared" ca="1" si="22"/>
        <v>7.2774815269062154E-2</v>
      </c>
      <c r="T240" s="131">
        <f t="shared" ca="1" si="23"/>
        <v>4.1696897697614821</v>
      </c>
      <c r="U240" s="131">
        <f t="shared" ca="1" si="24"/>
        <v>463.64633745431144</v>
      </c>
      <c r="V240" s="131">
        <f t="shared" ca="1" si="25"/>
        <v>561.01206831971683</v>
      </c>
      <c r="W240" s="131">
        <f t="shared" ca="1" si="26"/>
        <v>9.3502011386619479</v>
      </c>
      <c r="X240" s="131">
        <f t="shared" ca="1" si="27"/>
        <v>561.01206831971683</v>
      </c>
      <c r="Y240" s="131">
        <f t="shared" ca="1" si="28"/>
        <v>561.01206831971683</v>
      </c>
      <c r="Z240" s="122">
        <f t="shared" ca="1" si="29"/>
        <v>561</v>
      </c>
      <c r="AA240" s="123" t="str">
        <f t="shared" ca="1" si="30"/>
        <v>9 h 21 min</v>
      </c>
      <c r="AB240" s="86"/>
      <c r="AC240" s="86"/>
      <c r="AD240" s="86"/>
      <c r="AE240" s="86"/>
      <c r="AF240" s="86"/>
      <c r="AG240" s="86"/>
      <c r="AH240" s="86"/>
    </row>
    <row r="241" spans="1:34" ht="19.5" thickBot="1" x14ac:dyDescent="0.35">
      <c r="A241" s="62"/>
      <c r="D241" s="86"/>
      <c r="E241" s="86"/>
      <c r="F241" s="175">
        <v>161</v>
      </c>
      <c r="G241" s="172">
        <v>151361</v>
      </c>
      <c r="H241" s="128" t="s">
        <v>532</v>
      </c>
      <c r="I241" s="129">
        <v>107</v>
      </c>
      <c r="J241" s="130" t="s">
        <v>119</v>
      </c>
      <c r="K241" s="130">
        <v>3</v>
      </c>
      <c r="L241" s="130"/>
      <c r="M241" s="130"/>
      <c r="N241" s="130"/>
      <c r="O241" s="131"/>
      <c r="P241" s="156">
        <v>41.007199999999997</v>
      </c>
      <c r="Q241" s="156">
        <v>-8.641</v>
      </c>
      <c r="R241" s="132">
        <f t="shared" ca="1" si="21"/>
        <v>0.99752878836429104</v>
      </c>
      <c r="S241" s="131">
        <f t="shared" ca="1" si="22"/>
        <v>7.0316856036983566E-2</v>
      </c>
      <c r="T241" s="131">
        <f t="shared" ca="1" si="23"/>
        <v>4.0288590795481625</v>
      </c>
      <c r="U241" s="131">
        <f t="shared" ca="1" si="24"/>
        <v>447.98674709531372</v>
      </c>
      <c r="V241" s="131">
        <f t="shared" ca="1" si="25"/>
        <v>542.06396398532956</v>
      </c>
      <c r="W241" s="131">
        <f t="shared" ca="1" si="26"/>
        <v>9.0343993997554932</v>
      </c>
      <c r="X241" s="131">
        <f t="shared" ca="1" si="27"/>
        <v>542.06396398532956</v>
      </c>
      <c r="Y241" s="131">
        <f t="shared" ca="1" si="28"/>
        <v>542.06396398532956</v>
      </c>
      <c r="Z241" s="122">
        <f t="shared" ca="1" si="29"/>
        <v>542.1</v>
      </c>
      <c r="AA241" s="123" t="str">
        <f t="shared" ca="1" si="30"/>
        <v>9 h 2 min</v>
      </c>
      <c r="AB241" s="86"/>
      <c r="AC241" s="86"/>
      <c r="AD241" s="86"/>
      <c r="AE241" s="86"/>
      <c r="AF241" s="86"/>
      <c r="AG241" s="86"/>
      <c r="AH241" s="86"/>
    </row>
    <row r="242" spans="1:34" ht="19.5" thickBot="1" x14ac:dyDescent="0.35">
      <c r="A242" s="62"/>
      <c r="D242" s="86"/>
      <c r="E242" s="86"/>
      <c r="F242" s="175">
        <v>162</v>
      </c>
      <c r="G242" s="172">
        <v>151105</v>
      </c>
      <c r="H242" s="128" t="s">
        <v>514</v>
      </c>
      <c r="I242" s="129">
        <v>1304</v>
      </c>
      <c r="J242" s="130" t="s">
        <v>62</v>
      </c>
      <c r="K242" s="130">
        <v>1</v>
      </c>
      <c r="L242" s="130"/>
      <c r="M242" s="130"/>
      <c r="N242" s="130"/>
      <c r="O242" s="131"/>
      <c r="P242" s="156">
        <v>41.071899999999999</v>
      </c>
      <c r="Q242" s="156">
        <v>-8.4552999999999994</v>
      </c>
      <c r="R242" s="132">
        <f t="shared" ca="1" si="21"/>
        <v>0.99747073840035672</v>
      </c>
      <c r="S242" s="131">
        <f t="shared" ca="1" si="22"/>
        <v>7.1138295079148151E-2</v>
      </c>
      <c r="T242" s="131">
        <f t="shared" ca="1" si="23"/>
        <v>4.075924069791462</v>
      </c>
      <c r="U242" s="131">
        <f t="shared" ca="1" si="24"/>
        <v>453.22011253820062</v>
      </c>
      <c r="V242" s="131">
        <f t="shared" ca="1" si="25"/>
        <v>548.39633617122274</v>
      </c>
      <c r="W242" s="131">
        <f t="shared" ca="1" si="26"/>
        <v>9.1399389361870451</v>
      </c>
      <c r="X242" s="131">
        <f t="shared" ca="1" si="27"/>
        <v>548.39633617122274</v>
      </c>
      <c r="Y242" s="131">
        <f t="shared" ca="1" si="28"/>
        <v>548.39633617122274</v>
      </c>
      <c r="Z242" s="122">
        <f t="shared" ca="1" si="29"/>
        <v>548.4</v>
      </c>
      <c r="AA242" s="123" t="str">
        <f t="shared" ca="1" si="30"/>
        <v>9 h 8 min</v>
      </c>
      <c r="AB242" s="86"/>
      <c r="AC242" s="86"/>
      <c r="AD242" s="86"/>
      <c r="AE242" s="86"/>
      <c r="AF242" s="86"/>
      <c r="AG242" s="86"/>
      <c r="AH242" s="86"/>
    </row>
    <row r="243" spans="1:34" ht="19.5" thickBot="1" x14ac:dyDescent="0.35">
      <c r="A243" s="62"/>
      <c r="D243" s="86"/>
      <c r="E243" s="86"/>
      <c r="F243" s="175">
        <v>163</v>
      </c>
      <c r="G243" s="172">
        <v>151518</v>
      </c>
      <c r="H243" s="128" t="s">
        <v>545</v>
      </c>
      <c r="I243" s="129">
        <v>1305</v>
      </c>
      <c r="J243" s="130" t="s">
        <v>34</v>
      </c>
      <c r="K243" s="130">
        <v>1</v>
      </c>
      <c r="L243" s="130"/>
      <c r="M243" s="130"/>
      <c r="N243" s="130"/>
      <c r="O243" s="131"/>
      <c r="P243" s="156">
        <v>41.273099999999999</v>
      </c>
      <c r="Q243" s="156">
        <v>-8.2766999999999999</v>
      </c>
      <c r="R243" s="132">
        <f t="shared" ca="1" si="21"/>
        <v>0.9972306386607328</v>
      </c>
      <c r="S243" s="131">
        <f t="shared" ca="1" si="22"/>
        <v>7.4439781180659192E-2</v>
      </c>
      <c r="T243" s="131">
        <f t="shared" ca="1" si="23"/>
        <v>4.2650852895291438</v>
      </c>
      <c r="U243" s="131">
        <f t="shared" ca="1" si="24"/>
        <v>474.25378927736563</v>
      </c>
      <c r="V243" s="131">
        <f t="shared" ca="1" si="25"/>
        <v>573.84708502561239</v>
      </c>
      <c r="W243" s="131">
        <f t="shared" ca="1" si="26"/>
        <v>9.5641180837602064</v>
      </c>
      <c r="X243" s="131">
        <f t="shared" ca="1" si="27"/>
        <v>573.84708502561239</v>
      </c>
      <c r="Y243" s="131">
        <f t="shared" ca="1" si="28"/>
        <v>573.84708502561239</v>
      </c>
      <c r="Z243" s="122">
        <f t="shared" ca="1" si="29"/>
        <v>573.79999999999995</v>
      </c>
      <c r="AA243" s="123" t="str">
        <f t="shared" ca="1" si="30"/>
        <v>9 h 34 min</v>
      </c>
      <c r="AB243" s="86"/>
      <c r="AC243" s="86"/>
      <c r="AD243" s="86"/>
      <c r="AE243" s="86"/>
      <c r="AF243" s="86"/>
      <c r="AG243" s="86"/>
      <c r="AH243" s="86"/>
    </row>
    <row r="244" spans="1:34" ht="19.5" thickBot="1" x14ac:dyDescent="0.35">
      <c r="A244" s="62"/>
      <c r="D244" s="86"/>
      <c r="E244" s="86"/>
      <c r="F244" s="175">
        <v>164</v>
      </c>
      <c r="G244" s="172">
        <v>151531</v>
      </c>
      <c r="H244" s="128" t="s">
        <v>547</v>
      </c>
      <c r="I244" s="129">
        <v>1305</v>
      </c>
      <c r="J244" s="130" t="s">
        <v>34</v>
      </c>
      <c r="K244" s="130">
        <v>1</v>
      </c>
      <c r="L244" s="130"/>
      <c r="M244" s="130"/>
      <c r="N244" s="130"/>
      <c r="O244" s="131"/>
      <c r="P244" s="156">
        <v>41.273200000000003</v>
      </c>
      <c r="Q244" s="156">
        <v>-8.2766999999999999</v>
      </c>
      <c r="R244" s="132">
        <f t="shared" ca="1" si="21"/>
        <v>0.99723050913509592</v>
      </c>
      <c r="S244" s="131">
        <f t="shared" ca="1" si="22"/>
        <v>7.4441522773950108E-2</v>
      </c>
      <c r="T244" s="131">
        <f t="shared" ca="1" si="23"/>
        <v>4.2651850754743421</v>
      </c>
      <c r="U244" s="131">
        <f t="shared" ca="1" si="24"/>
        <v>474.26488492010532</v>
      </c>
      <c r="V244" s="131">
        <f t="shared" ca="1" si="25"/>
        <v>573.86051075332739</v>
      </c>
      <c r="W244" s="131">
        <f t="shared" ca="1" si="26"/>
        <v>9.564341845888789</v>
      </c>
      <c r="X244" s="131">
        <f t="shared" ca="1" si="27"/>
        <v>573.86051075332739</v>
      </c>
      <c r="Y244" s="131">
        <f t="shared" ca="1" si="28"/>
        <v>573.86051075332739</v>
      </c>
      <c r="Z244" s="122">
        <f t="shared" ca="1" si="29"/>
        <v>573.9</v>
      </c>
      <c r="AA244" s="123" t="str">
        <f t="shared" ca="1" si="30"/>
        <v>9 h 34 min</v>
      </c>
      <c r="AB244" s="86"/>
      <c r="AC244" s="86"/>
      <c r="AD244" s="86"/>
      <c r="AE244" s="86"/>
      <c r="AF244" s="86"/>
      <c r="AG244" s="86"/>
      <c r="AH244" s="86"/>
    </row>
    <row r="245" spans="1:34" ht="19.5" thickBot="1" x14ac:dyDescent="0.35">
      <c r="A245" s="62"/>
      <c r="D245" s="86"/>
      <c r="E245" s="86"/>
      <c r="F245" s="175">
        <v>165</v>
      </c>
      <c r="G245" s="172">
        <v>151336</v>
      </c>
      <c r="H245" s="128" t="s">
        <v>529</v>
      </c>
      <c r="I245" s="129">
        <v>107</v>
      </c>
      <c r="J245" s="130" t="s">
        <v>119</v>
      </c>
      <c r="K245" s="130">
        <v>3</v>
      </c>
      <c r="L245" s="130"/>
      <c r="M245" s="130"/>
      <c r="N245" s="130"/>
      <c r="O245" s="131"/>
      <c r="P245" s="156">
        <v>41.002800000000001</v>
      </c>
      <c r="Q245" s="156">
        <v>-8.6355000000000004</v>
      </c>
      <c r="R245" s="132">
        <f t="shared" ca="1" si="21"/>
        <v>0.99753484397455827</v>
      </c>
      <c r="S245" s="131">
        <f t="shared" ca="1" si="22"/>
        <v>7.0230613327123992E-2</v>
      </c>
      <c r="T245" s="131">
        <f t="shared" ca="1" si="23"/>
        <v>4.0239177362594365</v>
      </c>
      <c r="U245" s="131">
        <f t="shared" ca="1" si="24"/>
        <v>447.43729717351454</v>
      </c>
      <c r="V245" s="131">
        <f t="shared" ca="1" si="25"/>
        <v>541.39912957995261</v>
      </c>
      <c r="W245" s="131">
        <f t="shared" ca="1" si="26"/>
        <v>9.0233188263325435</v>
      </c>
      <c r="X245" s="131">
        <f t="shared" ca="1" si="27"/>
        <v>541.39912957995261</v>
      </c>
      <c r="Y245" s="131">
        <f t="shared" ca="1" si="28"/>
        <v>541.39912957995261</v>
      </c>
      <c r="Z245" s="122">
        <f t="shared" ca="1" si="29"/>
        <v>541.4</v>
      </c>
      <c r="AA245" s="123" t="str">
        <f t="shared" ca="1" si="30"/>
        <v>9 h 1 min</v>
      </c>
      <c r="AB245" s="86"/>
      <c r="AC245" s="86"/>
      <c r="AD245" s="86"/>
      <c r="AE245" s="86"/>
      <c r="AF245" s="86"/>
      <c r="AG245" s="86"/>
      <c r="AH245" s="86"/>
    </row>
    <row r="246" spans="1:34" ht="19.5" thickBot="1" x14ac:dyDescent="0.35">
      <c r="A246" s="62"/>
      <c r="D246" s="86"/>
      <c r="E246" s="86"/>
      <c r="F246" s="175">
        <v>166</v>
      </c>
      <c r="G246" s="172">
        <v>152912</v>
      </c>
      <c r="H246" s="128" t="s">
        <v>674</v>
      </c>
      <c r="I246" s="129">
        <v>308</v>
      </c>
      <c r="J246" s="130" t="s">
        <v>53</v>
      </c>
      <c r="K246" s="130">
        <v>1</v>
      </c>
      <c r="L246" s="130" t="s">
        <v>318</v>
      </c>
      <c r="M246" s="130"/>
      <c r="N246" s="130"/>
      <c r="O246" s="131"/>
      <c r="P246" s="156">
        <v>41.448500000000003</v>
      </c>
      <c r="Q246" s="156">
        <v>-8.2723999999999993</v>
      </c>
      <c r="R246" s="132">
        <f t="shared" ca="1" si="21"/>
        <v>0.99699905279594092</v>
      </c>
      <c r="S246" s="131">
        <f t="shared" ca="1" si="22"/>
        <v>7.7491281492946262E-2</v>
      </c>
      <c r="T246" s="131">
        <f t="shared" ca="1" si="23"/>
        <v>4.4399233786060464</v>
      </c>
      <c r="U246" s="131">
        <f t="shared" ca="1" si="24"/>
        <v>493.69481346000015</v>
      </c>
      <c r="V246" s="131">
        <f t="shared" ca="1" si="25"/>
        <v>597.37072428660019</v>
      </c>
      <c r="W246" s="131">
        <f t="shared" ca="1" si="26"/>
        <v>9.9561787381100029</v>
      </c>
      <c r="X246" s="131">
        <f t="shared" ca="1" si="27"/>
        <v>597.37072428660019</v>
      </c>
      <c r="Y246" s="131">
        <f t="shared" ca="1" si="28"/>
        <v>597.37072428660019</v>
      </c>
      <c r="Z246" s="122">
        <f t="shared" ca="1" si="29"/>
        <v>597.4</v>
      </c>
      <c r="AA246" s="123" t="str">
        <f t="shared" ca="1" si="30"/>
        <v>9 h 57 min</v>
      </c>
      <c r="AB246" s="86"/>
      <c r="AC246" s="86"/>
      <c r="AD246" s="86"/>
      <c r="AE246" s="86"/>
      <c r="AF246" s="86"/>
      <c r="AG246" s="86"/>
      <c r="AH246" s="86"/>
    </row>
    <row r="247" spans="1:34" ht="19.5" thickBot="1" x14ac:dyDescent="0.35">
      <c r="A247" s="62"/>
      <c r="D247" s="86"/>
      <c r="E247" s="86"/>
      <c r="F247" s="175">
        <v>167</v>
      </c>
      <c r="G247" s="172">
        <v>151440</v>
      </c>
      <c r="H247" s="128" t="s">
        <v>538</v>
      </c>
      <c r="I247" s="129">
        <v>1303</v>
      </c>
      <c r="J247" s="130" t="s">
        <v>32</v>
      </c>
      <c r="K247" s="130">
        <v>1</v>
      </c>
      <c r="L247" s="130"/>
      <c r="M247" s="130"/>
      <c r="N247" s="130"/>
      <c r="O247" s="131"/>
      <c r="P247" s="156">
        <v>41.339599999999997</v>
      </c>
      <c r="Q247" s="156">
        <v>-8.2518999999999991</v>
      </c>
      <c r="R247" s="132">
        <f t="shared" ca="1" si="21"/>
        <v>0.99714535786543423</v>
      </c>
      <c r="S247" s="131">
        <f t="shared" ca="1" si="22"/>
        <v>7.5577792148493028E-2</v>
      </c>
      <c r="T247" s="131">
        <f t="shared" ca="1" si="23"/>
        <v>4.3302885150256207</v>
      </c>
      <c r="U247" s="131">
        <f t="shared" ca="1" si="24"/>
        <v>481.50402571243222</v>
      </c>
      <c r="V247" s="131">
        <f t="shared" ca="1" si="25"/>
        <v>582.61987111204303</v>
      </c>
      <c r="W247" s="131">
        <f t="shared" ca="1" si="26"/>
        <v>9.710331185200717</v>
      </c>
      <c r="X247" s="131">
        <f t="shared" ca="1" si="27"/>
        <v>582.61987111204303</v>
      </c>
      <c r="Y247" s="131">
        <f t="shared" ca="1" si="28"/>
        <v>582.61987111204303</v>
      </c>
      <c r="Z247" s="122">
        <f t="shared" ca="1" si="29"/>
        <v>582.6</v>
      </c>
      <c r="AA247" s="123" t="str">
        <f t="shared" ca="1" si="30"/>
        <v>9 h 43 min</v>
      </c>
      <c r="AB247" s="86"/>
      <c r="AC247" s="86"/>
      <c r="AD247" s="86"/>
      <c r="AE247" s="86"/>
      <c r="AF247" s="86"/>
      <c r="AG247" s="86"/>
      <c r="AH247" s="86"/>
    </row>
    <row r="248" spans="1:34" ht="19.5" thickBot="1" x14ac:dyDescent="0.35">
      <c r="A248" s="62"/>
      <c r="D248" s="86"/>
      <c r="E248" s="86"/>
      <c r="F248" s="175">
        <v>168</v>
      </c>
      <c r="G248" s="172">
        <v>151282</v>
      </c>
      <c r="H248" s="128" t="s">
        <v>525</v>
      </c>
      <c r="I248" s="129">
        <v>109</v>
      </c>
      <c r="J248" s="130" t="s">
        <v>133</v>
      </c>
      <c r="K248" s="130">
        <v>3</v>
      </c>
      <c r="L248" s="130" t="s">
        <v>318</v>
      </c>
      <c r="M248" s="130"/>
      <c r="N248" s="130"/>
      <c r="O248" s="131"/>
      <c r="P248" s="156">
        <v>41.021799999999999</v>
      </c>
      <c r="Q248" s="156">
        <v>-8.5382999999999996</v>
      </c>
      <c r="R248" s="132">
        <f t="shared" ca="1" si="21"/>
        <v>0.99752350753174124</v>
      </c>
      <c r="S248" s="131">
        <f t="shared" ca="1" si="22"/>
        <v>7.0391978420734747E-2</v>
      </c>
      <c r="T248" s="131">
        <f t="shared" ca="1" si="23"/>
        <v>4.0331632750840667</v>
      </c>
      <c r="U248" s="131">
        <f t="shared" ca="1" si="24"/>
        <v>448.46534972670884</v>
      </c>
      <c r="V248" s="131">
        <f t="shared" ca="1" si="25"/>
        <v>542.64307316931763</v>
      </c>
      <c r="W248" s="131">
        <f t="shared" ca="1" si="26"/>
        <v>9.0440512194886278</v>
      </c>
      <c r="X248" s="131">
        <f t="shared" ca="1" si="27"/>
        <v>542.64307316931763</v>
      </c>
      <c r="Y248" s="131">
        <f t="shared" ca="1" si="28"/>
        <v>542.64307316931763</v>
      </c>
      <c r="Z248" s="122">
        <f t="shared" ca="1" si="29"/>
        <v>542.6</v>
      </c>
      <c r="AA248" s="123" t="str">
        <f t="shared" ca="1" si="30"/>
        <v>9 h 3 min</v>
      </c>
      <c r="AB248" s="86"/>
      <c r="AC248" s="86"/>
      <c r="AD248" s="86"/>
      <c r="AE248" s="86"/>
      <c r="AF248" s="86"/>
      <c r="AG248" s="86"/>
      <c r="AH248" s="86"/>
    </row>
    <row r="249" spans="1:34" ht="19.5" thickBot="1" x14ac:dyDescent="0.35">
      <c r="A249" s="62"/>
      <c r="D249" s="86"/>
      <c r="E249" s="86"/>
      <c r="F249" s="175">
        <v>169</v>
      </c>
      <c r="G249" s="172">
        <v>151774</v>
      </c>
      <c r="H249" s="128" t="s">
        <v>570</v>
      </c>
      <c r="I249" s="129">
        <v>313</v>
      </c>
      <c r="J249" s="130" t="s">
        <v>49</v>
      </c>
      <c r="K249" s="130">
        <v>1</v>
      </c>
      <c r="L249" s="130"/>
      <c r="M249" s="130"/>
      <c r="N249" s="130"/>
      <c r="O249" s="131"/>
      <c r="P249" s="156">
        <v>41.650700000000001</v>
      </c>
      <c r="Q249" s="156">
        <v>-8.4332999999999991</v>
      </c>
      <c r="R249" s="132">
        <f t="shared" ca="1" si="21"/>
        <v>0.99670774183467459</v>
      </c>
      <c r="S249" s="131">
        <f t="shared" ca="1" si="22"/>
        <v>8.1167311732767145E-2</v>
      </c>
      <c r="T249" s="131">
        <f t="shared" ca="1" si="23"/>
        <v>4.6505443967102469</v>
      </c>
      <c r="U249" s="131">
        <f t="shared" ca="1" si="24"/>
        <v>517.11470055641996</v>
      </c>
      <c r="V249" s="131">
        <f t="shared" ca="1" si="25"/>
        <v>625.70878767326815</v>
      </c>
      <c r="W249" s="131">
        <f t="shared" ca="1" si="26"/>
        <v>10.42847979455447</v>
      </c>
      <c r="X249" s="131">
        <f t="shared" ca="1" si="27"/>
        <v>625.70878767326815</v>
      </c>
      <c r="Y249" s="131">
        <f t="shared" ca="1" si="28"/>
        <v>625.70878767326815</v>
      </c>
      <c r="Z249" s="122">
        <f t="shared" ca="1" si="29"/>
        <v>625.70000000000005</v>
      </c>
      <c r="AA249" s="123" t="str">
        <f t="shared" ca="1" si="30"/>
        <v>10 h 26 min</v>
      </c>
      <c r="AB249" s="86"/>
      <c r="AC249" s="86"/>
      <c r="AD249" s="86"/>
      <c r="AE249" s="86"/>
      <c r="AF249" s="86"/>
      <c r="AG249" s="86"/>
      <c r="AH249" s="86"/>
    </row>
    <row r="250" spans="1:34" ht="19.5" thickBot="1" x14ac:dyDescent="0.35">
      <c r="A250" s="62"/>
      <c r="D250" s="86"/>
      <c r="E250" s="86"/>
      <c r="F250" s="175">
        <v>170</v>
      </c>
      <c r="G250" s="172">
        <v>403751</v>
      </c>
      <c r="H250" s="128" t="s">
        <v>1100</v>
      </c>
      <c r="I250" s="129">
        <v>313</v>
      </c>
      <c r="J250" s="130" t="s">
        <v>49</v>
      </c>
      <c r="K250" s="130">
        <v>1</v>
      </c>
      <c r="L250" s="130" t="s">
        <v>318</v>
      </c>
      <c r="M250" s="130"/>
      <c r="N250" s="130"/>
      <c r="O250" s="131"/>
      <c r="P250" s="156">
        <v>41.650700000000001</v>
      </c>
      <c r="Q250" s="156">
        <v>-8.4332999999999991</v>
      </c>
      <c r="R250" s="132">
        <f t="shared" ca="1" si="21"/>
        <v>0.99670774183467459</v>
      </c>
      <c r="S250" s="131">
        <f t="shared" ca="1" si="22"/>
        <v>8.1167311732767145E-2</v>
      </c>
      <c r="T250" s="131">
        <f t="shared" ca="1" si="23"/>
        <v>4.6505443967102469</v>
      </c>
      <c r="U250" s="131">
        <f t="shared" ca="1" si="24"/>
        <v>517.11470055641996</v>
      </c>
      <c r="V250" s="131">
        <f t="shared" ca="1" si="25"/>
        <v>625.70878767326815</v>
      </c>
      <c r="W250" s="131">
        <f t="shared" ca="1" si="26"/>
        <v>10.42847979455447</v>
      </c>
      <c r="X250" s="131">
        <f t="shared" ca="1" si="27"/>
        <v>625.70878767326815</v>
      </c>
      <c r="Y250" s="131">
        <f t="shared" ca="1" si="28"/>
        <v>625.70878767326815</v>
      </c>
      <c r="Z250" s="122">
        <f t="shared" ca="1" si="29"/>
        <v>625.70000000000005</v>
      </c>
      <c r="AA250" s="123" t="str">
        <f t="shared" ca="1" si="30"/>
        <v>10 h 26 min</v>
      </c>
      <c r="AB250" s="86"/>
      <c r="AC250" s="86"/>
      <c r="AD250" s="86"/>
      <c r="AE250" s="86"/>
      <c r="AF250" s="86"/>
      <c r="AG250" s="86"/>
      <c r="AH250" s="86"/>
    </row>
    <row r="251" spans="1:34" ht="19.5" thickBot="1" x14ac:dyDescent="0.35">
      <c r="A251" s="62"/>
      <c r="D251" s="86"/>
      <c r="E251" s="86"/>
      <c r="F251" s="175">
        <v>171</v>
      </c>
      <c r="G251" s="172">
        <v>152559</v>
      </c>
      <c r="H251" s="128" t="s">
        <v>641</v>
      </c>
      <c r="I251" s="129">
        <v>1311</v>
      </c>
      <c r="J251" s="130" t="s">
        <v>69</v>
      </c>
      <c r="K251" s="130">
        <v>1</v>
      </c>
      <c r="L251" s="130"/>
      <c r="M251" s="130"/>
      <c r="N251" s="130"/>
      <c r="O251" s="131"/>
      <c r="P251" s="156">
        <v>41.191600000000001</v>
      </c>
      <c r="Q251" s="156">
        <v>-8.3041</v>
      </c>
      <c r="R251" s="132">
        <f t="shared" ca="1" si="21"/>
        <v>0.99733337297711899</v>
      </c>
      <c r="S251" s="131">
        <f t="shared" ca="1" si="22"/>
        <v>7.3045369686398853E-2</v>
      </c>
      <c r="T251" s="131">
        <f t="shared" ca="1" si="23"/>
        <v>4.1851913960034963</v>
      </c>
      <c r="U251" s="131">
        <f t="shared" ca="1" si="24"/>
        <v>465.37003217227766</v>
      </c>
      <c r="V251" s="131">
        <f t="shared" ca="1" si="25"/>
        <v>563.0977389284559</v>
      </c>
      <c r="W251" s="131">
        <f t="shared" ca="1" si="26"/>
        <v>9.3849623154742652</v>
      </c>
      <c r="X251" s="131">
        <f t="shared" ca="1" si="27"/>
        <v>563.0977389284559</v>
      </c>
      <c r="Y251" s="131">
        <f t="shared" ca="1" si="28"/>
        <v>563.0977389284559</v>
      </c>
      <c r="Z251" s="122">
        <f t="shared" ca="1" si="29"/>
        <v>563.1</v>
      </c>
      <c r="AA251" s="123" t="str">
        <f t="shared" ca="1" si="30"/>
        <v>9 h 23 min</v>
      </c>
      <c r="AB251" s="86"/>
      <c r="AC251" s="86"/>
      <c r="AD251" s="86"/>
      <c r="AE251" s="86"/>
      <c r="AF251" s="86"/>
      <c r="AG251" s="86"/>
      <c r="AH251" s="86"/>
    </row>
    <row r="252" spans="1:34" ht="19.5" thickBot="1" x14ac:dyDescent="0.35">
      <c r="A252" s="62"/>
      <c r="D252" s="86"/>
      <c r="E252" s="86"/>
      <c r="F252" s="175">
        <v>172</v>
      </c>
      <c r="G252" s="172">
        <v>150370</v>
      </c>
      <c r="H252" s="128" t="s">
        <v>453</v>
      </c>
      <c r="I252" s="129">
        <v>1305</v>
      </c>
      <c r="J252" s="130" t="s">
        <v>34</v>
      </c>
      <c r="K252" s="130">
        <v>1</v>
      </c>
      <c r="L252" s="130"/>
      <c r="M252" s="130"/>
      <c r="N252" s="130"/>
      <c r="O252" s="131"/>
      <c r="P252" s="156">
        <v>41.280200000000001</v>
      </c>
      <c r="Q252" s="156">
        <v>-8.2604000000000006</v>
      </c>
      <c r="R252" s="132">
        <f t="shared" ca="1" si="21"/>
        <v>0.99722245029497358</v>
      </c>
      <c r="S252" s="131">
        <f t="shared" ca="1" si="22"/>
        <v>7.454980154637858E-2</v>
      </c>
      <c r="T252" s="131">
        <f t="shared" ca="1" si="23"/>
        <v>4.2713889921453507</v>
      </c>
      <c r="U252" s="131">
        <f t="shared" ca="1" si="24"/>
        <v>474.95472598771772</v>
      </c>
      <c r="V252" s="131">
        <f t="shared" ca="1" si="25"/>
        <v>574.69521844513838</v>
      </c>
      <c r="W252" s="131">
        <f t="shared" ca="1" si="26"/>
        <v>9.5782536407523065</v>
      </c>
      <c r="X252" s="131">
        <f t="shared" ca="1" si="27"/>
        <v>574.69521844513838</v>
      </c>
      <c r="Y252" s="131">
        <f t="shared" ca="1" si="28"/>
        <v>574.69521844513838</v>
      </c>
      <c r="Z252" s="122">
        <f t="shared" ca="1" si="29"/>
        <v>574.70000000000005</v>
      </c>
      <c r="AA252" s="123" t="str">
        <f t="shared" ca="1" si="30"/>
        <v>9 h 35 min</v>
      </c>
      <c r="AB252" s="86"/>
      <c r="AC252" s="86"/>
      <c r="AD252" s="86"/>
      <c r="AE252" s="86"/>
      <c r="AF252" s="86"/>
      <c r="AG252" s="86"/>
      <c r="AH252" s="86"/>
    </row>
    <row r="253" spans="1:34" ht="19.5" thickBot="1" x14ac:dyDescent="0.35">
      <c r="A253" s="62"/>
      <c r="D253" s="86"/>
      <c r="E253" s="86"/>
      <c r="F253" s="175">
        <v>173</v>
      </c>
      <c r="G253" s="172">
        <v>151580</v>
      </c>
      <c r="H253" s="128" t="s">
        <v>552</v>
      </c>
      <c r="I253" s="129">
        <v>1609</v>
      </c>
      <c r="J253" s="130" t="s">
        <v>40</v>
      </c>
      <c r="K253" s="130">
        <v>1</v>
      </c>
      <c r="L253" s="130"/>
      <c r="M253" s="130"/>
      <c r="N253" s="130"/>
      <c r="O253" s="131"/>
      <c r="P253" s="156">
        <v>41.735700000000001</v>
      </c>
      <c r="Q253" s="156">
        <v>-8.6774000000000004</v>
      </c>
      <c r="R253" s="132">
        <f t="shared" ca="1" si="21"/>
        <v>0.99655901117876389</v>
      </c>
      <c r="S253" s="131">
        <f t="shared" ca="1" si="22"/>
        <v>8.2981492330590267E-2</v>
      </c>
      <c r="T253" s="131">
        <f t="shared" ca="1" si="23"/>
        <v>4.7544892882400314</v>
      </c>
      <c r="U253" s="131">
        <f t="shared" ca="1" si="24"/>
        <v>528.6727950229124</v>
      </c>
      <c r="V253" s="131">
        <f t="shared" ca="1" si="25"/>
        <v>639.69408197772395</v>
      </c>
      <c r="W253" s="131">
        <f t="shared" ca="1" si="26"/>
        <v>10.661568032962066</v>
      </c>
      <c r="X253" s="131">
        <f t="shared" ca="1" si="27"/>
        <v>639.69408197772395</v>
      </c>
      <c r="Y253" s="131">
        <f t="shared" ca="1" si="28"/>
        <v>639.69408197772395</v>
      </c>
      <c r="Z253" s="122">
        <f t="shared" ca="1" si="29"/>
        <v>639.70000000000005</v>
      </c>
      <c r="AA253" s="123" t="str">
        <f t="shared" ca="1" si="30"/>
        <v>10 h 40 min</v>
      </c>
      <c r="AB253" s="86"/>
      <c r="AC253" s="86"/>
      <c r="AD253" s="86"/>
      <c r="AE253" s="86"/>
      <c r="AF253" s="86"/>
      <c r="AG253" s="86"/>
      <c r="AH253" s="86"/>
    </row>
    <row r="254" spans="1:34" ht="19.5" thickBot="1" x14ac:dyDescent="0.35">
      <c r="A254" s="62"/>
      <c r="D254" s="86"/>
      <c r="E254" s="86"/>
      <c r="F254" s="175">
        <v>174</v>
      </c>
      <c r="G254" s="172">
        <v>402473</v>
      </c>
      <c r="H254" s="128" t="s">
        <v>1080</v>
      </c>
      <c r="I254" s="129">
        <v>1311</v>
      </c>
      <c r="J254" s="130" t="s">
        <v>69</v>
      </c>
      <c r="K254" s="130">
        <v>1</v>
      </c>
      <c r="L254" s="130"/>
      <c r="M254" s="130"/>
      <c r="N254" s="130"/>
      <c r="O254" s="131"/>
      <c r="P254" s="156">
        <v>41.205300000000001</v>
      </c>
      <c r="Q254" s="156">
        <v>-8.2890999999999995</v>
      </c>
      <c r="R254" s="132">
        <f t="shared" ca="1" si="21"/>
        <v>0.99731695181567304</v>
      </c>
      <c r="S254" s="131">
        <f t="shared" ca="1" si="22"/>
        <v>7.3270032547473996E-2</v>
      </c>
      <c r="T254" s="131">
        <f t="shared" ca="1" si="23"/>
        <v>4.1980636297564358</v>
      </c>
      <c r="U254" s="131">
        <f t="shared" ca="1" si="24"/>
        <v>466.80135305319482</v>
      </c>
      <c r="V254" s="131">
        <f t="shared" ca="1" si="25"/>
        <v>564.82963719436566</v>
      </c>
      <c r="W254" s="131">
        <f t="shared" ca="1" si="26"/>
        <v>9.4138272865727615</v>
      </c>
      <c r="X254" s="131">
        <f t="shared" ca="1" si="27"/>
        <v>564.82963719436566</v>
      </c>
      <c r="Y254" s="131">
        <f t="shared" ca="1" si="28"/>
        <v>564.82963719436566</v>
      </c>
      <c r="Z254" s="122">
        <f t="shared" ca="1" si="29"/>
        <v>564.79999999999995</v>
      </c>
      <c r="AA254" s="123" t="str">
        <f t="shared" ca="1" si="30"/>
        <v>9 h 25 min</v>
      </c>
      <c r="AB254" s="86"/>
      <c r="AC254" s="86"/>
      <c r="AD254" s="86"/>
      <c r="AE254" s="86"/>
      <c r="AF254" s="86"/>
      <c r="AG254" s="86"/>
      <c r="AH254" s="86"/>
    </row>
    <row r="255" spans="1:34" ht="19.5" thickBot="1" x14ac:dyDescent="0.35">
      <c r="A255" s="62"/>
      <c r="D255" s="86"/>
      <c r="E255" s="86"/>
      <c r="F255" s="175">
        <v>175</v>
      </c>
      <c r="G255" s="172">
        <v>151490</v>
      </c>
      <c r="H255" s="128" t="s">
        <v>543</v>
      </c>
      <c r="I255" s="129">
        <v>1303</v>
      </c>
      <c r="J255" s="130" t="s">
        <v>32</v>
      </c>
      <c r="K255" s="130">
        <v>1</v>
      </c>
      <c r="L255" s="130"/>
      <c r="M255" s="130"/>
      <c r="N255" s="130"/>
      <c r="O255" s="131"/>
      <c r="P255" s="156">
        <v>41.384799999999998</v>
      </c>
      <c r="Q255" s="156">
        <v>-8.2314000000000007</v>
      </c>
      <c r="R255" s="132">
        <f t="shared" ca="1" si="21"/>
        <v>0.99708676306992783</v>
      </c>
      <c r="S255" s="131">
        <f t="shared" ca="1" si="22"/>
        <v>7.6349885678199669E-2</v>
      </c>
      <c r="T255" s="131">
        <f t="shared" ca="1" si="23"/>
        <v>4.3745262156671698</v>
      </c>
      <c r="U255" s="131">
        <f t="shared" ca="1" si="24"/>
        <v>486.42301225876889</v>
      </c>
      <c r="V255" s="131">
        <f t="shared" ca="1" si="25"/>
        <v>588.57184483311039</v>
      </c>
      <c r="W255" s="131">
        <f t="shared" ca="1" si="26"/>
        <v>9.8095307472185063</v>
      </c>
      <c r="X255" s="131">
        <f t="shared" ca="1" si="27"/>
        <v>588.57184483311039</v>
      </c>
      <c r="Y255" s="131">
        <f t="shared" ca="1" si="28"/>
        <v>588.57184483311039</v>
      </c>
      <c r="Z255" s="122">
        <f t="shared" ca="1" si="29"/>
        <v>588.6</v>
      </c>
      <c r="AA255" s="123" t="str">
        <f t="shared" ca="1" si="30"/>
        <v>9 h 49 min</v>
      </c>
      <c r="AB255" s="86"/>
      <c r="AC255" s="86"/>
      <c r="AD255" s="86"/>
      <c r="AE255" s="86"/>
      <c r="AF255" s="86"/>
      <c r="AG255" s="86"/>
      <c r="AH255" s="86"/>
    </row>
    <row r="256" spans="1:34" ht="19.5" thickBot="1" x14ac:dyDescent="0.35">
      <c r="A256" s="62"/>
      <c r="D256" s="86"/>
      <c r="E256" s="86"/>
      <c r="F256" s="175">
        <v>176</v>
      </c>
      <c r="G256" s="172">
        <v>152547</v>
      </c>
      <c r="H256" s="128" t="s">
        <v>640</v>
      </c>
      <c r="I256" s="129">
        <v>1311</v>
      </c>
      <c r="J256" s="130" t="s">
        <v>69</v>
      </c>
      <c r="K256" s="130">
        <v>1</v>
      </c>
      <c r="L256" s="130"/>
      <c r="M256" s="130"/>
      <c r="N256" s="130"/>
      <c r="O256" s="131"/>
      <c r="P256" s="156">
        <v>41.206800000000001</v>
      </c>
      <c r="Q256" s="156">
        <v>-8.2719000000000005</v>
      </c>
      <c r="R256" s="132">
        <f t="shared" ca="1" si="21"/>
        <v>0.99731614991449091</v>
      </c>
      <c r="S256" s="131">
        <f t="shared" ca="1" si="22"/>
        <v>7.3280985992191683E-2</v>
      </c>
      <c r="T256" s="131">
        <f t="shared" ca="1" si="23"/>
        <v>4.1986912159098884</v>
      </c>
      <c r="U256" s="131">
        <f t="shared" ca="1" si="24"/>
        <v>466.87113714686899</v>
      </c>
      <c r="V256" s="131">
        <f t="shared" ca="1" si="25"/>
        <v>564.91407594771147</v>
      </c>
      <c r="W256" s="131">
        <f t="shared" ca="1" si="26"/>
        <v>9.4152345991285245</v>
      </c>
      <c r="X256" s="131">
        <f t="shared" ca="1" si="27"/>
        <v>564.91407594771147</v>
      </c>
      <c r="Y256" s="131">
        <f t="shared" ca="1" si="28"/>
        <v>564.91407594771147</v>
      </c>
      <c r="Z256" s="122">
        <f t="shared" ca="1" si="29"/>
        <v>564.9</v>
      </c>
      <c r="AA256" s="123" t="str">
        <f t="shared" ca="1" si="30"/>
        <v>9 h 25 min</v>
      </c>
      <c r="AB256" s="86"/>
      <c r="AC256" s="86"/>
      <c r="AD256" s="86"/>
      <c r="AE256" s="86"/>
      <c r="AF256" s="86"/>
      <c r="AG256" s="86"/>
      <c r="AH256" s="86"/>
    </row>
    <row r="257" spans="1:34" ht="19.5" thickBot="1" x14ac:dyDescent="0.35">
      <c r="A257" s="62"/>
      <c r="D257" s="86"/>
      <c r="E257" s="86"/>
      <c r="F257" s="175">
        <v>177</v>
      </c>
      <c r="G257" s="172">
        <v>150307</v>
      </c>
      <c r="H257" s="128" t="s">
        <v>449</v>
      </c>
      <c r="I257" s="129">
        <v>308</v>
      </c>
      <c r="J257" s="130" t="s">
        <v>53</v>
      </c>
      <c r="K257" s="130">
        <v>1</v>
      </c>
      <c r="L257" s="130" t="s">
        <v>320</v>
      </c>
      <c r="M257" s="130"/>
      <c r="N257" s="130"/>
      <c r="O257" s="131"/>
      <c r="P257" s="156">
        <v>41.4833</v>
      </c>
      <c r="Q257" s="156">
        <v>-8.2551000000000005</v>
      </c>
      <c r="R257" s="132">
        <f t="shared" ca="1" si="21"/>
        <v>0.99695299967701767</v>
      </c>
      <c r="S257" s="131">
        <f t="shared" ca="1" si="22"/>
        <v>7.8083915757322986E-2</v>
      </c>
      <c r="T257" s="131">
        <f t="shared" ca="1" si="23"/>
        <v>4.4738788207496718</v>
      </c>
      <c r="U257" s="131">
        <f t="shared" ca="1" si="24"/>
        <v>497.47046998502606</v>
      </c>
      <c r="V257" s="131">
        <f t="shared" ca="1" si="25"/>
        <v>601.93926868188146</v>
      </c>
      <c r="W257" s="131">
        <f t="shared" ca="1" si="26"/>
        <v>10.032321144698024</v>
      </c>
      <c r="X257" s="131">
        <f t="shared" ca="1" si="27"/>
        <v>601.93926868188146</v>
      </c>
      <c r="Y257" s="131">
        <f t="shared" ca="1" si="28"/>
        <v>601.93926868188146</v>
      </c>
      <c r="Z257" s="122">
        <f t="shared" ca="1" si="29"/>
        <v>601.9</v>
      </c>
      <c r="AA257" s="123" t="str">
        <f t="shared" ca="1" si="30"/>
        <v>10 h 2 min</v>
      </c>
      <c r="AB257" s="86"/>
      <c r="AC257" s="86"/>
      <c r="AD257" s="86"/>
      <c r="AE257" s="86"/>
      <c r="AF257" s="86"/>
      <c r="AG257" s="86"/>
      <c r="AH257" s="86"/>
    </row>
    <row r="258" spans="1:34" ht="19.5" thickBot="1" x14ac:dyDescent="0.35">
      <c r="A258" s="62"/>
      <c r="D258" s="86"/>
      <c r="E258" s="86"/>
      <c r="F258" s="175">
        <v>178</v>
      </c>
      <c r="G258" s="172">
        <v>150459</v>
      </c>
      <c r="H258" s="128" t="s">
        <v>459</v>
      </c>
      <c r="I258" s="129">
        <v>301</v>
      </c>
      <c r="J258" s="130" t="s">
        <v>71</v>
      </c>
      <c r="K258" s="130">
        <v>1</v>
      </c>
      <c r="L258" s="130"/>
      <c r="M258" s="130"/>
      <c r="N258" s="130"/>
      <c r="O258" s="131"/>
      <c r="P258" s="156">
        <v>41.632800000000003</v>
      </c>
      <c r="Q258" s="156">
        <v>-8.3653999999999993</v>
      </c>
      <c r="R258" s="132">
        <f t="shared" ca="1" si="21"/>
        <v>0.99673874912464822</v>
      </c>
      <c r="S258" s="131">
        <f t="shared" ca="1" si="22"/>
        <v>8.0783971736675397E-2</v>
      </c>
      <c r="T258" s="131">
        <f t="shared" ca="1" si="23"/>
        <v>4.6285806328156278</v>
      </c>
      <c r="U258" s="131">
        <f t="shared" ca="1" si="24"/>
        <v>514.67245203224888</v>
      </c>
      <c r="V258" s="131">
        <f t="shared" ca="1" si="25"/>
        <v>622.75366695902107</v>
      </c>
      <c r="W258" s="131">
        <f t="shared" ca="1" si="26"/>
        <v>10.379227782650352</v>
      </c>
      <c r="X258" s="131">
        <f t="shared" ca="1" si="27"/>
        <v>622.75366695902107</v>
      </c>
      <c r="Y258" s="131">
        <f t="shared" ca="1" si="28"/>
        <v>622.75366695902107</v>
      </c>
      <c r="Z258" s="122">
        <f t="shared" ca="1" si="29"/>
        <v>622.79999999999995</v>
      </c>
      <c r="AA258" s="123" t="str">
        <f t="shared" ca="1" si="30"/>
        <v>10 h 23 min</v>
      </c>
      <c r="AB258" s="86"/>
      <c r="AC258" s="86"/>
      <c r="AD258" s="86"/>
      <c r="AE258" s="86"/>
      <c r="AF258" s="86"/>
      <c r="AG258" s="86"/>
      <c r="AH258" s="86"/>
    </row>
    <row r="259" spans="1:34" ht="19.5" thickBot="1" x14ac:dyDescent="0.35">
      <c r="A259" s="62"/>
      <c r="D259" s="86"/>
      <c r="E259" s="86"/>
      <c r="F259" s="175">
        <v>179</v>
      </c>
      <c r="G259" s="172">
        <v>150356</v>
      </c>
      <c r="H259" s="128" t="s">
        <v>452</v>
      </c>
      <c r="I259" s="129">
        <v>109</v>
      </c>
      <c r="J259" s="130" t="s">
        <v>133</v>
      </c>
      <c r="K259" s="130">
        <v>3</v>
      </c>
      <c r="L259" s="130" t="s">
        <v>318</v>
      </c>
      <c r="M259" s="130"/>
      <c r="N259" s="130"/>
      <c r="O259" s="131"/>
      <c r="P259" s="156">
        <v>40.988199999999999</v>
      </c>
      <c r="Q259" s="156">
        <v>-8.5450999999999997</v>
      </c>
      <c r="R259" s="132">
        <f t="shared" ca="1" si="21"/>
        <v>0.9975635124383424</v>
      </c>
      <c r="S259" s="131">
        <f t="shared" ca="1" si="22"/>
        <v>6.9820879641433908E-2</v>
      </c>
      <c r="T259" s="131">
        <f t="shared" ca="1" si="23"/>
        <v>4.0004417253450555</v>
      </c>
      <c r="U259" s="131">
        <f t="shared" ca="1" si="24"/>
        <v>444.82689518211822</v>
      </c>
      <c r="V259" s="131">
        <f t="shared" ca="1" si="25"/>
        <v>538.24054317036303</v>
      </c>
      <c r="W259" s="131">
        <f t="shared" ca="1" si="26"/>
        <v>8.9706757195060511</v>
      </c>
      <c r="X259" s="131">
        <f t="shared" ca="1" si="27"/>
        <v>538.24054317036303</v>
      </c>
      <c r="Y259" s="131">
        <f t="shared" ca="1" si="28"/>
        <v>538.24054317036303</v>
      </c>
      <c r="Z259" s="122">
        <f t="shared" ca="1" si="29"/>
        <v>538.20000000000005</v>
      </c>
      <c r="AA259" s="123" t="str">
        <f t="shared" ca="1" si="30"/>
        <v>8 h 58 min</v>
      </c>
      <c r="AB259" s="86"/>
      <c r="AC259" s="86"/>
      <c r="AD259" s="86"/>
      <c r="AE259" s="86"/>
      <c r="AF259" s="86"/>
      <c r="AG259" s="86"/>
      <c r="AH259" s="86"/>
    </row>
    <row r="260" spans="1:34" ht="19.5" thickBot="1" x14ac:dyDescent="0.35">
      <c r="A260" s="62"/>
      <c r="D260" s="86"/>
      <c r="E260" s="86"/>
      <c r="F260" s="175">
        <v>180</v>
      </c>
      <c r="G260" s="172">
        <v>151464</v>
      </c>
      <c r="H260" s="128" t="s">
        <v>540</v>
      </c>
      <c r="I260" s="129">
        <v>1305</v>
      </c>
      <c r="J260" s="130" t="s">
        <v>34</v>
      </c>
      <c r="K260" s="130">
        <v>1</v>
      </c>
      <c r="L260" s="130"/>
      <c r="M260" s="130"/>
      <c r="N260" s="130"/>
      <c r="O260" s="131"/>
      <c r="P260" s="156">
        <v>41.267400000000002</v>
      </c>
      <c r="Q260" s="156">
        <v>-8.2242999999999995</v>
      </c>
      <c r="R260" s="132">
        <f t="shared" ca="1" si="21"/>
        <v>0.99724110889355</v>
      </c>
      <c r="S260" s="131">
        <f t="shared" ca="1" si="22"/>
        <v>7.4298864333192771E-2</v>
      </c>
      <c r="T260" s="131">
        <f t="shared" ca="1" si="23"/>
        <v>4.2570113489070289</v>
      </c>
      <c r="U260" s="131">
        <f t="shared" ca="1" si="24"/>
        <v>473.35601193541214</v>
      </c>
      <c r="V260" s="131">
        <f t="shared" ca="1" si="25"/>
        <v>572.76077444184864</v>
      </c>
      <c r="W260" s="131">
        <f t="shared" ca="1" si="26"/>
        <v>9.546012907364144</v>
      </c>
      <c r="X260" s="131">
        <f t="shared" ca="1" si="27"/>
        <v>572.76077444184864</v>
      </c>
      <c r="Y260" s="131">
        <f t="shared" ca="1" si="28"/>
        <v>572.76077444184864</v>
      </c>
      <c r="Z260" s="122">
        <f t="shared" ca="1" si="29"/>
        <v>572.79999999999995</v>
      </c>
      <c r="AA260" s="123" t="str">
        <f t="shared" ca="1" si="30"/>
        <v>9 h 33 min</v>
      </c>
      <c r="AB260" s="86"/>
      <c r="AC260" s="86"/>
      <c r="AD260" s="86"/>
      <c r="AE260" s="86"/>
      <c r="AF260" s="86"/>
      <c r="AG260" s="86"/>
      <c r="AH260" s="86"/>
    </row>
    <row r="261" spans="1:34" ht="19.5" thickBot="1" x14ac:dyDescent="0.35">
      <c r="A261" s="62"/>
      <c r="D261" s="86"/>
      <c r="E261" s="86"/>
      <c r="F261" s="175">
        <v>181</v>
      </c>
      <c r="G261" s="172">
        <v>150563</v>
      </c>
      <c r="H261" s="128" t="s">
        <v>467</v>
      </c>
      <c r="I261" s="129">
        <v>109</v>
      </c>
      <c r="J261" s="130" t="s">
        <v>133</v>
      </c>
      <c r="K261" s="130">
        <v>3</v>
      </c>
      <c r="L261" s="130"/>
      <c r="M261" s="130"/>
      <c r="N261" s="130"/>
      <c r="O261" s="131"/>
      <c r="P261" s="156">
        <v>40.970799999999997</v>
      </c>
      <c r="Q261" s="156">
        <v>-8.5970999999999993</v>
      </c>
      <c r="R261" s="132">
        <f t="shared" ca="1" si="21"/>
        <v>0.99757834712571702</v>
      </c>
      <c r="S261" s="131">
        <f t="shared" ca="1" si="22"/>
        <v>6.9607914871732346E-2</v>
      </c>
      <c r="T261" s="131">
        <f t="shared" ca="1" si="23"/>
        <v>3.9882397428561807</v>
      </c>
      <c r="U261" s="131">
        <f t="shared" ca="1" si="24"/>
        <v>443.47010251814703</v>
      </c>
      <c r="V261" s="131">
        <f t="shared" ca="1" si="25"/>
        <v>536.59882404695793</v>
      </c>
      <c r="W261" s="131">
        <f t="shared" ca="1" si="26"/>
        <v>8.9433137341159661</v>
      </c>
      <c r="X261" s="131">
        <f t="shared" ca="1" si="27"/>
        <v>536.59882404695793</v>
      </c>
      <c r="Y261" s="131">
        <f t="shared" ca="1" si="28"/>
        <v>536.59882404695793</v>
      </c>
      <c r="Z261" s="122">
        <f t="shared" ca="1" si="29"/>
        <v>536.6</v>
      </c>
      <c r="AA261" s="123" t="str">
        <f t="shared" ca="1" si="30"/>
        <v>8 h 57 min</v>
      </c>
      <c r="AB261" s="86"/>
      <c r="AC261" s="86"/>
      <c r="AD261" s="86"/>
      <c r="AE261" s="86"/>
      <c r="AF261" s="86"/>
      <c r="AG261" s="86"/>
      <c r="AH261" s="86"/>
    </row>
    <row r="262" spans="1:34" ht="19.5" thickBot="1" x14ac:dyDescent="0.35">
      <c r="A262" s="62"/>
      <c r="D262" s="86"/>
      <c r="E262" s="86"/>
      <c r="F262" s="175">
        <v>182</v>
      </c>
      <c r="G262" s="172">
        <v>161949</v>
      </c>
      <c r="H262" s="128" t="s">
        <v>808</v>
      </c>
      <c r="I262" s="129">
        <v>115</v>
      </c>
      <c r="J262" s="130" t="s">
        <v>130</v>
      </c>
      <c r="K262" s="130">
        <v>3</v>
      </c>
      <c r="L262" s="130" t="s">
        <v>318</v>
      </c>
      <c r="M262" s="130"/>
      <c r="N262" s="130"/>
      <c r="O262" s="131"/>
      <c r="P262" s="156">
        <v>40.965000000000003</v>
      </c>
      <c r="Q262" s="156">
        <v>-8.6219000000000001</v>
      </c>
      <c r="R262" s="132">
        <f t="shared" ca="1" si="21"/>
        <v>0.99758221366063982</v>
      </c>
      <c r="S262" s="131">
        <f t="shared" ca="1" si="22"/>
        <v>6.9552300462418781E-2</v>
      </c>
      <c r="T262" s="131">
        <f t="shared" ca="1" si="23"/>
        <v>3.9850532719224003</v>
      </c>
      <c r="U262" s="131">
        <f t="shared" ca="1" si="24"/>
        <v>443.11578465292689</v>
      </c>
      <c r="V262" s="131">
        <f t="shared" ca="1" si="25"/>
        <v>536.17009943004155</v>
      </c>
      <c r="W262" s="131">
        <f t="shared" ca="1" si="26"/>
        <v>8.9361683238340266</v>
      </c>
      <c r="X262" s="131">
        <f t="shared" ca="1" si="27"/>
        <v>536.17009943004155</v>
      </c>
      <c r="Y262" s="131">
        <f t="shared" ca="1" si="28"/>
        <v>536.17009943004155</v>
      </c>
      <c r="Z262" s="122">
        <f t="shared" ca="1" si="29"/>
        <v>536.20000000000005</v>
      </c>
      <c r="AA262" s="123" t="str">
        <f t="shared" ca="1" si="30"/>
        <v>8 h 56 min</v>
      </c>
      <c r="AB262" s="86"/>
      <c r="AC262" s="86"/>
      <c r="AD262" s="86"/>
      <c r="AE262" s="86"/>
      <c r="AF262" s="86"/>
      <c r="AG262" s="86"/>
      <c r="AH262" s="86"/>
    </row>
    <row r="263" spans="1:34" ht="19.5" thickBot="1" x14ac:dyDescent="0.35">
      <c r="A263" s="62"/>
      <c r="D263" s="86"/>
      <c r="E263" s="86"/>
      <c r="F263" s="175">
        <v>183</v>
      </c>
      <c r="G263" s="172">
        <v>151294</v>
      </c>
      <c r="H263" s="128" t="s">
        <v>526</v>
      </c>
      <c r="I263" s="129">
        <v>109</v>
      </c>
      <c r="J263" s="130" t="s">
        <v>133</v>
      </c>
      <c r="K263" s="130">
        <v>3</v>
      </c>
      <c r="L263" s="130"/>
      <c r="M263" s="130"/>
      <c r="N263" s="130"/>
      <c r="O263" s="131"/>
      <c r="P263" s="156">
        <v>41.011899999999997</v>
      </c>
      <c r="Q263" s="156">
        <v>-8.4649000000000001</v>
      </c>
      <c r="R263" s="132">
        <f t="shared" ca="1" si="21"/>
        <v>0.99754328718258445</v>
      </c>
      <c r="S263" s="131">
        <f t="shared" ca="1" si="22"/>
        <v>7.0110190175756593E-2</v>
      </c>
      <c r="T263" s="131">
        <f t="shared" ca="1" si="23"/>
        <v>4.0170179979304201</v>
      </c>
      <c r="U263" s="131">
        <f t="shared" ca="1" si="24"/>
        <v>446.67008460320756</v>
      </c>
      <c r="V263" s="131">
        <f t="shared" ca="1" si="25"/>
        <v>540.47080236988108</v>
      </c>
      <c r="W263" s="131">
        <f t="shared" ca="1" si="26"/>
        <v>9.0078467061646847</v>
      </c>
      <c r="X263" s="131">
        <f t="shared" ca="1" si="27"/>
        <v>540.47080236988108</v>
      </c>
      <c r="Y263" s="131">
        <f t="shared" ca="1" si="28"/>
        <v>540.47080236988108</v>
      </c>
      <c r="Z263" s="122">
        <f t="shared" ca="1" si="29"/>
        <v>540.5</v>
      </c>
      <c r="AA263" s="123" t="str">
        <f t="shared" ca="1" si="30"/>
        <v>9 h 0 min</v>
      </c>
      <c r="AB263" s="86"/>
      <c r="AC263" s="86"/>
      <c r="AD263" s="86"/>
      <c r="AE263" s="86"/>
      <c r="AF263" s="86"/>
      <c r="AG263" s="86"/>
      <c r="AH263" s="86"/>
    </row>
    <row r="264" spans="1:34" ht="19.5" thickBot="1" x14ac:dyDescent="0.35">
      <c r="A264" s="62"/>
      <c r="D264" s="86"/>
      <c r="E264" s="86"/>
      <c r="F264" s="175">
        <v>184</v>
      </c>
      <c r="G264" s="172">
        <v>152572</v>
      </c>
      <c r="H264" s="128" t="s">
        <v>643</v>
      </c>
      <c r="I264" s="129">
        <v>1311</v>
      </c>
      <c r="J264" s="130" t="s">
        <v>69</v>
      </c>
      <c r="K264" s="130">
        <v>1</v>
      </c>
      <c r="L264" s="130" t="s">
        <v>327</v>
      </c>
      <c r="M264" s="130"/>
      <c r="N264" s="130"/>
      <c r="O264" s="131"/>
      <c r="P264" s="156">
        <v>41.123399999999997</v>
      </c>
      <c r="Q264" s="156">
        <v>-8.2973999999999997</v>
      </c>
      <c r="R264" s="132">
        <f t="shared" ca="1" si="21"/>
        <v>0.99741976936424381</v>
      </c>
      <c r="S264" s="131">
        <f t="shared" ca="1" si="22"/>
        <v>7.1851805798010204E-2</v>
      </c>
      <c r="T264" s="131">
        <f t="shared" ca="1" si="23"/>
        <v>4.116805222619603</v>
      </c>
      <c r="U264" s="131">
        <f t="shared" ca="1" si="24"/>
        <v>457.76586961517421</v>
      </c>
      <c r="V264" s="131">
        <f t="shared" ca="1" si="25"/>
        <v>553.89670223436076</v>
      </c>
      <c r="W264" s="131">
        <f t="shared" ca="1" si="26"/>
        <v>9.2316117039060135</v>
      </c>
      <c r="X264" s="131">
        <f t="shared" ca="1" si="27"/>
        <v>553.89670223436076</v>
      </c>
      <c r="Y264" s="131">
        <f t="shared" ca="1" si="28"/>
        <v>553.89670223436076</v>
      </c>
      <c r="Z264" s="122">
        <f t="shared" ca="1" si="29"/>
        <v>553.9</v>
      </c>
      <c r="AA264" s="123" t="str">
        <f t="shared" ca="1" si="30"/>
        <v>9 h 14 min</v>
      </c>
      <c r="AB264" s="86"/>
      <c r="AC264" s="86"/>
      <c r="AD264" s="86"/>
      <c r="AE264" s="86"/>
      <c r="AF264" s="86"/>
      <c r="AG264" s="86"/>
      <c r="AH264" s="86"/>
    </row>
    <row r="265" spans="1:34" ht="19.5" thickBot="1" x14ac:dyDescent="0.35">
      <c r="A265" s="62"/>
      <c r="D265" s="86"/>
      <c r="E265" s="86"/>
      <c r="F265" s="175">
        <v>185</v>
      </c>
      <c r="G265" s="172">
        <v>151520</v>
      </c>
      <c r="H265" s="128" t="s">
        <v>546</v>
      </c>
      <c r="I265" s="129">
        <v>1303</v>
      </c>
      <c r="J265" s="130" t="s">
        <v>32</v>
      </c>
      <c r="K265" s="130">
        <v>1</v>
      </c>
      <c r="L265" s="130" t="s">
        <v>320</v>
      </c>
      <c r="M265" s="130"/>
      <c r="N265" s="130"/>
      <c r="O265" s="131"/>
      <c r="P265" s="156">
        <v>41.366399999999999</v>
      </c>
      <c r="Q265" s="156">
        <v>-8.1972000000000005</v>
      </c>
      <c r="R265" s="132">
        <f t="shared" ca="1" si="21"/>
        <v>0.99711295835009262</v>
      </c>
      <c r="S265" s="131">
        <f t="shared" ca="1" si="22"/>
        <v>7.6005682532803709E-2</v>
      </c>
      <c r="T265" s="131">
        <f t="shared" ca="1" si="23"/>
        <v>4.3548048281408542</v>
      </c>
      <c r="U265" s="131">
        <f t="shared" ca="1" si="24"/>
        <v>484.23010352910666</v>
      </c>
      <c r="V265" s="131">
        <f t="shared" ca="1" si="25"/>
        <v>585.91842527021902</v>
      </c>
      <c r="W265" s="131">
        <f t="shared" ca="1" si="26"/>
        <v>9.7653070878369839</v>
      </c>
      <c r="X265" s="131">
        <f t="shared" ca="1" si="27"/>
        <v>585.91842527021902</v>
      </c>
      <c r="Y265" s="131">
        <f t="shared" ca="1" si="28"/>
        <v>585.91842527021902</v>
      </c>
      <c r="Z265" s="122">
        <f t="shared" ca="1" si="29"/>
        <v>585.9</v>
      </c>
      <c r="AA265" s="123" t="str">
        <f t="shared" ca="1" si="30"/>
        <v>9 h 46 min</v>
      </c>
      <c r="AB265" s="86"/>
      <c r="AC265" s="86"/>
      <c r="AD265" s="86"/>
      <c r="AE265" s="86"/>
      <c r="AF265" s="86"/>
      <c r="AG265" s="86"/>
      <c r="AH265" s="86"/>
    </row>
    <row r="266" spans="1:34" ht="19.5" thickBot="1" x14ac:dyDescent="0.35">
      <c r="A266" s="59"/>
      <c r="D266" s="86"/>
      <c r="E266" s="86"/>
      <c r="F266" s="175">
        <v>186</v>
      </c>
      <c r="G266" s="172">
        <v>401687</v>
      </c>
      <c r="H266" s="128" t="s">
        <v>1065</v>
      </c>
      <c r="I266" s="129">
        <v>1303</v>
      </c>
      <c r="J266" s="130" t="s">
        <v>32</v>
      </c>
      <c r="K266" s="130">
        <v>1</v>
      </c>
      <c r="L266" s="130"/>
      <c r="M266" s="130"/>
      <c r="N266" s="130"/>
      <c r="O266" s="131"/>
      <c r="P266" s="156">
        <v>41.366399999999999</v>
      </c>
      <c r="Q266" s="156">
        <v>-8.1972000000000005</v>
      </c>
      <c r="R266" s="132">
        <f t="shared" ca="1" si="21"/>
        <v>0.99711295835009262</v>
      </c>
      <c r="S266" s="131">
        <f t="shared" ca="1" si="22"/>
        <v>7.6005682532803709E-2</v>
      </c>
      <c r="T266" s="131">
        <f t="shared" ca="1" si="23"/>
        <v>4.3548048281408542</v>
      </c>
      <c r="U266" s="131">
        <f t="shared" ca="1" si="24"/>
        <v>484.23010352910666</v>
      </c>
      <c r="V266" s="131">
        <f t="shared" ca="1" si="25"/>
        <v>585.91842527021902</v>
      </c>
      <c r="W266" s="131">
        <f t="shared" ca="1" si="26"/>
        <v>9.7653070878369839</v>
      </c>
      <c r="X266" s="131">
        <f t="shared" ca="1" si="27"/>
        <v>585.91842527021902</v>
      </c>
      <c r="Y266" s="131">
        <f t="shared" ca="1" si="28"/>
        <v>585.91842527021902</v>
      </c>
      <c r="Z266" s="122">
        <f t="shared" ca="1" si="29"/>
        <v>585.9</v>
      </c>
      <c r="AA266" s="123" t="str">
        <f t="shared" ca="1" si="30"/>
        <v>9 h 46 min</v>
      </c>
      <c r="AB266" s="86"/>
      <c r="AC266" s="86"/>
      <c r="AD266" s="86"/>
      <c r="AE266" s="86"/>
      <c r="AF266" s="86"/>
      <c r="AG266" s="86"/>
      <c r="AH266" s="86"/>
    </row>
    <row r="267" spans="1:34" ht="19.5" thickBot="1" x14ac:dyDescent="0.35">
      <c r="A267" s="62"/>
      <c r="D267" s="86"/>
      <c r="E267" s="86"/>
      <c r="F267" s="175">
        <v>187</v>
      </c>
      <c r="G267" s="172">
        <v>150320</v>
      </c>
      <c r="H267" s="128" t="s">
        <v>451</v>
      </c>
      <c r="I267" s="129">
        <v>309</v>
      </c>
      <c r="J267" s="130" t="s">
        <v>37</v>
      </c>
      <c r="K267" s="130">
        <v>1</v>
      </c>
      <c r="L267" s="130" t="s">
        <v>318</v>
      </c>
      <c r="M267" s="130"/>
      <c r="N267" s="130"/>
      <c r="O267" s="131"/>
      <c r="P267" s="156">
        <v>41.5747</v>
      </c>
      <c r="Q267" s="156">
        <v>-8.2741000000000007</v>
      </c>
      <c r="R267" s="132">
        <f t="shared" ca="1" si="21"/>
        <v>0.99682634422373717</v>
      </c>
      <c r="S267" s="131">
        <f t="shared" ca="1" si="22"/>
        <v>7.9691102141041359E-2</v>
      </c>
      <c r="T267" s="131">
        <f t="shared" ca="1" si="23"/>
        <v>4.5659638174276287</v>
      </c>
      <c r="U267" s="131">
        <f t="shared" ca="1" si="24"/>
        <v>507.70981003229997</v>
      </c>
      <c r="V267" s="131">
        <f t="shared" ca="1" si="25"/>
        <v>614.32887013908294</v>
      </c>
      <c r="W267" s="131">
        <f t="shared" ca="1" si="26"/>
        <v>10.238814502318048</v>
      </c>
      <c r="X267" s="131">
        <f t="shared" ca="1" si="27"/>
        <v>614.32887013908294</v>
      </c>
      <c r="Y267" s="131">
        <f t="shared" ca="1" si="28"/>
        <v>614.32887013908294</v>
      </c>
      <c r="Z267" s="122">
        <f t="shared" ca="1" si="29"/>
        <v>614.29999999999995</v>
      </c>
      <c r="AA267" s="123" t="str">
        <f t="shared" ca="1" si="30"/>
        <v>10 h 14 min</v>
      </c>
      <c r="AB267" s="86"/>
      <c r="AC267" s="86"/>
      <c r="AD267" s="86"/>
      <c r="AE267" s="86"/>
      <c r="AF267" s="86"/>
      <c r="AG267" s="86"/>
      <c r="AH267" s="86"/>
    </row>
    <row r="268" spans="1:34" ht="19.5" thickBot="1" x14ac:dyDescent="0.35">
      <c r="A268" s="62"/>
      <c r="D268" s="86"/>
      <c r="E268" s="86"/>
      <c r="F268" s="175">
        <v>188</v>
      </c>
      <c r="G268" s="172">
        <v>151350</v>
      </c>
      <c r="H268" s="128" t="s">
        <v>531</v>
      </c>
      <c r="I268" s="129">
        <v>109</v>
      </c>
      <c r="J268" s="130" t="s">
        <v>133</v>
      </c>
      <c r="K268" s="130">
        <v>3</v>
      </c>
      <c r="L268" s="130"/>
      <c r="M268" s="130"/>
      <c r="N268" s="130"/>
      <c r="O268" s="131"/>
      <c r="P268" s="156">
        <v>40.9803</v>
      </c>
      <c r="Q268" s="156">
        <v>-8.5235000000000003</v>
      </c>
      <c r="R268" s="132">
        <f t="shared" ca="1" si="21"/>
        <v>0.99757545451488416</v>
      </c>
      <c r="S268" s="131">
        <f t="shared" ca="1" si="22"/>
        <v>6.9649491826658139E-2</v>
      </c>
      <c r="T268" s="131">
        <f t="shared" ca="1" si="23"/>
        <v>3.990621926898434</v>
      </c>
      <c r="U268" s="131">
        <f t="shared" ca="1" si="24"/>
        <v>443.73498814928979</v>
      </c>
      <c r="V268" s="131">
        <f t="shared" ca="1" si="25"/>
        <v>536.91933566064063</v>
      </c>
      <c r="W268" s="131">
        <f t="shared" ca="1" si="26"/>
        <v>8.9486555943440109</v>
      </c>
      <c r="X268" s="131">
        <f t="shared" ca="1" si="27"/>
        <v>536.91933566064063</v>
      </c>
      <c r="Y268" s="131">
        <f t="shared" ca="1" si="28"/>
        <v>536.91933566064063</v>
      </c>
      <c r="Z268" s="122">
        <f t="shared" ca="1" si="29"/>
        <v>536.9</v>
      </c>
      <c r="AA268" s="123" t="str">
        <f t="shared" ca="1" si="30"/>
        <v>8 h 57 min</v>
      </c>
      <c r="AB268" s="86"/>
      <c r="AC268" s="86"/>
      <c r="AD268" s="86"/>
      <c r="AE268" s="86"/>
      <c r="AF268" s="86"/>
      <c r="AG268" s="86"/>
      <c r="AH268" s="86"/>
    </row>
    <row r="269" spans="1:34" ht="19.5" thickBot="1" x14ac:dyDescent="0.35">
      <c r="A269" s="62"/>
      <c r="D269" s="86"/>
      <c r="E269" s="86"/>
      <c r="F269" s="175">
        <v>189</v>
      </c>
      <c r="G269" s="172">
        <v>151439</v>
      </c>
      <c r="H269" s="128" t="s">
        <v>537</v>
      </c>
      <c r="I269" s="129">
        <v>1303</v>
      </c>
      <c r="J269" s="130" t="s">
        <v>32</v>
      </c>
      <c r="K269" s="130">
        <v>1</v>
      </c>
      <c r="L269" s="130"/>
      <c r="M269" s="130"/>
      <c r="N269" s="130"/>
      <c r="O269" s="131"/>
      <c r="P269" s="156">
        <v>41.314500000000002</v>
      </c>
      <c r="Q269" s="156">
        <v>-8.1964000000000006</v>
      </c>
      <c r="R269" s="132">
        <f t="shared" ca="1" si="21"/>
        <v>0.99718128605541545</v>
      </c>
      <c r="S269" s="131">
        <f t="shared" ca="1" si="22"/>
        <v>7.5100454488752577E-2</v>
      </c>
      <c r="T269" s="131">
        <f t="shared" ca="1" si="23"/>
        <v>4.302939081719841</v>
      </c>
      <c r="U269" s="131">
        <f t="shared" ca="1" si="24"/>
        <v>478.46292067012564</v>
      </c>
      <c r="V269" s="131">
        <f t="shared" ca="1" si="25"/>
        <v>578.94013401085203</v>
      </c>
      <c r="W269" s="131">
        <f t="shared" ca="1" si="26"/>
        <v>9.6490022335142012</v>
      </c>
      <c r="X269" s="131">
        <f t="shared" ca="1" si="27"/>
        <v>578.94013401085203</v>
      </c>
      <c r="Y269" s="131">
        <f t="shared" ca="1" si="28"/>
        <v>578.94013401085203</v>
      </c>
      <c r="Z269" s="122">
        <f t="shared" ca="1" si="29"/>
        <v>578.9</v>
      </c>
      <c r="AA269" s="123" t="str">
        <f t="shared" ca="1" si="30"/>
        <v>9 h 39 min</v>
      </c>
      <c r="AB269" s="86"/>
      <c r="AC269" s="86"/>
      <c r="AD269" s="86"/>
      <c r="AE269" s="86"/>
      <c r="AF269" s="86"/>
      <c r="AG269" s="86"/>
      <c r="AH269" s="86"/>
    </row>
    <row r="270" spans="1:34" ht="19.5" thickBot="1" x14ac:dyDescent="0.35">
      <c r="A270" s="62"/>
      <c r="D270" s="86"/>
      <c r="E270" s="86"/>
      <c r="F270" s="175">
        <v>190</v>
      </c>
      <c r="G270" s="172">
        <v>151178</v>
      </c>
      <c r="H270" s="128" t="s">
        <v>519</v>
      </c>
      <c r="I270" s="129">
        <v>109</v>
      </c>
      <c r="J270" s="130" t="s">
        <v>133</v>
      </c>
      <c r="K270" s="130">
        <v>3</v>
      </c>
      <c r="L270" s="130" t="s">
        <v>318</v>
      </c>
      <c r="M270" s="130"/>
      <c r="N270" s="130"/>
      <c r="O270" s="131"/>
      <c r="P270" s="156">
        <v>40.991199999999999</v>
      </c>
      <c r="Q270" s="156">
        <v>-8.4822000000000006</v>
      </c>
      <c r="R270" s="132">
        <f t="shared" ca="1" si="21"/>
        <v>0.99756665239297826</v>
      </c>
      <c r="S270" s="131">
        <f t="shared" ca="1" si="22"/>
        <v>6.9775857018326004E-2</v>
      </c>
      <c r="T270" s="131">
        <f t="shared" ca="1" si="23"/>
        <v>3.9978621190583645</v>
      </c>
      <c r="U270" s="131">
        <f t="shared" ca="1" si="24"/>
        <v>444.54005729418424</v>
      </c>
      <c r="V270" s="131">
        <f t="shared" ca="1" si="25"/>
        <v>537.89346932596288</v>
      </c>
      <c r="W270" s="131">
        <f t="shared" ca="1" si="26"/>
        <v>8.9648911554327153</v>
      </c>
      <c r="X270" s="131">
        <f t="shared" ca="1" si="27"/>
        <v>537.89346932596288</v>
      </c>
      <c r="Y270" s="131">
        <f t="shared" ca="1" si="28"/>
        <v>537.89346932596288</v>
      </c>
      <c r="Z270" s="122">
        <f t="shared" ca="1" si="29"/>
        <v>537.9</v>
      </c>
      <c r="AA270" s="123" t="str">
        <f t="shared" ca="1" si="30"/>
        <v>8 h 58 min</v>
      </c>
      <c r="AB270" s="86"/>
      <c r="AC270" s="86"/>
      <c r="AD270" s="86"/>
      <c r="AE270" s="86"/>
      <c r="AF270" s="86"/>
      <c r="AG270" s="86"/>
      <c r="AH270" s="86"/>
    </row>
    <row r="271" spans="1:34" ht="19.5" thickBot="1" x14ac:dyDescent="0.35">
      <c r="A271" s="62"/>
      <c r="D271" s="86"/>
      <c r="E271" s="86"/>
      <c r="F271" s="175">
        <v>191</v>
      </c>
      <c r="G271" s="172">
        <v>150915</v>
      </c>
      <c r="H271" s="128" t="s">
        <v>496</v>
      </c>
      <c r="I271" s="129">
        <v>309</v>
      </c>
      <c r="J271" s="130" t="s">
        <v>37</v>
      </c>
      <c r="K271" s="130">
        <v>1</v>
      </c>
      <c r="L271" s="130"/>
      <c r="M271" s="130"/>
      <c r="N271" s="130"/>
      <c r="O271" s="131"/>
      <c r="P271" s="156">
        <v>41.573500000000003</v>
      </c>
      <c r="Q271" s="156">
        <v>-8.2644000000000002</v>
      </c>
      <c r="R271" s="132">
        <f t="shared" ca="1" si="21"/>
        <v>0.99682861104695641</v>
      </c>
      <c r="S271" s="131">
        <f t="shared" ca="1" si="22"/>
        <v>7.9662621809466705E-2</v>
      </c>
      <c r="T271" s="131">
        <f t="shared" ca="1" si="23"/>
        <v>4.5643320146292679</v>
      </c>
      <c r="U271" s="131">
        <f t="shared" ca="1" si="24"/>
        <v>507.52836262669331</v>
      </c>
      <c r="V271" s="131">
        <f t="shared" ca="1" si="25"/>
        <v>614.10931877829887</v>
      </c>
      <c r="W271" s="131">
        <f t="shared" ca="1" si="26"/>
        <v>10.235155312971647</v>
      </c>
      <c r="X271" s="131">
        <f t="shared" ca="1" si="27"/>
        <v>614.10931877829887</v>
      </c>
      <c r="Y271" s="131">
        <f t="shared" ca="1" si="28"/>
        <v>614.10931877829887</v>
      </c>
      <c r="Z271" s="122">
        <f t="shared" ca="1" si="29"/>
        <v>614.1</v>
      </c>
      <c r="AA271" s="123" t="str">
        <f t="shared" ca="1" si="30"/>
        <v>10 h 14 min</v>
      </c>
      <c r="AB271" s="86"/>
      <c r="AC271" s="86"/>
      <c r="AD271" s="86"/>
      <c r="AE271" s="86"/>
      <c r="AF271" s="86"/>
      <c r="AG271" s="86"/>
      <c r="AH271" s="86"/>
    </row>
    <row r="272" spans="1:34" ht="19.5" thickBot="1" x14ac:dyDescent="0.35">
      <c r="A272" s="62"/>
      <c r="D272" s="86"/>
      <c r="E272" s="86"/>
      <c r="F272" s="175">
        <v>192</v>
      </c>
      <c r="G272" s="172">
        <v>152638</v>
      </c>
      <c r="H272" s="128" t="s">
        <v>649</v>
      </c>
      <c r="I272" s="129">
        <v>1607</v>
      </c>
      <c r="J272" s="130" t="s">
        <v>51</v>
      </c>
      <c r="K272" s="130">
        <v>1</v>
      </c>
      <c r="L272" s="130"/>
      <c r="M272" s="130"/>
      <c r="N272" s="130"/>
      <c r="O272" s="131"/>
      <c r="P272" s="156">
        <v>41.763500000000001</v>
      </c>
      <c r="Q272" s="156">
        <v>-8.5807000000000002</v>
      </c>
      <c r="R272" s="132">
        <f t="shared" ca="1" si="21"/>
        <v>0.99653130187684968</v>
      </c>
      <c r="S272" s="131">
        <f t="shared" ca="1" si="22"/>
        <v>8.3315128172710251E-2</v>
      </c>
      <c r="T272" s="131">
        <f t="shared" ca="1" si="23"/>
        <v>4.7736052138877998</v>
      </c>
      <c r="U272" s="131">
        <f t="shared" ca="1" si="24"/>
        <v>530.79837975535725</v>
      </c>
      <c r="V272" s="131">
        <f t="shared" ca="1" si="25"/>
        <v>642.26603950398226</v>
      </c>
      <c r="W272" s="131">
        <f t="shared" ca="1" si="26"/>
        <v>10.704433991733037</v>
      </c>
      <c r="X272" s="131">
        <f t="shared" ca="1" si="27"/>
        <v>642.26603950398226</v>
      </c>
      <c r="Y272" s="131">
        <f t="shared" ca="1" si="28"/>
        <v>642.26603950398226</v>
      </c>
      <c r="Z272" s="122">
        <f t="shared" ca="1" si="29"/>
        <v>642.29999999999995</v>
      </c>
      <c r="AA272" s="123" t="str">
        <f t="shared" ca="1" si="30"/>
        <v>10 h 42 min</v>
      </c>
      <c r="AB272" s="86"/>
      <c r="AC272" s="86"/>
      <c r="AD272" s="86"/>
      <c r="AE272" s="86"/>
      <c r="AF272" s="86"/>
      <c r="AG272" s="86"/>
      <c r="AH272" s="86"/>
    </row>
    <row r="273" spans="1:34" ht="19.5" thickBot="1" x14ac:dyDescent="0.35">
      <c r="A273" s="62"/>
      <c r="D273" s="86"/>
      <c r="E273" s="86"/>
      <c r="F273" s="175">
        <v>193</v>
      </c>
      <c r="G273" s="172">
        <v>152651</v>
      </c>
      <c r="H273" s="128" t="s">
        <v>651</v>
      </c>
      <c r="I273" s="129">
        <v>1607</v>
      </c>
      <c r="J273" s="130" t="s">
        <v>51</v>
      </c>
      <c r="K273" s="130">
        <v>1</v>
      </c>
      <c r="L273" s="130"/>
      <c r="M273" s="130"/>
      <c r="N273" s="130"/>
      <c r="O273" s="131"/>
      <c r="P273" s="156">
        <v>41.764699999999998</v>
      </c>
      <c r="Q273" s="156">
        <v>-8.5827000000000009</v>
      </c>
      <c r="R273" s="132">
        <f t="shared" ref="R273:R336" ca="1" si="31">SIN(RADIANS($A$55))*SIN(RADIANS(P273))+COS(RADIANS($A$55))*COS(RADIANS(P273))*COS(RADIANS(Q273)-RADIANS($B$55))</f>
        <v>0.99652933188984316</v>
      </c>
      <c r="S273" s="131">
        <f t="shared" ref="S273:S336" ca="1" si="32">ACOS(R273)</f>
        <v>8.3338797205157356E-2</v>
      </c>
      <c r="T273" s="131">
        <f t="shared" ref="T273:T336" ca="1" si="33">S273*180/PI()</f>
        <v>4.7749613495521768</v>
      </c>
      <c r="U273" s="131">
        <f t="shared" ref="U273:U336" ca="1" si="34">T273*40030/360</f>
        <v>530.949174507149</v>
      </c>
      <c r="V273" s="131">
        <f t="shared" ref="V273:V336" ca="1" si="35">U273*1.21</f>
        <v>642.44850115365023</v>
      </c>
      <c r="W273" s="131">
        <f t="shared" ref="W273:W336" ca="1" si="36">V273/60</f>
        <v>10.707475019227504</v>
      </c>
      <c r="X273" s="131">
        <f t="shared" ref="X273:X336" ca="1" si="37">W273*60</f>
        <v>642.44850115365023</v>
      </c>
      <c r="Y273" s="131">
        <f t="shared" ref="Y273:Y336" ca="1" si="38">IF(ISERROR(X273),0,X273)</f>
        <v>642.44850115365023</v>
      </c>
      <c r="Z273" s="122">
        <f t="shared" ref="Z273:Z336" ca="1" si="39">ROUND(Y273,1)</f>
        <v>642.4</v>
      </c>
      <c r="AA273" s="123" t="str">
        <f t="shared" ref="AA273:AA336" ca="1" si="40">IF(ISERROR(INT(Z273/$K$39)&amp;" h "&amp;(ROUND((((Z273/$K$39)-INT(Z273/$K$39))*60),0)&amp;" min")),"Não Encontrado !",INT(Z273/$K$39)&amp;" h "&amp;(ROUND((((Z273/$K$39)-INT(Z273/$K$39))*60),0)&amp;" min"))</f>
        <v>10 h 42 min</v>
      </c>
      <c r="AB273" s="86"/>
      <c r="AC273" s="86"/>
      <c r="AD273" s="86"/>
      <c r="AE273" s="86"/>
      <c r="AF273" s="86"/>
      <c r="AG273" s="86"/>
      <c r="AH273" s="86"/>
    </row>
    <row r="274" spans="1:34" ht="19.5" thickBot="1" x14ac:dyDescent="0.35">
      <c r="A274" s="62"/>
      <c r="D274" s="86"/>
      <c r="E274" s="86"/>
      <c r="F274" s="175">
        <v>194</v>
      </c>
      <c r="G274" s="172">
        <v>404287</v>
      </c>
      <c r="H274" s="128" t="s">
        <v>1118</v>
      </c>
      <c r="I274" s="129">
        <v>1607</v>
      </c>
      <c r="J274" s="130" t="s">
        <v>51</v>
      </c>
      <c r="K274" s="130">
        <v>1</v>
      </c>
      <c r="L274" s="130"/>
      <c r="M274" s="130"/>
      <c r="N274" s="130"/>
      <c r="O274" s="131"/>
      <c r="P274" s="156">
        <v>41.764699999999998</v>
      </c>
      <c r="Q274" s="156">
        <v>-8.5827000000000009</v>
      </c>
      <c r="R274" s="132">
        <f t="shared" ca="1" si="31"/>
        <v>0.99652933188984316</v>
      </c>
      <c r="S274" s="131">
        <f t="shared" ca="1" si="32"/>
        <v>8.3338797205157356E-2</v>
      </c>
      <c r="T274" s="131">
        <f t="shared" ca="1" si="33"/>
        <v>4.7749613495521768</v>
      </c>
      <c r="U274" s="131">
        <f t="shared" ca="1" si="34"/>
        <v>530.949174507149</v>
      </c>
      <c r="V274" s="131">
        <f t="shared" ca="1" si="35"/>
        <v>642.44850115365023</v>
      </c>
      <c r="W274" s="131">
        <f t="shared" ca="1" si="36"/>
        <v>10.707475019227504</v>
      </c>
      <c r="X274" s="131">
        <f t="shared" ca="1" si="37"/>
        <v>642.44850115365023</v>
      </c>
      <c r="Y274" s="131">
        <f t="shared" ca="1" si="38"/>
        <v>642.44850115365023</v>
      </c>
      <c r="Z274" s="122">
        <f t="shared" ca="1" si="39"/>
        <v>642.4</v>
      </c>
      <c r="AA274" s="123" t="str">
        <f t="shared" ca="1" si="40"/>
        <v>10 h 42 min</v>
      </c>
      <c r="AB274" s="86"/>
      <c r="AC274" s="86"/>
      <c r="AD274" s="86"/>
      <c r="AE274" s="86"/>
      <c r="AF274" s="86"/>
      <c r="AG274" s="86"/>
      <c r="AH274" s="86"/>
    </row>
    <row r="275" spans="1:34" ht="19.5" thickBot="1" x14ac:dyDescent="0.35">
      <c r="A275" s="62"/>
      <c r="D275" s="86"/>
      <c r="E275" s="86"/>
      <c r="F275" s="175">
        <v>195</v>
      </c>
      <c r="G275" s="172">
        <v>152560</v>
      </c>
      <c r="H275" s="128" t="s">
        <v>642</v>
      </c>
      <c r="I275" s="129">
        <v>1311</v>
      </c>
      <c r="J275" s="130" t="s">
        <v>69</v>
      </c>
      <c r="K275" s="130">
        <v>1</v>
      </c>
      <c r="L275" s="130"/>
      <c r="M275" s="130"/>
      <c r="N275" s="130"/>
      <c r="O275" s="131"/>
      <c r="P275" s="156">
        <v>41.118400000000001</v>
      </c>
      <c r="Q275" s="156">
        <v>-8.2789999999999999</v>
      </c>
      <c r="R275" s="132">
        <f t="shared" ca="1" si="31"/>
        <v>0.99742722969308395</v>
      </c>
      <c r="S275" s="131">
        <f t="shared" ca="1" si="32"/>
        <v>7.1747811891186508E-2</v>
      </c>
      <c r="T275" s="131">
        <f t="shared" ca="1" si="33"/>
        <v>4.1108468106635279</v>
      </c>
      <c r="U275" s="131">
        <f t="shared" ca="1" si="34"/>
        <v>457.10332730794732</v>
      </c>
      <c r="V275" s="131">
        <f t="shared" ca="1" si="35"/>
        <v>553.09502604261627</v>
      </c>
      <c r="W275" s="131">
        <f t="shared" ca="1" si="36"/>
        <v>9.218250434043604</v>
      </c>
      <c r="X275" s="131">
        <f t="shared" ca="1" si="37"/>
        <v>553.09502604261627</v>
      </c>
      <c r="Y275" s="131">
        <f t="shared" ca="1" si="38"/>
        <v>553.09502604261627</v>
      </c>
      <c r="Z275" s="122">
        <f t="shared" ca="1" si="39"/>
        <v>553.1</v>
      </c>
      <c r="AA275" s="123" t="str">
        <f t="shared" ca="1" si="40"/>
        <v>9 h 13 min</v>
      </c>
      <c r="AB275" s="86"/>
      <c r="AC275" s="86"/>
      <c r="AD275" s="86"/>
      <c r="AE275" s="86"/>
      <c r="AF275" s="86"/>
      <c r="AG275" s="86"/>
      <c r="AH275" s="86"/>
    </row>
    <row r="276" spans="1:34" ht="19.5" thickBot="1" x14ac:dyDescent="0.35">
      <c r="A276" s="62"/>
      <c r="D276" s="86"/>
      <c r="E276" s="86"/>
      <c r="F276" s="175">
        <v>196</v>
      </c>
      <c r="G276" s="172">
        <v>150502</v>
      </c>
      <c r="H276" s="128" t="s">
        <v>462</v>
      </c>
      <c r="I276" s="129">
        <v>307</v>
      </c>
      <c r="J276" s="130" t="s">
        <v>60</v>
      </c>
      <c r="K276" s="130">
        <v>1</v>
      </c>
      <c r="L276" s="130" t="s">
        <v>318</v>
      </c>
      <c r="M276" s="130"/>
      <c r="N276" s="130"/>
      <c r="O276" s="131"/>
      <c r="P276" s="156">
        <v>41.447099999999999</v>
      </c>
      <c r="Q276" s="156">
        <v>-8.1738999999999997</v>
      </c>
      <c r="R276" s="132">
        <f t="shared" ca="1" si="31"/>
        <v>0.99700624606229704</v>
      </c>
      <c r="S276" s="131">
        <f t="shared" ca="1" si="32"/>
        <v>7.7398306077225643E-2</v>
      </c>
      <c r="T276" s="131">
        <f t="shared" ca="1" si="33"/>
        <v>4.4345962796867795</v>
      </c>
      <c r="U276" s="131">
        <f t="shared" ca="1" si="34"/>
        <v>493.1024696551716</v>
      </c>
      <c r="V276" s="131">
        <f t="shared" ca="1" si="35"/>
        <v>596.65398828275761</v>
      </c>
      <c r="W276" s="131">
        <f t="shared" ca="1" si="36"/>
        <v>9.944233138045961</v>
      </c>
      <c r="X276" s="131">
        <f t="shared" ca="1" si="37"/>
        <v>596.65398828275761</v>
      </c>
      <c r="Y276" s="131">
        <f t="shared" ca="1" si="38"/>
        <v>596.65398828275761</v>
      </c>
      <c r="Z276" s="122">
        <f t="shared" ca="1" si="39"/>
        <v>596.70000000000005</v>
      </c>
      <c r="AA276" s="123" t="str">
        <f t="shared" ca="1" si="40"/>
        <v>9 h 57 min</v>
      </c>
      <c r="AB276" s="86"/>
      <c r="AC276" s="86"/>
      <c r="AD276" s="86"/>
      <c r="AE276" s="86"/>
      <c r="AF276" s="86"/>
      <c r="AG276" s="86"/>
      <c r="AH276" s="86"/>
    </row>
    <row r="277" spans="1:34" ht="19.5" thickBot="1" x14ac:dyDescent="0.35">
      <c r="A277" s="62"/>
      <c r="D277" s="86"/>
      <c r="E277" s="86"/>
      <c r="F277" s="175">
        <v>197</v>
      </c>
      <c r="G277" s="172">
        <v>152882</v>
      </c>
      <c r="H277" s="128" t="s">
        <v>671</v>
      </c>
      <c r="I277" s="129">
        <v>307</v>
      </c>
      <c r="J277" s="130" t="s">
        <v>60</v>
      </c>
      <c r="K277" s="130">
        <v>1</v>
      </c>
      <c r="L277" s="130"/>
      <c r="M277" s="130"/>
      <c r="N277" s="130"/>
      <c r="O277" s="131"/>
      <c r="P277" s="156">
        <v>41.447099999999999</v>
      </c>
      <c r="Q277" s="156">
        <v>-8.1738999999999997</v>
      </c>
      <c r="R277" s="132">
        <f t="shared" ca="1" si="31"/>
        <v>0.99700624606229704</v>
      </c>
      <c r="S277" s="131">
        <f t="shared" ca="1" si="32"/>
        <v>7.7398306077225643E-2</v>
      </c>
      <c r="T277" s="131">
        <f t="shared" ca="1" si="33"/>
        <v>4.4345962796867795</v>
      </c>
      <c r="U277" s="131">
        <f t="shared" ca="1" si="34"/>
        <v>493.1024696551716</v>
      </c>
      <c r="V277" s="131">
        <f t="shared" ca="1" si="35"/>
        <v>596.65398828275761</v>
      </c>
      <c r="W277" s="131">
        <f t="shared" ca="1" si="36"/>
        <v>9.944233138045961</v>
      </c>
      <c r="X277" s="131">
        <f t="shared" ca="1" si="37"/>
        <v>596.65398828275761</v>
      </c>
      <c r="Y277" s="131">
        <f t="shared" ca="1" si="38"/>
        <v>596.65398828275761</v>
      </c>
      <c r="Z277" s="122">
        <f t="shared" ca="1" si="39"/>
        <v>596.70000000000005</v>
      </c>
      <c r="AA277" s="123" t="str">
        <f t="shared" ca="1" si="40"/>
        <v>9 h 57 min</v>
      </c>
      <c r="AB277" s="86"/>
      <c r="AC277" s="86"/>
      <c r="AD277" s="86"/>
      <c r="AE277" s="86"/>
      <c r="AF277" s="86"/>
      <c r="AG277" s="86"/>
      <c r="AH277" s="86"/>
    </row>
    <row r="278" spans="1:34" ht="19.5" thickBot="1" x14ac:dyDescent="0.35">
      <c r="A278" s="62"/>
      <c r="D278" s="86"/>
      <c r="E278" s="86"/>
      <c r="F278" s="175">
        <v>198</v>
      </c>
      <c r="G278" s="172">
        <v>150496</v>
      </c>
      <c r="H278" s="128" t="s">
        <v>461</v>
      </c>
      <c r="I278" s="129">
        <v>307</v>
      </c>
      <c r="J278" s="130" t="s">
        <v>60</v>
      </c>
      <c r="K278" s="130">
        <v>1</v>
      </c>
      <c r="L278" s="130"/>
      <c r="M278" s="130"/>
      <c r="N278" s="130"/>
      <c r="O278" s="131"/>
      <c r="P278" s="156">
        <v>41.450800000000001</v>
      </c>
      <c r="Q278" s="156">
        <v>-8.1729000000000003</v>
      </c>
      <c r="R278" s="132">
        <f t="shared" ca="1" si="31"/>
        <v>0.99700130051756908</v>
      </c>
      <c r="S278" s="131">
        <f t="shared" ca="1" si="32"/>
        <v>7.7462240889244471E-2</v>
      </c>
      <c r="T278" s="131">
        <f t="shared" ca="1" si="33"/>
        <v>4.4382594745794206</v>
      </c>
      <c r="U278" s="131">
        <f t="shared" ca="1" si="34"/>
        <v>493.50979657615056</v>
      </c>
      <c r="V278" s="131">
        <f t="shared" ca="1" si="35"/>
        <v>597.14685385714222</v>
      </c>
      <c r="W278" s="131">
        <f t="shared" ca="1" si="36"/>
        <v>9.9524475642857038</v>
      </c>
      <c r="X278" s="131">
        <f t="shared" ca="1" si="37"/>
        <v>597.14685385714222</v>
      </c>
      <c r="Y278" s="131">
        <f t="shared" ca="1" si="38"/>
        <v>597.14685385714222</v>
      </c>
      <c r="Z278" s="122">
        <f t="shared" ca="1" si="39"/>
        <v>597.1</v>
      </c>
      <c r="AA278" s="123" t="str">
        <f t="shared" ca="1" si="40"/>
        <v>9 h 57 min</v>
      </c>
      <c r="AB278" s="86"/>
      <c r="AC278" s="86"/>
      <c r="AD278" s="86"/>
      <c r="AE278" s="86"/>
      <c r="AF278" s="86"/>
      <c r="AG278" s="86"/>
      <c r="AH278" s="86"/>
    </row>
    <row r="279" spans="1:34" ht="18.75" x14ac:dyDescent="0.3">
      <c r="A279" s="62"/>
      <c r="D279" s="86"/>
      <c r="E279" s="86"/>
      <c r="F279" s="175">
        <v>199</v>
      </c>
      <c r="G279" s="172">
        <v>152640</v>
      </c>
      <c r="H279" s="128" t="s">
        <v>650</v>
      </c>
      <c r="I279" s="129">
        <v>1607</v>
      </c>
      <c r="J279" s="130" t="s">
        <v>51</v>
      </c>
      <c r="K279" s="130">
        <v>1</v>
      </c>
      <c r="L279" s="130"/>
      <c r="M279" s="130"/>
      <c r="N279" s="130"/>
      <c r="O279" s="131"/>
      <c r="P279" s="157">
        <v>41.790199999999999</v>
      </c>
      <c r="Q279" s="157">
        <v>-8.5861000000000001</v>
      </c>
      <c r="R279" s="132">
        <f t="shared" ca="1" si="31"/>
        <v>0.99649200393866499</v>
      </c>
      <c r="S279" s="131">
        <f t="shared" ca="1" si="32"/>
        <v>8.3786024946978177E-2</v>
      </c>
      <c r="T279" s="131">
        <f t="shared" ca="1" si="33"/>
        <v>4.8005856116396766</v>
      </c>
      <c r="U279" s="131">
        <f t="shared" ca="1" si="34"/>
        <v>533.79845009426731</v>
      </c>
      <c r="V279" s="131">
        <f t="shared" ca="1" si="35"/>
        <v>645.89612461406341</v>
      </c>
      <c r="W279" s="131">
        <f t="shared" ca="1" si="36"/>
        <v>10.76493541023439</v>
      </c>
      <c r="X279" s="131">
        <f t="shared" ca="1" si="37"/>
        <v>645.89612461406341</v>
      </c>
      <c r="Y279" s="131">
        <f t="shared" ca="1" si="38"/>
        <v>645.89612461406341</v>
      </c>
      <c r="Z279" s="122">
        <f t="shared" ca="1" si="39"/>
        <v>645.9</v>
      </c>
      <c r="AA279" s="123" t="str">
        <f t="shared" ca="1" si="40"/>
        <v>10 h 46 min</v>
      </c>
      <c r="AB279" s="86"/>
      <c r="AC279" s="86"/>
      <c r="AD279" s="86"/>
      <c r="AE279" s="86"/>
      <c r="AF279" s="86"/>
      <c r="AG279" s="86"/>
      <c r="AH279" s="86"/>
    </row>
    <row r="280" spans="1:34" ht="18.75" x14ac:dyDescent="0.3">
      <c r="A280" s="62"/>
      <c r="D280" s="86"/>
      <c r="E280" s="86"/>
      <c r="F280" s="175">
        <v>200</v>
      </c>
      <c r="G280" s="172">
        <v>151786</v>
      </c>
      <c r="H280" s="128" t="s">
        <v>571</v>
      </c>
      <c r="I280" s="129">
        <v>314</v>
      </c>
      <c r="J280" s="130" t="s">
        <v>43</v>
      </c>
      <c r="K280" s="130">
        <v>1</v>
      </c>
      <c r="L280" s="130"/>
      <c r="M280" s="130"/>
      <c r="N280" s="130"/>
      <c r="O280" s="131"/>
      <c r="P280" s="158">
        <v>41.220100000000002</v>
      </c>
      <c r="Q280" s="158">
        <v>-8.1837</v>
      </c>
      <c r="R280" s="132">
        <f t="shared" ca="1" si="31"/>
        <v>0.99730400660034957</v>
      </c>
      <c r="S280" s="131">
        <f t="shared" ca="1" si="32"/>
        <v>7.3446656398400867E-2</v>
      </c>
      <c r="T280" s="131">
        <f t="shared" ca="1" si="33"/>
        <v>4.2081834309758932</v>
      </c>
      <c r="U280" s="131">
        <f t="shared" ca="1" si="34"/>
        <v>467.92661872768059</v>
      </c>
      <c r="V280" s="131">
        <f t="shared" ca="1" si="35"/>
        <v>566.19120866049354</v>
      </c>
      <c r="W280" s="131">
        <f t="shared" ca="1" si="36"/>
        <v>9.4365201443415589</v>
      </c>
      <c r="X280" s="131">
        <f t="shared" ca="1" si="37"/>
        <v>566.19120866049354</v>
      </c>
      <c r="Y280" s="131">
        <f t="shared" ca="1" si="38"/>
        <v>566.19120866049354</v>
      </c>
      <c r="Z280" s="122">
        <f t="shared" ca="1" si="39"/>
        <v>566.20000000000005</v>
      </c>
      <c r="AA280" s="123" t="str">
        <f t="shared" ca="1" si="40"/>
        <v>9 h 26 min</v>
      </c>
      <c r="AB280" s="86"/>
      <c r="AC280" s="86"/>
      <c r="AD280" s="86"/>
      <c r="AE280" s="86"/>
      <c r="AF280" s="86"/>
      <c r="AG280" s="86"/>
      <c r="AH280" s="86"/>
    </row>
    <row r="281" spans="1:34" ht="19.5" thickBot="1" x14ac:dyDescent="0.35">
      <c r="A281" s="62"/>
      <c r="D281" s="86"/>
      <c r="E281" s="86"/>
      <c r="F281" s="175">
        <v>201</v>
      </c>
      <c r="G281" s="172">
        <v>151646</v>
      </c>
      <c r="H281" s="128" t="s">
        <v>558</v>
      </c>
      <c r="I281" s="129">
        <v>106</v>
      </c>
      <c r="J281" s="130" t="s">
        <v>117</v>
      </c>
      <c r="K281" s="130">
        <v>3</v>
      </c>
      <c r="L281" s="130" t="s">
        <v>318</v>
      </c>
      <c r="M281" s="130"/>
      <c r="N281" s="130"/>
      <c r="O281" s="131"/>
      <c r="P281" s="156">
        <v>41.035400000000003</v>
      </c>
      <c r="Q281" s="156">
        <v>-8.3400999999999996</v>
      </c>
      <c r="R281" s="132">
        <f t="shared" ca="1" si="31"/>
        <v>0.99752550664618944</v>
      </c>
      <c r="S281" s="131">
        <f t="shared" ca="1" si="32"/>
        <v>7.03635494743029E-2</v>
      </c>
      <c r="T281" s="131">
        <f t="shared" ca="1" si="33"/>
        <v>4.0315344164375189</v>
      </c>
      <c r="U281" s="131">
        <f t="shared" ca="1" si="34"/>
        <v>448.28422969442749</v>
      </c>
      <c r="V281" s="131">
        <f t="shared" ca="1" si="35"/>
        <v>542.42391793025729</v>
      </c>
      <c r="W281" s="131">
        <f t="shared" ca="1" si="36"/>
        <v>9.0403986321709553</v>
      </c>
      <c r="X281" s="131">
        <f t="shared" ca="1" si="37"/>
        <v>542.42391793025729</v>
      </c>
      <c r="Y281" s="131">
        <f t="shared" ca="1" si="38"/>
        <v>542.42391793025729</v>
      </c>
      <c r="Z281" s="122">
        <f t="shared" ca="1" si="39"/>
        <v>542.4</v>
      </c>
      <c r="AA281" s="123" t="str">
        <f t="shared" ca="1" si="40"/>
        <v>9 h 2 min</v>
      </c>
      <c r="AB281" s="86"/>
      <c r="AC281" s="86"/>
      <c r="AD281" s="86"/>
      <c r="AE281" s="86"/>
      <c r="AF281" s="86"/>
      <c r="AG281" s="86"/>
      <c r="AH281" s="86"/>
    </row>
    <row r="282" spans="1:34" ht="19.5" thickBot="1" x14ac:dyDescent="0.35">
      <c r="A282" s="62"/>
      <c r="D282" s="86"/>
      <c r="E282" s="86"/>
      <c r="F282" s="175">
        <v>202</v>
      </c>
      <c r="G282" s="172">
        <v>151506</v>
      </c>
      <c r="H282" s="128" t="s">
        <v>544</v>
      </c>
      <c r="I282" s="129">
        <v>1303</v>
      </c>
      <c r="J282" s="130" t="s">
        <v>32</v>
      </c>
      <c r="K282" s="130">
        <v>1</v>
      </c>
      <c r="L282" s="130"/>
      <c r="M282" s="130"/>
      <c r="N282" s="130"/>
      <c r="O282" s="131"/>
      <c r="P282" s="156">
        <v>41.328200000000002</v>
      </c>
      <c r="Q282" s="156">
        <v>-8.1480999999999995</v>
      </c>
      <c r="R282" s="132">
        <f t="shared" ca="1" si="31"/>
        <v>0.99716549688365363</v>
      </c>
      <c r="S282" s="131">
        <f t="shared" ca="1" si="32"/>
        <v>7.5310599485245433E-2</v>
      </c>
      <c r="T282" s="131">
        <f t="shared" ca="1" si="33"/>
        <v>4.3149795031046736</v>
      </c>
      <c r="U282" s="131">
        <f t="shared" ca="1" si="34"/>
        <v>479.8017486368891</v>
      </c>
      <c r="V282" s="131">
        <f t="shared" ca="1" si="35"/>
        <v>580.56011585063584</v>
      </c>
      <c r="W282" s="131">
        <f t="shared" ca="1" si="36"/>
        <v>9.6760019308439311</v>
      </c>
      <c r="X282" s="131">
        <f t="shared" ca="1" si="37"/>
        <v>580.56011585063584</v>
      </c>
      <c r="Y282" s="131">
        <f t="shared" ca="1" si="38"/>
        <v>580.56011585063584</v>
      </c>
      <c r="Z282" s="122">
        <f t="shared" ca="1" si="39"/>
        <v>580.6</v>
      </c>
      <c r="AA282" s="123" t="str">
        <f t="shared" ca="1" si="40"/>
        <v>9 h 41 min</v>
      </c>
      <c r="AB282" s="86"/>
      <c r="AC282" s="86"/>
      <c r="AD282" s="86"/>
      <c r="AE282" s="86"/>
      <c r="AF282" s="86"/>
      <c r="AG282" s="86"/>
      <c r="AH282" s="86"/>
    </row>
    <row r="283" spans="1:34" ht="19.5" thickBot="1" x14ac:dyDescent="0.35">
      <c r="A283" s="62"/>
      <c r="D283" s="86"/>
      <c r="E283" s="86"/>
      <c r="F283" s="175">
        <v>203</v>
      </c>
      <c r="G283" s="172">
        <v>151660</v>
      </c>
      <c r="H283" s="128" t="s">
        <v>560</v>
      </c>
      <c r="I283" s="129">
        <v>109</v>
      </c>
      <c r="J283" s="130" t="s">
        <v>133</v>
      </c>
      <c r="K283" s="130">
        <v>3</v>
      </c>
      <c r="L283" s="130"/>
      <c r="M283" s="130"/>
      <c r="N283" s="130"/>
      <c r="O283" s="131"/>
      <c r="P283" s="156">
        <v>40.922800000000002</v>
      </c>
      <c r="Q283" s="156">
        <v>-8.5556999999999999</v>
      </c>
      <c r="R283" s="132">
        <f t="shared" ca="1" si="31"/>
        <v>0.9976406736066542</v>
      </c>
      <c r="S283" s="131">
        <f t="shared" ca="1" si="32"/>
        <v>6.8705963559450467E-2</v>
      </c>
      <c r="T283" s="131">
        <f t="shared" ca="1" si="33"/>
        <v>3.9365617393361427</v>
      </c>
      <c r="U283" s="131">
        <f t="shared" ca="1" si="34"/>
        <v>437.72379562673831</v>
      </c>
      <c r="V283" s="131">
        <f t="shared" ca="1" si="35"/>
        <v>529.64579270835338</v>
      </c>
      <c r="W283" s="131">
        <f t="shared" ca="1" si="36"/>
        <v>8.8274298784725556</v>
      </c>
      <c r="X283" s="131">
        <f t="shared" ca="1" si="37"/>
        <v>529.64579270835338</v>
      </c>
      <c r="Y283" s="131">
        <f t="shared" ca="1" si="38"/>
        <v>529.64579270835338</v>
      </c>
      <c r="Z283" s="122">
        <f t="shared" ca="1" si="39"/>
        <v>529.6</v>
      </c>
      <c r="AA283" s="123" t="str">
        <f t="shared" ca="1" si="40"/>
        <v>8 h 50 min</v>
      </c>
      <c r="AB283" s="86"/>
      <c r="AC283" s="86"/>
      <c r="AD283" s="86"/>
      <c r="AE283" s="86"/>
      <c r="AF283" s="86"/>
      <c r="AG283" s="86"/>
      <c r="AH283" s="86"/>
    </row>
    <row r="284" spans="1:34" ht="19.5" thickBot="1" x14ac:dyDescent="0.35">
      <c r="A284" s="62"/>
      <c r="D284" s="86"/>
      <c r="E284" s="86"/>
      <c r="F284" s="175">
        <v>204</v>
      </c>
      <c r="G284" s="172">
        <v>151671</v>
      </c>
      <c r="H284" s="128" t="s">
        <v>561</v>
      </c>
      <c r="I284" s="129">
        <v>109</v>
      </c>
      <c r="J284" s="130" t="s">
        <v>133</v>
      </c>
      <c r="K284" s="130">
        <v>3</v>
      </c>
      <c r="L284" s="130"/>
      <c r="M284" s="130"/>
      <c r="N284" s="130"/>
      <c r="O284" s="131"/>
      <c r="P284" s="156">
        <v>40.918100000000003</v>
      </c>
      <c r="Q284" s="156">
        <v>-8.5526999999999997</v>
      </c>
      <c r="R284" s="132">
        <f t="shared" ca="1" si="31"/>
        <v>0.99764660128618643</v>
      </c>
      <c r="S284" s="131">
        <f t="shared" ca="1" si="32"/>
        <v>6.8619565350860334E-2</v>
      </c>
      <c r="T284" s="131">
        <f t="shared" ca="1" si="33"/>
        <v>3.9316114866264371</v>
      </c>
      <c r="U284" s="131">
        <f t="shared" ca="1" si="34"/>
        <v>437.173355026823</v>
      </c>
      <c r="V284" s="131">
        <f t="shared" ca="1" si="35"/>
        <v>528.97975958245581</v>
      </c>
      <c r="W284" s="131">
        <f t="shared" ca="1" si="36"/>
        <v>8.8163293263742641</v>
      </c>
      <c r="X284" s="131">
        <f t="shared" ca="1" si="37"/>
        <v>528.97975958245581</v>
      </c>
      <c r="Y284" s="131">
        <f t="shared" ca="1" si="38"/>
        <v>528.97975958245581</v>
      </c>
      <c r="Z284" s="122">
        <f t="shared" ca="1" si="39"/>
        <v>529</v>
      </c>
      <c r="AA284" s="123" t="str">
        <f t="shared" ca="1" si="40"/>
        <v>8 h 49 min</v>
      </c>
      <c r="AB284" s="86"/>
      <c r="AC284" s="86"/>
      <c r="AD284" s="86"/>
      <c r="AE284" s="86"/>
      <c r="AF284" s="86"/>
      <c r="AG284" s="86"/>
      <c r="AH284" s="86"/>
    </row>
    <row r="285" spans="1:34" ht="19.5" thickBot="1" x14ac:dyDescent="0.35">
      <c r="A285" s="62"/>
      <c r="D285" s="86"/>
      <c r="E285" s="86"/>
      <c r="F285" s="175">
        <v>205</v>
      </c>
      <c r="G285" s="172">
        <v>150824</v>
      </c>
      <c r="H285" s="128" t="s">
        <v>488</v>
      </c>
      <c r="I285" s="129">
        <v>1307</v>
      </c>
      <c r="J285" s="130" t="s">
        <v>45</v>
      </c>
      <c r="K285" s="130">
        <v>1</v>
      </c>
      <c r="L285" s="130"/>
      <c r="M285" s="130"/>
      <c r="N285" s="130"/>
      <c r="O285" s="131"/>
      <c r="P285" s="156">
        <v>41.0854</v>
      </c>
      <c r="Q285" s="156">
        <v>-8.2368000000000006</v>
      </c>
      <c r="R285" s="132">
        <f t="shared" ca="1" si="31"/>
        <v>0.99747081072384258</v>
      </c>
      <c r="S285" s="131">
        <f t="shared" ca="1" si="32"/>
        <v>7.1137277553505296E-2</v>
      </c>
      <c r="T285" s="131">
        <f t="shared" ca="1" si="33"/>
        <v>4.0758657698665797</v>
      </c>
      <c r="U285" s="131">
        <f t="shared" ca="1" si="34"/>
        <v>453.21362991044219</v>
      </c>
      <c r="V285" s="131">
        <f t="shared" ca="1" si="35"/>
        <v>548.38849219163501</v>
      </c>
      <c r="W285" s="131">
        <f t="shared" ca="1" si="36"/>
        <v>9.1398082031939172</v>
      </c>
      <c r="X285" s="131">
        <f t="shared" ca="1" si="37"/>
        <v>548.38849219163501</v>
      </c>
      <c r="Y285" s="131">
        <f t="shared" ca="1" si="38"/>
        <v>548.38849219163501</v>
      </c>
      <c r="Z285" s="122">
        <f t="shared" ca="1" si="39"/>
        <v>548.4</v>
      </c>
      <c r="AA285" s="123" t="str">
        <f t="shared" ca="1" si="40"/>
        <v>9 h 8 min</v>
      </c>
      <c r="AB285" s="86"/>
      <c r="AC285" s="86"/>
      <c r="AD285" s="86"/>
      <c r="AE285" s="86"/>
      <c r="AF285" s="86"/>
      <c r="AG285" s="86"/>
      <c r="AH285" s="86"/>
    </row>
    <row r="286" spans="1:34" ht="19.5" thickBot="1" x14ac:dyDescent="0.35">
      <c r="A286" s="62"/>
      <c r="D286" s="86"/>
      <c r="E286" s="86"/>
      <c r="F286" s="175">
        <v>206</v>
      </c>
      <c r="G286" s="172">
        <v>150733</v>
      </c>
      <c r="H286" s="128" t="s">
        <v>480</v>
      </c>
      <c r="I286" s="129">
        <v>1307</v>
      </c>
      <c r="J286" s="130" t="s">
        <v>45</v>
      </c>
      <c r="K286" s="130">
        <v>1</v>
      </c>
      <c r="L286" s="130" t="s">
        <v>327</v>
      </c>
      <c r="M286" s="130"/>
      <c r="N286" s="130"/>
      <c r="O286" s="131"/>
      <c r="P286" s="156">
        <v>41.1006</v>
      </c>
      <c r="Q286" s="156">
        <v>-8.2172999999999998</v>
      </c>
      <c r="R286" s="132">
        <f t="shared" ca="1" si="31"/>
        <v>0.99745302406679359</v>
      </c>
      <c r="S286" s="131">
        <f t="shared" ca="1" si="32"/>
        <v>7.1387083554474318E-2</v>
      </c>
      <c r="T286" s="131">
        <f t="shared" ca="1" si="33"/>
        <v>4.0901785994191453</v>
      </c>
      <c r="U286" s="131">
        <f t="shared" ca="1" si="34"/>
        <v>454.80513704096768</v>
      </c>
      <c r="V286" s="131">
        <f t="shared" ca="1" si="35"/>
        <v>550.3142158195709</v>
      </c>
      <c r="W286" s="131">
        <f t="shared" ca="1" si="36"/>
        <v>9.1719035969928484</v>
      </c>
      <c r="X286" s="131">
        <f t="shared" ca="1" si="37"/>
        <v>550.3142158195709</v>
      </c>
      <c r="Y286" s="131">
        <f t="shared" ca="1" si="38"/>
        <v>550.3142158195709</v>
      </c>
      <c r="Z286" s="122">
        <f t="shared" ca="1" si="39"/>
        <v>550.29999999999995</v>
      </c>
      <c r="AA286" s="123" t="str">
        <f t="shared" ca="1" si="40"/>
        <v>9 h 10 min</v>
      </c>
      <c r="AB286" s="86"/>
      <c r="AC286" s="86"/>
      <c r="AD286" s="86"/>
      <c r="AE286" s="86"/>
      <c r="AF286" s="86"/>
      <c r="AG286" s="86"/>
      <c r="AH286" s="86"/>
    </row>
    <row r="287" spans="1:34" ht="19.5" thickBot="1" x14ac:dyDescent="0.35">
      <c r="A287" s="62"/>
      <c r="D287" s="86"/>
      <c r="E287" s="86"/>
      <c r="F287" s="175">
        <v>207</v>
      </c>
      <c r="G287" s="172">
        <v>404275</v>
      </c>
      <c r="H287" s="128" t="s">
        <v>1117</v>
      </c>
      <c r="I287" s="129">
        <v>1307</v>
      </c>
      <c r="J287" s="130" t="s">
        <v>45</v>
      </c>
      <c r="K287" s="130">
        <v>1</v>
      </c>
      <c r="L287" s="130"/>
      <c r="M287" s="130"/>
      <c r="N287" s="130"/>
      <c r="O287" s="131"/>
      <c r="P287" s="156">
        <v>41.148499999999999</v>
      </c>
      <c r="Q287" s="156">
        <v>-8.1795000000000009</v>
      </c>
      <c r="R287" s="132">
        <f t="shared" ca="1" si="31"/>
        <v>0.99739501527169172</v>
      </c>
      <c r="S287" s="131">
        <f t="shared" ca="1" si="32"/>
        <v>7.2195796353106134E-2</v>
      </c>
      <c r="T287" s="131">
        <f t="shared" ca="1" si="33"/>
        <v>4.1365144296189618</v>
      </c>
      <c r="U287" s="131">
        <f t="shared" ca="1" si="34"/>
        <v>459.95742393790846</v>
      </c>
      <c r="V287" s="131">
        <f t="shared" ca="1" si="35"/>
        <v>556.54848296486921</v>
      </c>
      <c r="W287" s="131">
        <f t="shared" ca="1" si="36"/>
        <v>9.2758080494144863</v>
      </c>
      <c r="X287" s="131">
        <f t="shared" ca="1" si="37"/>
        <v>556.54848296486921</v>
      </c>
      <c r="Y287" s="131">
        <f t="shared" ca="1" si="38"/>
        <v>556.54848296486921</v>
      </c>
      <c r="Z287" s="122">
        <f t="shared" ca="1" si="39"/>
        <v>556.5</v>
      </c>
      <c r="AA287" s="123" t="str">
        <f t="shared" ca="1" si="40"/>
        <v>9 h 17 min</v>
      </c>
      <c r="AB287" s="86"/>
      <c r="AC287" s="86"/>
      <c r="AD287" s="86"/>
      <c r="AE287" s="86"/>
      <c r="AF287" s="86"/>
      <c r="AG287" s="86"/>
      <c r="AH287" s="86"/>
    </row>
    <row r="288" spans="1:34" ht="19.5" thickBot="1" x14ac:dyDescent="0.35">
      <c r="A288" s="62"/>
      <c r="D288" s="86"/>
      <c r="E288" s="86"/>
      <c r="F288" s="175">
        <v>208</v>
      </c>
      <c r="G288" s="172">
        <v>151312</v>
      </c>
      <c r="H288" s="128" t="s">
        <v>527</v>
      </c>
      <c r="I288" s="129">
        <v>106</v>
      </c>
      <c r="J288" s="130" t="s">
        <v>117</v>
      </c>
      <c r="K288" s="130">
        <v>3</v>
      </c>
      <c r="L288" s="130"/>
      <c r="M288" s="130"/>
      <c r="N288" s="130"/>
      <c r="O288" s="131"/>
      <c r="P288" s="156">
        <v>41.040900000000001</v>
      </c>
      <c r="Q288" s="156">
        <v>-8.2714999999999996</v>
      </c>
      <c r="R288" s="132">
        <f t="shared" ca="1" si="31"/>
        <v>0.99752353403210103</v>
      </c>
      <c r="S288" s="131">
        <f t="shared" ca="1" si="32"/>
        <v>7.0391601640184875E-2</v>
      </c>
      <c r="T288" s="131">
        <f t="shared" ca="1" si="33"/>
        <v>4.0331416871487562</v>
      </c>
      <c r="U288" s="131">
        <f t="shared" ca="1" si="34"/>
        <v>448.46294926823532</v>
      </c>
      <c r="V288" s="131">
        <f t="shared" ca="1" si="35"/>
        <v>542.64016861456469</v>
      </c>
      <c r="W288" s="131">
        <f t="shared" ca="1" si="36"/>
        <v>9.0440028102427448</v>
      </c>
      <c r="X288" s="131">
        <f t="shared" ca="1" si="37"/>
        <v>542.64016861456469</v>
      </c>
      <c r="Y288" s="131">
        <f t="shared" ca="1" si="38"/>
        <v>542.64016861456469</v>
      </c>
      <c r="Z288" s="122">
        <f t="shared" ca="1" si="39"/>
        <v>542.6</v>
      </c>
      <c r="AA288" s="123" t="str">
        <f t="shared" ca="1" si="40"/>
        <v>9 h 3 min</v>
      </c>
      <c r="AB288" s="86"/>
      <c r="AC288" s="86"/>
      <c r="AD288" s="86"/>
      <c r="AE288" s="86"/>
      <c r="AF288" s="86"/>
      <c r="AG288" s="86"/>
      <c r="AH288" s="86"/>
    </row>
    <row r="289" spans="1:34" ht="19.5" thickBot="1" x14ac:dyDescent="0.35">
      <c r="A289" s="62"/>
      <c r="D289" s="86"/>
      <c r="E289" s="86"/>
      <c r="F289" s="175">
        <v>209</v>
      </c>
      <c r="G289" s="172">
        <v>150836</v>
      </c>
      <c r="H289" s="128" t="s">
        <v>489</v>
      </c>
      <c r="I289" s="129">
        <v>1307</v>
      </c>
      <c r="J289" s="130" t="s">
        <v>45</v>
      </c>
      <c r="K289" s="130">
        <v>1</v>
      </c>
      <c r="L289" s="130" t="s">
        <v>320</v>
      </c>
      <c r="M289" s="130"/>
      <c r="N289" s="130"/>
      <c r="O289" s="131"/>
      <c r="P289" s="156">
        <v>41.195799999999998</v>
      </c>
      <c r="Q289" s="156">
        <v>-8.1456999999999997</v>
      </c>
      <c r="R289" s="132">
        <f t="shared" ca="1" si="31"/>
        <v>0.99733665018961637</v>
      </c>
      <c r="S289" s="131">
        <f t="shared" ca="1" si="32"/>
        <v>7.3000450539193018E-2</v>
      </c>
      <c r="T289" s="131">
        <f t="shared" ca="1" si="33"/>
        <v>4.1826177184492748</v>
      </c>
      <c r="U289" s="131">
        <f t="shared" ca="1" si="34"/>
        <v>465.08385352645683</v>
      </c>
      <c r="V289" s="131">
        <f t="shared" ca="1" si="35"/>
        <v>562.75146276701275</v>
      </c>
      <c r="W289" s="131">
        <f t="shared" ca="1" si="36"/>
        <v>9.3791910461168797</v>
      </c>
      <c r="X289" s="131">
        <f t="shared" ca="1" si="37"/>
        <v>562.75146276701275</v>
      </c>
      <c r="Y289" s="131">
        <f t="shared" ca="1" si="38"/>
        <v>562.75146276701275</v>
      </c>
      <c r="Z289" s="122">
        <f t="shared" ca="1" si="39"/>
        <v>562.79999999999995</v>
      </c>
      <c r="AA289" s="123" t="str">
        <f t="shared" ca="1" si="40"/>
        <v>9 h 23 min</v>
      </c>
      <c r="AB289" s="86"/>
      <c r="AC289" s="86"/>
      <c r="AD289" s="86"/>
      <c r="AE289" s="86"/>
      <c r="AF289" s="86"/>
      <c r="AG289" s="86"/>
      <c r="AH289" s="86"/>
    </row>
    <row r="290" spans="1:34" ht="19.5" thickBot="1" x14ac:dyDescent="0.35">
      <c r="A290" s="62"/>
      <c r="D290" s="86"/>
      <c r="E290" s="86"/>
      <c r="F290" s="175">
        <v>210</v>
      </c>
      <c r="G290" s="172">
        <v>150551</v>
      </c>
      <c r="H290" s="128" t="s">
        <v>466</v>
      </c>
      <c r="I290" s="129">
        <v>109</v>
      </c>
      <c r="J290" s="130" t="s">
        <v>133</v>
      </c>
      <c r="K290" s="130">
        <v>3</v>
      </c>
      <c r="L290" s="130" t="s">
        <v>318</v>
      </c>
      <c r="M290" s="130"/>
      <c r="N290" s="130"/>
      <c r="O290" s="131"/>
      <c r="P290" s="156">
        <v>40.917299999999997</v>
      </c>
      <c r="Q290" s="156">
        <v>-8.4946000000000002</v>
      </c>
      <c r="R290" s="132">
        <f t="shared" ca="1" si="31"/>
        <v>0.99765391450502072</v>
      </c>
      <c r="S290" s="131">
        <f t="shared" ca="1" si="32"/>
        <v>6.8512822481453517E-2</v>
      </c>
      <c r="T290" s="131">
        <f t="shared" ca="1" si="33"/>
        <v>3.9254955707163108</v>
      </c>
      <c r="U290" s="131">
        <f t="shared" ca="1" si="34"/>
        <v>436.49329915492757</v>
      </c>
      <c r="V290" s="131">
        <f t="shared" ca="1" si="35"/>
        <v>528.15689197746235</v>
      </c>
      <c r="W290" s="131">
        <f t="shared" ca="1" si="36"/>
        <v>8.8026148662910391</v>
      </c>
      <c r="X290" s="131">
        <f t="shared" ca="1" si="37"/>
        <v>528.15689197746235</v>
      </c>
      <c r="Y290" s="131">
        <f t="shared" ca="1" si="38"/>
        <v>528.15689197746235</v>
      </c>
      <c r="Z290" s="122">
        <f t="shared" ca="1" si="39"/>
        <v>528.20000000000005</v>
      </c>
      <c r="AA290" s="123" t="str">
        <f t="shared" ca="1" si="40"/>
        <v>8 h 48 min</v>
      </c>
      <c r="AB290" s="86"/>
      <c r="AC290" s="86"/>
      <c r="AD290" s="86"/>
      <c r="AE290" s="86"/>
      <c r="AF290" s="86"/>
      <c r="AG290" s="86"/>
      <c r="AH290" s="86"/>
    </row>
    <row r="291" spans="1:34" ht="19.5" thickBot="1" x14ac:dyDescent="0.35">
      <c r="A291" s="62"/>
      <c r="D291" s="86"/>
      <c r="E291" s="86"/>
      <c r="F291" s="175">
        <v>211</v>
      </c>
      <c r="G291" s="172">
        <v>151877</v>
      </c>
      <c r="H291" s="128" t="s">
        <v>577</v>
      </c>
      <c r="I291" s="129">
        <v>1804</v>
      </c>
      <c r="J291" s="130" t="s">
        <v>81</v>
      </c>
      <c r="K291" s="130">
        <v>2</v>
      </c>
      <c r="L291" s="130" t="s">
        <v>327</v>
      </c>
      <c r="M291" s="130"/>
      <c r="N291" s="130"/>
      <c r="O291" s="131"/>
      <c r="P291" s="156">
        <v>41.063600000000001</v>
      </c>
      <c r="Q291" s="156">
        <v>-8.2425999999999995</v>
      </c>
      <c r="R291" s="132">
        <f t="shared" ca="1" si="31"/>
        <v>0.99749740057434377</v>
      </c>
      <c r="S291" s="131">
        <f t="shared" ca="1" si="32"/>
        <v>7.0762192685230652E-2</v>
      </c>
      <c r="T291" s="131">
        <f t="shared" ca="1" si="33"/>
        <v>4.0543749899552219</v>
      </c>
      <c r="U291" s="131">
        <f t="shared" ca="1" si="34"/>
        <v>450.82397457752091</v>
      </c>
      <c r="V291" s="131">
        <f t="shared" ca="1" si="35"/>
        <v>545.49700923880027</v>
      </c>
      <c r="W291" s="131">
        <f t="shared" ca="1" si="36"/>
        <v>9.0916168206466708</v>
      </c>
      <c r="X291" s="131">
        <f t="shared" ca="1" si="37"/>
        <v>545.49700923880027</v>
      </c>
      <c r="Y291" s="131">
        <f t="shared" ca="1" si="38"/>
        <v>545.49700923880027</v>
      </c>
      <c r="Z291" s="122">
        <f t="shared" ca="1" si="39"/>
        <v>545.5</v>
      </c>
      <c r="AA291" s="123" t="str">
        <f t="shared" ca="1" si="40"/>
        <v>9 h 6 min</v>
      </c>
      <c r="AB291" s="86"/>
      <c r="AC291" s="86"/>
      <c r="AD291" s="86"/>
      <c r="AE291" s="86"/>
      <c r="AF291" s="86"/>
      <c r="AG291" s="86"/>
      <c r="AH291" s="86"/>
    </row>
    <row r="292" spans="1:34" ht="19.5" thickBot="1" x14ac:dyDescent="0.35">
      <c r="A292" s="62"/>
      <c r="D292" s="86"/>
      <c r="E292" s="86"/>
      <c r="F292" s="175">
        <v>212</v>
      </c>
      <c r="G292" s="172">
        <v>150745</v>
      </c>
      <c r="H292" s="128" t="s">
        <v>481</v>
      </c>
      <c r="I292" s="129">
        <v>1307</v>
      </c>
      <c r="J292" s="130" t="s">
        <v>45</v>
      </c>
      <c r="K292" s="130">
        <v>1</v>
      </c>
      <c r="L292" s="130"/>
      <c r="M292" s="130"/>
      <c r="N292" s="130"/>
      <c r="O292" s="131"/>
      <c r="P292" s="156">
        <v>41.1845</v>
      </c>
      <c r="Q292" s="156">
        <v>-8.1478000000000002</v>
      </c>
      <c r="R292" s="132">
        <f t="shared" ca="1" si="31"/>
        <v>0.99735091863157466</v>
      </c>
      <c r="S292" s="131">
        <f t="shared" ca="1" si="32"/>
        <v>7.2804557559448924E-2</v>
      </c>
      <c r="T292" s="131">
        <f t="shared" ca="1" si="33"/>
        <v>4.1713938774736965</v>
      </c>
      <c r="U292" s="131">
        <f t="shared" ca="1" si="34"/>
        <v>463.83582476464466</v>
      </c>
      <c r="V292" s="131">
        <f t="shared" ca="1" si="35"/>
        <v>561.24134796522003</v>
      </c>
      <c r="W292" s="131">
        <f t="shared" ca="1" si="36"/>
        <v>9.3540224660870006</v>
      </c>
      <c r="X292" s="131">
        <f t="shared" ca="1" si="37"/>
        <v>561.24134796522003</v>
      </c>
      <c r="Y292" s="131">
        <f t="shared" ca="1" si="38"/>
        <v>561.24134796522003</v>
      </c>
      <c r="Z292" s="122">
        <f t="shared" ca="1" si="39"/>
        <v>561.20000000000005</v>
      </c>
      <c r="AA292" s="123" t="str">
        <f t="shared" ca="1" si="40"/>
        <v>9 h 21 min</v>
      </c>
      <c r="AB292" s="86"/>
      <c r="AC292" s="86"/>
      <c r="AD292" s="86"/>
      <c r="AE292" s="86"/>
      <c r="AF292" s="86"/>
      <c r="AG292" s="86"/>
      <c r="AH292" s="86"/>
    </row>
    <row r="293" spans="1:34" ht="19.5" thickBot="1" x14ac:dyDescent="0.35">
      <c r="A293" s="62"/>
      <c r="D293" s="86"/>
      <c r="E293" s="86"/>
      <c r="F293" s="175">
        <v>213</v>
      </c>
      <c r="G293" s="172">
        <v>150319</v>
      </c>
      <c r="H293" s="128" t="s">
        <v>450</v>
      </c>
      <c r="I293" s="129">
        <v>310</v>
      </c>
      <c r="J293" s="130" t="s">
        <v>66</v>
      </c>
      <c r="K293" s="130">
        <v>1</v>
      </c>
      <c r="L293" s="130"/>
      <c r="M293" s="130"/>
      <c r="N293" s="130"/>
      <c r="O293" s="131"/>
      <c r="P293" s="156">
        <v>41.716700000000003</v>
      </c>
      <c r="Q293" s="156">
        <v>-8.3062000000000005</v>
      </c>
      <c r="R293" s="132">
        <f t="shared" ca="1" si="31"/>
        <v>0.99662423893491758</v>
      </c>
      <c r="S293" s="131">
        <f t="shared" ca="1" si="32"/>
        <v>8.2190778929080111E-2</v>
      </c>
      <c r="T293" s="131">
        <f t="shared" ca="1" si="33"/>
        <v>4.7091847475290667</v>
      </c>
      <c r="U293" s="131">
        <f t="shared" ca="1" si="34"/>
        <v>523.63518178774598</v>
      </c>
      <c r="V293" s="131">
        <f t="shared" ca="1" si="35"/>
        <v>633.59856996317262</v>
      </c>
      <c r="W293" s="131">
        <f t="shared" ca="1" si="36"/>
        <v>10.559976166052877</v>
      </c>
      <c r="X293" s="131">
        <f t="shared" ca="1" si="37"/>
        <v>633.59856996317262</v>
      </c>
      <c r="Y293" s="131">
        <f t="shared" ca="1" si="38"/>
        <v>633.59856996317262</v>
      </c>
      <c r="Z293" s="122">
        <f t="shared" ca="1" si="39"/>
        <v>633.6</v>
      </c>
      <c r="AA293" s="123" t="str">
        <f t="shared" ca="1" si="40"/>
        <v>10 h 34 min</v>
      </c>
      <c r="AB293" s="86"/>
      <c r="AC293" s="86"/>
      <c r="AD293" s="86"/>
      <c r="AE293" s="86"/>
      <c r="AF293" s="86"/>
      <c r="AG293" s="86"/>
      <c r="AH293" s="86"/>
    </row>
    <row r="294" spans="1:34" ht="19.5" thickBot="1" x14ac:dyDescent="0.35">
      <c r="A294" s="62"/>
      <c r="D294" s="86"/>
      <c r="E294" s="86"/>
      <c r="F294" s="175">
        <v>214</v>
      </c>
      <c r="G294" s="172">
        <v>151622</v>
      </c>
      <c r="H294" s="128" t="s">
        <v>556</v>
      </c>
      <c r="I294" s="129">
        <v>104</v>
      </c>
      <c r="J294" s="130" t="s">
        <v>114</v>
      </c>
      <c r="K294" s="130">
        <v>3</v>
      </c>
      <c r="L294" s="130"/>
      <c r="M294" s="130"/>
      <c r="N294" s="130"/>
      <c r="O294" s="131"/>
      <c r="P294" s="156">
        <v>40.9405</v>
      </c>
      <c r="Q294" s="156">
        <v>-8.4124999999999996</v>
      </c>
      <c r="R294" s="132">
        <f t="shared" ca="1" si="31"/>
        <v>0.99763422957400494</v>
      </c>
      <c r="S294" s="131">
        <f t="shared" ca="1" si="32"/>
        <v>6.8799764920323137E-2</v>
      </c>
      <c r="T294" s="131">
        <f t="shared" ca="1" si="33"/>
        <v>3.9419361614267299</v>
      </c>
      <c r="U294" s="131">
        <f t="shared" ca="1" si="34"/>
        <v>438.32140150531109</v>
      </c>
      <c r="V294" s="131">
        <f t="shared" ca="1" si="35"/>
        <v>530.36889582142635</v>
      </c>
      <c r="W294" s="131">
        <f t="shared" ca="1" si="36"/>
        <v>8.8394815970237719</v>
      </c>
      <c r="X294" s="131">
        <f t="shared" ca="1" si="37"/>
        <v>530.36889582142635</v>
      </c>
      <c r="Y294" s="131">
        <f t="shared" ca="1" si="38"/>
        <v>530.36889582142635</v>
      </c>
      <c r="Z294" s="122">
        <f t="shared" ca="1" si="39"/>
        <v>530.4</v>
      </c>
      <c r="AA294" s="123" t="str">
        <f t="shared" ca="1" si="40"/>
        <v>8 h 50 min</v>
      </c>
      <c r="AB294" s="86"/>
      <c r="AC294" s="86"/>
      <c r="AD294" s="86"/>
      <c r="AE294" s="86"/>
      <c r="AF294" s="86"/>
      <c r="AG294" s="86"/>
      <c r="AH294" s="86"/>
    </row>
    <row r="295" spans="1:34" ht="19.5" thickBot="1" x14ac:dyDescent="0.35">
      <c r="A295" s="62"/>
      <c r="D295" s="86"/>
      <c r="E295" s="86"/>
      <c r="F295" s="175">
        <v>215</v>
      </c>
      <c r="G295" s="172">
        <v>404366</v>
      </c>
      <c r="H295" s="128" t="s">
        <v>1125</v>
      </c>
      <c r="I295" s="129">
        <v>1307</v>
      </c>
      <c r="J295" s="130" t="s">
        <v>45</v>
      </c>
      <c r="K295" s="130">
        <v>1</v>
      </c>
      <c r="L295" s="130"/>
      <c r="M295" s="130"/>
      <c r="N295" s="130"/>
      <c r="O295" s="131"/>
      <c r="P295" s="156">
        <v>41.164299999999997</v>
      </c>
      <c r="Q295" s="156">
        <v>-8.1455000000000002</v>
      </c>
      <c r="R295" s="132">
        <f t="shared" ca="1" si="31"/>
        <v>0.99737657109862399</v>
      </c>
      <c r="S295" s="131">
        <f t="shared" ca="1" si="32"/>
        <v>7.2451042335042626E-2</v>
      </c>
      <c r="T295" s="131">
        <f t="shared" ca="1" si="33"/>
        <v>4.1511389471215949</v>
      </c>
      <c r="U295" s="131">
        <f t="shared" ca="1" si="34"/>
        <v>461.58358903688179</v>
      </c>
      <c r="V295" s="131">
        <f t="shared" ca="1" si="35"/>
        <v>558.5161427346269</v>
      </c>
      <c r="W295" s="131">
        <f t="shared" ca="1" si="36"/>
        <v>9.3086023789104484</v>
      </c>
      <c r="X295" s="131">
        <f t="shared" ca="1" si="37"/>
        <v>558.5161427346269</v>
      </c>
      <c r="Y295" s="131">
        <f t="shared" ca="1" si="38"/>
        <v>558.5161427346269</v>
      </c>
      <c r="Z295" s="122">
        <f t="shared" ca="1" si="39"/>
        <v>558.5</v>
      </c>
      <c r="AA295" s="123" t="str">
        <f t="shared" ca="1" si="40"/>
        <v>9 h 19 min</v>
      </c>
      <c r="AB295" s="86"/>
      <c r="AC295" s="86"/>
      <c r="AD295" s="86"/>
      <c r="AE295" s="86"/>
      <c r="AF295" s="86"/>
      <c r="AG295" s="86"/>
      <c r="AH295" s="86"/>
    </row>
    <row r="296" spans="1:34" ht="19.5" thickBot="1" x14ac:dyDescent="0.35">
      <c r="A296" s="62"/>
      <c r="D296" s="86"/>
      <c r="E296" s="86"/>
      <c r="F296" s="175">
        <v>216</v>
      </c>
      <c r="G296" s="172">
        <v>151683</v>
      </c>
      <c r="H296" s="128" t="s">
        <v>562</v>
      </c>
      <c r="I296" s="129">
        <v>116</v>
      </c>
      <c r="J296" s="130" t="s">
        <v>134</v>
      </c>
      <c r="K296" s="130">
        <v>3</v>
      </c>
      <c r="L296" s="130" t="s">
        <v>318</v>
      </c>
      <c r="M296" s="130"/>
      <c r="N296" s="130"/>
      <c r="O296" s="131"/>
      <c r="P296" s="156">
        <v>40.900500000000001</v>
      </c>
      <c r="Q296" s="156">
        <v>-8.4907000000000004</v>
      </c>
      <c r="R296" s="132">
        <f t="shared" ca="1" si="31"/>
        <v>0.99767421586270344</v>
      </c>
      <c r="S296" s="131">
        <f t="shared" ca="1" si="32"/>
        <v>6.8215632257868863E-2</v>
      </c>
      <c r="T296" s="131">
        <f t="shared" ca="1" si="33"/>
        <v>3.9084678251923601</v>
      </c>
      <c r="U296" s="131">
        <f t="shared" ca="1" si="34"/>
        <v>434.59990845125049</v>
      </c>
      <c r="V296" s="131">
        <f t="shared" ca="1" si="35"/>
        <v>525.86588922601311</v>
      </c>
      <c r="W296" s="131">
        <f t="shared" ca="1" si="36"/>
        <v>8.764431487100218</v>
      </c>
      <c r="X296" s="131">
        <f t="shared" ca="1" si="37"/>
        <v>525.86588922601311</v>
      </c>
      <c r="Y296" s="131">
        <f t="shared" ca="1" si="38"/>
        <v>525.86588922601311</v>
      </c>
      <c r="Z296" s="122">
        <f t="shared" ca="1" si="39"/>
        <v>525.9</v>
      </c>
      <c r="AA296" s="123" t="str">
        <f t="shared" ca="1" si="40"/>
        <v>8 h 46 min</v>
      </c>
      <c r="AB296" s="86"/>
      <c r="AC296" s="86"/>
      <c r="AD296" s="86"/>
      <c r="AE296" s="86"/>
      <c r="AF296" s="86"/>
      <c r="AG296" s="86"/>
      <c r="AH296" s="86"/>
    </row>
    <row r="297" spans="1:34" ht="19.5" thickBot="1" x14ac:dyDescent="0.35">
      <c r="A297" s="62"/>
      <c r="D297" s="86"/>
      <c r="E297" s="86"/>
      <c r="F297" s="175">
        <v>217</v>
      </c>
      <c r="G297" s="172">
        <v>153060</v>
      </c>
      <c r="H297" s="128" t="s">
        <v>687</v>
      </c>
      <c r="I297" s="129">
        <v>116</v>
      </c>
      <c r="J297" s="130" t="s">
        <v>134</v>
      </c>
      <c r="K297" s="130">
        <v>3</v>
      </c>
      <c r="L297" s="130"/>
      <c r="M297" s="130"/>
      <c r="N297" s="130"/>
      <c r="O297" s="131"/>
      <c r="P297" s="156">
        <v>40.900500000000001</v>
      </c>
      <c r="Q297" s="156">
        <v>-8.4907000000000004</v>
      </c>
      <c r="R297" s="132">
        <f t="shared" ca="1" si="31"/>
        <v>0.99767421586270344</v>
      </c>
      <c r="S297" s="131">
        <f t="shared" ca="1" si="32"/>
        <v>6.8215632257868863E-2</v>
      </c>
      <c r="T297" s="131">
        <f t="shared" ca="1" si="33"/>
        <v>3.9084678251923601</v>
      </c>
      <c r="U297" s="131">
        <f t="shared" ca="1" si="34"/>
        <v>434.59990845125049</v>
      </c>
      <c r="V297" s="131">
        <f t="shared" ca="1" si="35"/>
        <v>525.86588922601311</v>
      </c>
      <c r="W297" s="131">
        <f t="shared" ca="1" si="36"/>
        <v>8.764431487100218</v>
      </c>
      <c r="X297" s="131">
        <f t="shared" ca="1" si="37"/>
        <v>525.86588922601311</v>
      </c>
      <c r="Y297" s="131">
        <f t="shared" ca="1" si="38"/>
        <v>525.86588922601311</v>
      </c>
      <c r="Z297" s="122">
        <f t="shared" ca="1" si="39"/>
        <v>525.9</v>
      </c>
      <c r="AA297" s="123" t="str">
        <f t="shared" ca="1" si="40"/>
        <v>8 h 46 min</v>
      </c>
      <c r="AB297" s="86"/>
      <c r="AC297" s="86"/>
      <c r="AD297" s="86"/>
      <c r="AE297" s="86"/>
      <c r="AF297" s="86"/>
      <c r="AG297" s="86"/>
      <c r="AH297" s="86"/>
    </row>
    <row r="298" spans="1:34" ht="19.5" thickBot="1" x14ac:dyDescent="0.35">
      <c r="A298" s="62"/>
      <c r="D298" s="86"/>
      <c r="E298" s="86"/>
      <c r="F298" s="175">
        <v>218</v>
      </c>
      <c r="G298" s="172">
        <v>152936</v>
      </c>
      <c r="H298" s="128" t="s">
        <v>676</v>
      </c>
      <c r="I298" s="129">
        <v>1301</v>
      </c>
      <c r="J298" s="130" t="s">
        <v>55</v>
      </c>
      <c r="K298" s="130">
        <v>1</v>
      </c>
      <c r="L298" s="130"/>
      <c r="M298" s="130"/>
      <c r="N298" s="130"/>
      <c r="O298" s="131"/>
      <c r="P298" s="156">
        <v>41.281100000000002</v>
      </c>
      <c r="Q298" s="156">
        <v>-8.0914000000000001</v>
      </c>
      <c r="R298" s="132">
        <f t="shared" ca="1" si="31"/>
        <v>0.99722894929639416</v>
      </c>
      <c r="S298" s="131">
        <f t="shared" ca="1" si="32"/>
        <v>7.4462493070590829E-2</v>
      </c>
      <c r="T298" s="131">
        <f t="shared" ca="1" si="33"/>
        <v>4.2663865849669929</v>
      </c>
      <c r="U298" s="131">
        <f t="shared" ca="1" si="34"/>
        <v>474.3984861006353</v>
      </c>
      <c r="V298" s="131">
        <f t="shared" ca="1" si="35"/>
        <v>574.02216818176873</v>
      </c>
      <c r="W298" s="131">
        <f t="shared" ca="1" si="36"/>
        <v>9.5670361363628125</v>
      </c>
      <c r="X298" s="131">
        <f t="shared" ca="1" si="37"/>
        <v>574.02216818176873</v>
      </c>
      <c r="Y298" s="131">
        <f t="shared" ca="1" si="38"/>
        <v>574.02216818176873</v>
      </c>
      <c r="Z298" s="122">
        <f t="shared" ca="1" si="39"/>
        <v>574</v>
      </c>
      <c r="AA298" s="123" t="str">
        <f t="shared" ca="1" si="40"/>
        <v>9 h 34 min</v>
      </c>
      <c r="AB298" s="86"/>
      <c r="AC298" s="86"/>
      <c r="AD298" s="86"/>
      <c r="AE298" s="86"/>
      <c r="AF298" s="86"/>
      <c r="AG298" s="86"/>
      <c r="AH298" s="86"/>
    </row>
    <row r="299" spans="1:34" ht="19.5" thickBot="1" x14ac:dyDescent="0.35">
      <c r="A299" s="62"/>
      <c r="D299" s="86"/>
      <c r="E299" s="86"/>
      <c r="F299" s="175">
        <v>219</v>
      </c>
      <c r="G299" s="172">
        <v>151348</v>
      </c>
      <c r="H299" s="128" t="s">
        <v>530</v>
      </c>
      <c r="I299" s="129">
        <v>113</v>
      </c>
      <c r="J299" s="130" t="s">
        <v>127</v>
      </c>
      <c r="K299" s="130">
        <v>3</v>
      </c>
      <c r="L299" s="130" t="s">
        <v>327</v>
      </c>
      <c r="M299" s="130"/>
      <c r="N299" s="130"/>
      <c r="O299" s="131"/>
      <c r="P299" s="156">
        <v>40.917700000000004</v>
      </c>
      <c r="Q299" s="156">
        <v>-8.4296000000000006</v>
      </c>
      <c r="R299" s="132">
        <f t="shared" ca="1" si="31"/>
        <v>0.99765982389195962</v>
      </c>
      <c r="S299" s="131">
        <f t="shared" ca="1" si="32"/>
        <v>6.8426448328546163E-2</v>
      </c>
      <c r="T299" s="131">
        <f t="shared" ca="1" si="33"/>
        <v>3.9205466962957018</v>
      </c>
      <c r="U299" s="131">
        <f t="shared" ca="1" si="34"/>
        <v>435.9430118131026</v>
      </c>
      <c r="V299" s="131">
        <f t="shared" ca="1" si="35"/>
        <v>527.49104429385409</v>
      </c>
      <c r="W299" s="131">
        <f t="shared" ca="1" si="36"/>
        <v>8.7915174048975686</v>
      </c>
      <c r="X299" s="131">
        <f t="shared" ca="1" si="37"/>
        <v>527.49104429385409</v>
      </c>
      <c r="Y299" s="131">
        <f t="shared" ca="1" si="38"/>
        <v>527.49104429385409</v>
      </c>
      <c r="Z299" s="122">
        <f t="shared" ca="1" si="39"/>
        <v>527.5</v>
      </c>
      <c r="AA299" s="123" t="str">
        <f t="shared" ca="1" si="40"/>
        <v>8 h 48 min</v>
      </c>
      <c r="AB299" s="86"/>
      <c r="AC299" s="86"/>
      <c r="AD299" s="86"/>
      <c r="AE299" s="86"/>
      <c r="AF299" s="86"/>
      <c r="AG299" s="86"/>
      <c r="AH299" s="86"/>
    </row>
    <row r="300" spans="1:34" ht="19.5" thickBot="1" x14ac:dyDescent="0.35">
      <c r="A300" s="62"/>
      <c r="D300" s="86"/>
      <c r="E300" s="86"/>
      <c r="F300" s="175">
        <v>220</v>
      </c>
      <c r="G300" s="172">
        <v>152900</v>
      </c>
      <c r="H300" s="128" t="s">
        <v>673</v>
      </c>
      <c r="I300" s="129">
        <v>116</v>
      </c>
      <c r="J300" s="130" t="s">
        <v>134</v>
      </c>
      <c r="K300" s="130">
        <v>3</v>
      </c>
      <c r="L300" s="130"/>
      <c r="M300" s="130"/>
      <c r="N300" s="130"/>
      <c r="O300" s="131"/>
      <c r="P300" s="156">
        <v>40.892400000000002</v>
      </c>
      <c r="Q300" s="156">
        <v>-8.4852000000000007</v>
      </c>
      <c r="R300" s="132">
        <f t="shared" ca="1" si="31"/>
        <v>0.99768434467055611</v>
      </c>
      <c r="S300" s="131">
        <f t="shared" ca="1" si="32"/>
        <v>6.8066872877520002E-2</v>
      </c>
      <c r="T300" s="131">
        <f t="shared" ca="1" si="33"/>
        <v>3.8999445405353894</v>
      </c>
      <c r="U300" s="131">
        <f t="shared" ca="1" si="34"/>
        <v>433.65216654897677</v>
      </c>
      <c r="V300" s="131">
        <f t="shared" ca="1" si="35"/>
        <v>524.71912152426182</v>
      </c>
      <c r="W300" s="131">
        <f t="shared" ca="1" si="36"/>
        <v>8.7453186920710309</v>
      </c>
      <c r="X300" s="131">
        <f t="shared" ca="1" si="37"/>
        <v>524.71912152426182</v>
      </c>
      <c r="Y300" s="131">
        <f t="shared" ca="1" si="38"/>
        <v>524.71912152426182</v>
      </c>
      <c r="Z300" s="122">
        <f t="shared" ca="1" si="39"/>
        <v>524.70000000000005</v>
      </c>
      <c r="AA300" s="123" t="str">
        <f t="shared" ca="1" si="40"/>
        <v>8 h 45 min</v>
      </c>
      <c r="AB300" s="86"/>
      <c r="AC300" s="86"/>
      <c r="AD300" s="86"/>
      <c r="AE300" s="86"/>
      <c r="AF300" s="86"/>
      <c r="AG300" s="86"/>
      <c r="AH300" s="86"/>
    </row>
    <row r="301" spans="1:34" ht="19.5" thickBot="1" x14ac:dyDescent="0.35">
      <c r="A301" s="62"/>
      <c r="D301" s="86"/>
      <c r="E301" s="86"/>
      <c r="F301" s="175">
        <v>221</v>
      </c>
      <c r="G301" s="172">
        <v>400828</v>
      </c>
      <c r="H301" s="128" t="s">
        <v>1048</v>
      </c>
      <c r="I301" s="129">
        <v>1301</v>
      </c>
      <c r="J301" s="130" t="s">
        <v>55</v>
      </c>
      <c r="K301" s="130">
        <v>1</v>
      </c>
      <c r="L301" s="130" t="s">
        <v>318</v>
      </c>
      <c r="M301" s="130"/>
      <c r="N301" s="130"/>
      <c r="O301" s="131"/>
      <c r="P301" s="156">
        <v>41.269599999999997</v>
      </c>
      <c r="Q301" s="156">
        <v>-8.0825999999999993</v>
      </c>
      <c r="R301" s="132">
        <f t="shared" ca="1" si="31"/>
        <v>0.99724411023197534</v>
      </c>
      <c r="S301" s="131">
        <f t="shared" ca="1" si="32"/>
        <v>7.4258420674141457E-2</v>
      </c>
      <c r="T301" s="131">
        <f t="shared" ca="1" si="33"/>
        <v>4.2546940979353227</v>
      </c>
      <c r="U301" s="131">
        <f t="shared" ca="1" si="34"/>
        <v>473.09834650097491</v>
      </c>
      <c r="V301" s="131">
        <f t="shared" ca="1" si="35"/>
        <v>572.44899926617961</v>
      </c>
      <c r="W301" s="131">
        <f t="shared" ca="1" si="36"/>
        <v>9.5408166544363269</v>
      </c>
      <c r="X301" s="131">
        <f t="shared" ca="1" si="37"/>
        <v>572.44899926617961</v>
      </c>
      <c r="Y301" s="131">
        <f t="shared" ca="1" si="38"/>
        <v>572.44899926617961</v>
      </c>
      <c r="Z301" s="122">
        <f t="shared" ca="1" si="39"/>
        <v>572.4</v>
      </c>
      <c r="AA301" s="123" t="str">
        <f t="shared" ca="1" si="40"/>
        <v>9 h 32 min</v>
      </c>
      <c r="AB301" s="86"/>
      <c r="AC301" s="86"/>
      <c r="AD301" s="86"/>
      <c r="AE301" s="86"/>
      <c r="AF301" s="86"/>
      <c r="AG301" s="86"/>
      <c r="AH301" s="86"/>
    </row>
    <row r="302" spans="1:34" ht="19.5" thickBot="1" x14ac:dyDescent="0.35">
      <c r="A302" s="62"/>
      <c r="D302" s="86"/>
      <c r="E302" s="86"/>
      <c r="F302" s="175">
        <v>222</v>
      </c>
      <c r="G302" s="172">
        <v>161056</v>
      </c>
      <c r="H302" s="128" t="s">
        <v>748</v>
      </c>
      <c r="I302" s="129">
        <v>115</v>
      </c>
      <c r="J302" s="130" t="s">
        <v>130</v>
      </c>
      <c r="K302" s="130">
        <v>3</v>
      </c>
      <c r="L302" s="130"/>
      <c r="M302" s="130"/>
      <c r="N302" s="130"/>
      <c r="O302" s="131"/>
      <c r="P302" s="156">
        <v>40.8596</v>
      </c>
      <c r="Q302" s="156">
        <v>-8.6252999999999993</v>
      </c>
      <c r="R302" s="132">
        <f t="shared" ca="1" si="31"/>
        <v>0.99770668942740159</v>
      </c>
      <c r="S302" s="131">
        <f t="shared" ca="1" si="32"/>
        <v>6.7737547263073905E-2</v>
      </c>
      <c r="T302" s="131">
        <f t="shared" ca="1" si="33"/>
        <v>3.8810755727420756</v>
      </c>
      <c r="U302" s="131">
        <f t="shared" ca="1" si="34"/>
        <v>431.55404215795909</v>
      </c>
      <c r="V302" s="131">
        <f t="shared" ca="1" si="35"/>
        <v>522.1803910111305</v>
      </c>
      <c r="W302" s="131">
        <f t="shared" ca="1" si="36"/>
        <v>8.7030065168521755</v>
      </c>
      <c r="X302" s="131">
        <f t="shared" ca="1" si="37"/>
        <v>522.1803910111305</v>
      </c>
      <c r="Y302" s="131">
        <f t="shared" ca="1" si="38"/>
        <v>522.1803910111305</v>
      </c>
      <c r="Z302" s="122">
        <f t="shared" ca="1" si="39"/>
        <v>522.20000000000005</v>
      </c>
      <c r="AA302" s="123" t="str">
        <f t="shared" ca="1" si="40"/>
        <v>8 h 42 min</v>
      </c>
      <c r="AB302" s="86"/>
      <c r="AC302" s="86"/>
      <c r="AD302" s="86"/>
      <c r="AE302" s="86"/>
      <c r="AF302" s="86"/>
      <c r="AG302" s="86"/>
      <c r="AH302" s="86"/>
    </row>
    <row r="303" spans="1:34" ht="19.5" thickBot="1" x14ac:dyDescent="0.35">
      <c r="A303" s="62"/>
      <c r="D303" s="86"/>
      <c r="E303" s="86"/>
      <c r="F303" s="175">
        <v>223</v>
      </c>
      <c r="G303" s="172">
        <v>152626</v>
      </c>
      <c r="H303" s="128" t="s">
        <v>648</v>
      </c>
      <c r="I303" s="129">
        <v>1606</v>
      </c>
      <c r="J303" s="130" t="s">
        <v>39</v>
      </c>
      <c r="K303" s="130">
        <v>1</v>
      </c>
      <c r="L303" s="130"/>
      <c r="M303" s="130"/>
      <c r="N303" s="130"/>
      <c r="O303" s="131"/>
      <c r="P303" s="156">
        <v>41.806100000000001</v>
      </c>
      <c r="Q303" s="156">
        <v>-8.4163999999999994</v>
      </c>
      <c r="R303" s="132">
        <f t="shared" ca="1" si="31"/>
        <v>0.99648652753242972</v>
      </c>
      <c r="S303" s="131">
        <f t="shared" ca="1" si="32"/>
        <v>8.3851437819420394E-2</v>
      </c>
      <c r="T303" s="131">
        <f t="shared" ca="1" si="33"/>
        <v>4.8043334931564434</v>
      </c>
      <c r="U303" s="131">
        <f t="shared" ca="1" si="34"/>
        <v>534.21519369736791</v>
      </c>
      <c r="V303" s="131">
        <f t="shared" ca="1" si="35"/>
        <v>646.4003843738152</v>
      </c>
      <c r="W303" s="131">
        <f t="shared" ca="1" si="36"/>
        <v>10.773339739563587</v>
      </c>
      <c r="X303" s="131">
        <f t="shared" ca="1" si="37"/>
        <v>646.4003843738152</v>
      </c>
      <c r="Y303" s="131">
        <f t="shared" ca="1" si="38"/>
        <v>646.4003843738152</v>
      </c>
      <c r="Z303" s="122">
        <f t="shared" ca="1" si="39"/>
        <v>646.4</v>
      </c>
      <c r="AA303" s="123" t="str">
        <f t="shared" ca="1" si="40"/>
        <v>10 h 46 min</v>
      </c>
      <c r="AB303" s="86"/>
      <c r="AC303" s="86"/>
      <c r="AD303" s="86"/>
      <c r="AE303" s="86"/>
      <c r="AF303" s="86"/>
      <c r="AG303" s="86"/>
      <c r="AH303" s="86"/>
    </row>
    <row r="304" spans="1:34" ht="19.5" thickBot="1" x14ac:dyDescent="0.35">
      <c r="A304" s="62"/>
      <c r="D304" s="86"/>
      <c r="E304" s="86"/>
      <c r="F304" s="175">
        <v>224</v>
      </c>
      <c r="G304" s="172">
        <v>151099</v>
      </c>
      <c r="H304" s="128" t="s">
        <v>513</v>
      </c>
      <c r="I304" s="129">
        <v>1301</v>
      </c>
      <c r="J304" s="130" t="s">
        <v>55</v>
      </c>
      <c r="K304" s="130">
        <v>1</v>
      </c>
      <c r="L304" s="130"/>
      <c r="M304" s="130"/>
      <c r="N304" s="130"/>
      <c r="O304" s="131"/>
      <c r="P304" s="156">
        <v>41.273200000000003</v>
      </c>
      <c r="Q304" s="156">
        <v>-8.0780999999999992</v>
      </c>
      <c r="R304" s="132">
        <f t="shared" ca="1" si="31"/>
        <v>0.99723957430055754</v>
      </c>
      <c r="S304" s="131">
        <f t="shared" ca="1" si="32"/>
        <v>7.4319534804847764E-2</v>
      </c>
      <c r="T304" s="131">
        <f t="shared" ca="1" si="33"/>
        <v>4.2581956796934053</v>
      </c>
      <c r="U304" s="131">
        <f t="shared" ca="1" si="34"/>
        <v>473.48770293924173</v>
      </c>
      <c r="V304" s="131">
        <f t="shared" ca="1" si="35"/>
        <v>572.92012055648252</v>
      </c>
      <c r="W304" s="131">
        <f t="shared" ca="1" si="36"/>
        <v>9.548668675941375</v>
      </c>
      <c r="X304" s="131">
        <f t="shared" ca="1" si="37"/>
        <v>572.92012055648252</v>
      </c>
      <c r="Y304" s="131">
        <f t="shared" ca="1" si="38"/>
        <v>572.92012055648252</v>
      </c>
      <c r="Z304" s="122">
        <f t="shared" ca="1" si="39"/>
        <v>572.9</v>
      </c>
      <c r="AA304" s="123" t="str">
        <f t="shared" ca="1" si="40"/>
        <v>9 h 33 min</v>
      </c>
      <c r="AB304" s="86"/>
      <c r="AC304" s="86"/>
      <c r="AD304" s="86"/>
      <c r="AE304" s="86"/>
      <c r="AF304" s="86"/>
      <c r="AG304" s="86"/>
      <c r="AH304" s="86"/>
    </row>
    <row r="305" spans="1:34" ht="19.5" thickBot="1" x14ac:dyDescent="0.35">
      <c r="A305" s="62"/>
      <c r="D305" s="86"/>
      <c r="E305" s="86"/>
      <c r="F305" s="175">
        <v>225</v>
      </c>
      <c r="G305" s="172">
        <v>161950</v>
      </c>
      <c r="H305" s="128" t="s">
        <v>809</v>
      </c>
      <c r="I305" s="129">
        <v>115</v>
      </c>
      <c r="J305" s="130" t="s">
        <v>130</v>
      </c>
      <c r="K305" s="130">
        <v>3</v>
      </c>
      <c r="L305" s="130"/>
      <c r="M305" s="130"/>
      <c r="N305" s="130"/>
      <c r="O305" s="131"/>
      <c r="P305" s="156">
        <v>40.856999999999999</v>
      </c>
      <c r="Q305" s="156">
        <v>-8.6201000000000008</v>
      </c>
      <c r="R305" s="132">
        <f t="shared" ca="1" si="31"/>
        <v>0.9977103928604778</v>
      </c>
      <c r="S305" s="131">
        <f t="shared" ca="1" si="32"/>
        <v>6.7682810080288425E-2</v>
      </c>
      <c r="T305" s="131">
        <f t="shared" ca="1" si="33"/>
        <v>3.8779393631860315</v>
      </c>
      <c r="U305" s="131">
        <f t="shared" ca="1" si="34"/>
        <v>431.20531307871346</v>
      </c>
      <c r="V305" s="131">
        <f t="shared" ca="1" si="35"/>
        <v>521.7584288252433</v>
      </c>
      <c r="W305" s="131">
        <f t="shared" ca="1" si="36"/>
        <v>8.6959738137540548</v>
      </c>
      <c r="X305" s="131">
        <f t="shared" ca="1" si="37"/>
        <v>521.7584288252433</v>
      </c>
      <c r="Y305" s="131">
        <f t="shared" ca="1" si="38"/>
        <v>521.7584288252433</v>
      </c>
      <c r="Z305" s="122">
        <f t="shared" ca="1" si="39"/>
        <v>521.79999999999995</v>
      </c>
      <c r="AA305" s="123" t="str">
        <f t="shared" ca="1" si="40"/>
        <v>8 h 42 min</v>
      </c>
      <c r="AB305" s="86"/>
      <c r="AC305" s="86"/>
      <c r="AD305" s="86"/>
      <c r="AE305" s="86"/>
      <c r="AF305" s="86"/>
      <c r="AG305" s="86"/>
      <c r="AH305" s="86"/>
    </row>
    <row r="306" spans="1:34" ht="19.5" thickBot="1" x14ac:dyDescent="0.35">
      <c r="A306" s="62"/>
      <c r="D306" s="86"/>
      <c r="E306" s="86"/>
      <c r="F306" s="175">
        <v>226</v>
      </c>
      <c r="G306" s="172">
        <v>152596</v>
      </c>
      <c r="H306" s="128" t="s">
        <v>645</v>
      </c>
      <c r="I306" s="129">
        <v>1602</v>
      </c>
      <c r="J306" s="130" t="s">
        <v>64</v>
      </c>
      <c r="K306" s="130">
        <v>1</v>
      </c>
      <c r="L306" s="130"/>
      <c r="M306" s="130"/>
      <c r="N306" s="130"/>
      <c r="O306" s="131"/>
      <c r="P306" s="156">
        <v>41.871099999999998</v>
      </c>
      <c r="Q306" s="156">
        <v>-8.8369999999999997</v>
      </c>
      <c r="R306" s="132">
        <f t="shared" ca="1" si="31"/>
        <v>0.99633793903613266</v>
      </c>
      <c r="S306" s="131">
        <f t="shared" ca="1" si="32"/>
        <v>8.5607222408211392E-2</v>
      </c>
      <c r="T306" s="131">
        <f t="shared" ca="1" si="33"/>
        <v>4.9049325398282804</v>
      </c>
      <c r="U306" s="131">
        <f t="shared" ca="1" si="34"/>
        <v>545.40124880368353</v>
      </c>
      <c r="V306" s="131">
        <f t="shared" ca="1" si="35"/>
        <v>659.93551105245706</v>
      </c>
      <c r="W306" s="131">
        <f t="shared" ca="1" si="36"/>
        <v>10.998925184207618</v>
      </c>
      <c r="X306" s="131">
        <f t="shared" ca="1" si="37"/>
        <v>659.93551105245706</v>
      </c>
      <c r="Y306" s="131">
        <f t="shared" ca="1" si="38"/>
        <v>659.93551105245706</v>
      </c>
      <c r="Z306" s="122">
        <f t="shared" ca="1" si="39"/>
        <v>659.9</v>
      </c>
      <c r="AA306" s="123" t="str">
        <f t="shared" ca="1" si="40"/>
        <v>10 h 60 min</v>
      </c>
      <c r="AB306" s="86"/>
      <c r="AC306" s="86"/>
      <c r="AD306" s="86"/>
      <c r="AE306" s="86"/>
      <c r="AF306" s="86"/>
      <c r="AG306" s="86"/>
      <c r="AH306" s="86"/>
    </row>
    <row r="307" spans="1:34" ht="19.5" thickBot="1" x14ac:dyDescent="0.35">
      <c r="A307" s="62"/>
      <c r="D307" s="86"/>
      <c r="E307" s="86"/>
      <c r="F307" s="175">
        <v>227</v>
      </c>
      <c r="G307" s="172">
        <v>151324</v>
      </c>
      <c r="H307" s="128" t="s">
        <v>528</v>
      </c>
      <c r="I307" s="129">
        <v>113</v>
      </c>
      <c r="J307" s="130" t="s">
        <v>127</v>
      </c>
      <c r="K307" s="130">
        <v>3</v>
      </c>
      <c r="L307" s="130" t="s">
        <v>318</v>
      </c>
      <c r="M307" s="130"/>
      <c r="N307" s="130"/>
      <c r="O307" s="131"/>
      <c r="P307" s="156">
        <v>40.866900000000001</v>
      </c>
      <c r="Q307" s="156">
        <v>-8.5090000000000003</v>
      </c>
      <c r="R307" s="132">
        <f t="shared" ca="1" si="31"/>
        <v>0.99771182552684912</v>
      </c>
      <c r="S307" s="131">
        <f t="shared" ca="1" si="32"/>
        <v>6.7661623240014457E-2</v>
      </c>
      <c r="T307" s="131">
        <f t="shared" ca="1" si="33"/>
        <v>3.8767254466571153</v>
      </c>
      <c r="U307" s="131">
        <f t="shared" ca="1" si="34"/>
        <v>431.07033230467869</v>
      </c>
      <c r="V307" s="131">
        <f t="shared" ca="1" si="35"/>
        <v>521.59510208866118</v>
      </c>
      <c r="W307" s="131">
        <f t="shared" ca="1" si="36"/>
        <v>8.6932517014776867</v>
      </c>
      <c r="X307" s="131">
        <f t="shared" ca="1" si="37"/>
        <v>521.59510208866118</v>
      </c>
      <c r="Y307" s="131">
        <f t="shared" ca="1" si="38"/>
        <v>521.59510208866118</v>
      </c>
      <c r="Z307" s="122">
        <f t="shared" ca="1" si="39"/>
        <v>521.6</v>
      </c>
      <c r="AA307" s="123" t="str">
        <f t="shared" ca="1" si="40"/>
        <v>8 h 42 min</v>
      </c>
      <c r="AB307" s="86"/>
      <c r="AC307" s="86"/>
      <c r="AD307" s="86"/>
      <c r="AE307" s="86"/>
      <c r="AF307" s="86"/>
      <c r="AG307" s="86"/>
      <c r="AH307" s="86"/>
    </row>
    <row r="308" spans="1:34" ht="19.5" thickBot="1" x14ac:dyDescent="0.35">
      <c r="A308" s="62"/>
      <c r="D308" s="86"/>
      <c r="E308" s="86"/>
      <c r="F308" s="175">
        <v>228</v>
      </c>
      <c r="G308" s="172">
        <v>150605</v>
      </c>
      <c r="H308" s="128" t="s">
        <v>470</v>
      </c>
      <c r="I308" s="129">
        <v>311</v>
      </c>
      <c r="J308" s="130" t="s">
        <v>63</v>
      </c>
      <c r="K308" s="130">
        <v>1</v>
      </c>
      <c r="L308" s="130"/>
      <c r="M308" s="130"/>
      <c r="N308" s="130"/>
      <c r="O308" s="131"/>
      <c r="P308" s="156">
        <v>41.634300000000003</v>
      </c>
      <c r="Q308" s="156">
        <v>-8.1338000000000008</v>
      </c>
      <c r="R308" s="132">
        <f t="shared" ca="1" si="31"/>
        <v>0.99675019468915327</v>
      </c>
      <c r="S308" s="131">
        <f t="shared" ca="1" si="32"/>
        <v>8.0642011924579426E-2</v>
      </c>
      <c r="T308" s="131">
        <f t="shared" ca="1" si="33"/>
        <v>4.6204469347220583</v>
      </c>
      <c r="U308" s="131">
        <f t="shared" ca="1" si="34"/>
        <v>513.76802999145548</v>
      </c>
      <c r="V308" s="131">
        <f t="shared" ca="1" si="35"/>
        <v>621.65931628966109</v>
      </c>
      <c r="W308" s="131">
        <f t="shared" ca="1" si="36"/>
        <v>10.360988604827686</v>
      </c>
      <c r="X308" s="131">
        <f t="shared" ca="1" si="37"/>
        <v>621.65931628966109</v>
      </c>
      <c r="Y308" s="131">
        <f t="shared" ca="1" si="38"/>
        <v>621.65931628966109</v>
      </c>
      <c r="Z308" s="122">
        <f t="shared" ca="1" si="39"/>
        <v>621.70000000000005</v>
      </c>
      <c r="AA308" s="123" t="str">
        <f t="shared" ca="1" si="40"/>
        <v>10 h 22 min</v>
      </c>
      <c r="AB308" s="86"/>
      <c r="AC308" s="86"/>
      <c r="AD308" s="86"/>
      <c r="AE308" s="86"/>
      <c r="AF308" s="86"/>
      <c r="AG308" s="86"/>
      <c r="AH308" s="86"/>
    </row>
    <row r="309" spans="1:34" ht="19.5" thickBot="1" x14ac:dyDescent="0.35">
      <c r="A309" s="62"/>
      <c r="D309" s="86"/>
      <c r="E309" s="86"/>
      <c r="F309" s="175">
        <v>229</v>
      </c>
      <c r="G309" s="172">
        <v>152584</v>
      </c>
      <c r="H309" s="128" t="s">
        <v>644</v>
      </c>
      <c r="I309" s="129">
        <v>1601</v>
      </c>
      <c r="J309" s="130" t="s">
        <v>52</v>
      </c>
      <c r="K309" s="130">
        <v>1</v>
      </c>
      <c r="L309" s="130"/>
      <c r="M309" s="130"/>
      <c r="N309" s="130"/>
      <c r="O309" s="131"/>
      <c r="P309" s="156">
        <v>41.845799999999997</v>
      </c>
      <c r="Q309" s="156">
        <v>-8.4192</v>
      </c>
      <c r="R309" s="132">
        <f t="shared" ca="1" si="31"/>
        <v>0.99642819962123252</v>
      </c>
      <c r="S309" s="131">
        <f t="shared" ca="1" si="32"/>
        <v>8.4545002209927222E-2</v>
      </c>
      <c r="T309" s="131">
        <f t="shared" ca="1" si="33"/>
        <v>4.8440718055530478</v>
      </c>
      <c r="U309" s="131">
        <f t="shared" ca="1" si="34"/>
        <v>538.63387326746806</v>
      </c>
      <c r="V309" s="131">
        <f t="shared" ca="1" si="35"/>
        <v>651.74698665363633</v>
      </c>
      <c r="W309" s="131">
        <f t="shared" ca="1" si="36"/>
        <v>10.862449777560606</v>
      </c>
      <c r="X309" s="131">
        <f t="shared" ca="1" si="37"/>
        <v>651.74698665363633</v>
      </c>
      <c r="Y309" s="131">
        <f t="shared" ca="1" si="38"/>
        <v>651.74698665363633</v>
      </c>
      <c r="Z309" s="122">
        <f t="shared" ca="1" si="39"/>
        <v>651.70000000000005</v>
      </c>
      <c r="AA309" s="123" t="str">
        <f t="shared" ca="1" si="40"/>
        <v>10 h 52 min</v>
      </c>
      <c r="AB309" s="86"/>
      <c r="AC309" s="86"/>
      <c r="AD309" s="86"/>
      <c r="AE309" s="86"/>
      <c r="AF309" s="86"/>
      <c r="AG309" s="86"/>
      <c r="AH309" s="86"/>
    </row>
    <row r="310" spans="1:34" ht="19.5" thickBot="1" x14ac:dyDescent="0.35">
      <c r="A310" s="62"/>
      <c r="D310" s="86"/>
      <c r="E310" s="86"/>
      <c r="F310" s="175">
        <v>230</v>
      </c>
      <c r="G310" s="172">
        <v>153047</v>
      </c>
      <c r="H310" s="128" t="s">
        <v>685</v>
      </c>
      <c r="I310" s="129">
        <v>113</v>
      </c>
      <c r="J310" s="130" t="s">
        <v>127</v>
      </c>
      <c r="K310" s="130">
        <v>3</v>
      </c>
      <c r="L310" s="130" t="s">
        <v>318</v>
      </c>
      <c r="M310" s="130"/>
      <c r="N310" s="130"/>
      <c r="O310" s="131"/>
      <c r="P310" s="156">
        <v>40.857799999999997</v>
      </c>
      <c r="Q310" s="156">
        <v>-8.4697999999999993</v>
      </c>
      <c r="R310" s="132">
        <f t="shared" ca="1" si="31"/>
        <v>0.99772652422438335</v>
      </c>
      <c r="S310" s="131">
        <f t="shared" ca="1" si="32"/>
        <v>6.7443869209059759E-2</v>
      </c>
      <c r="T310" s="131">
        <f t="shared" ca="1" si="33"/>
        <v>3.8642490597114501</v>
      </c>
      <c r="U310" s="131">
        <f t="shared" ca="1" si="34"/>
        <v>429.68302738958153</v>
      </c>
      <c r="V310" s="131">
        <f t="shared" ca="1" si="35"/>
        <v>519.91646314139359</v>
      </c>
      <c r="W310" s="131">
        <f t="shared" ca="1" si="36"/>
        <v>8.6652743856898926</v>
      </c>
      <c r="X310" s="131">
        <f t="shared" ca="1" si="37"/>
        <v>519.91646314139359</v>
      </c>
      <c r="Y310" s="131">
        <f t="shared" ca="1" si="38"/>
        <v>519.91646314139359</v>
      </c>
      <c r="Z310" s="122">
        <f t="shared" ca="1" si="39"/>
        <v>519.9</v>
      </c>
      <c r="AA310" s="123" t="str">
        <f t="shared" ca="1" si="40"/>
        <v>8 h 40 min</v>
      </c>
      <c r="AB310" s="86"/>
      <c r="AC310" s="86"/>
      <c r="AD310" s="86"/>
      <c r="AE310" s="86"/>
      <c r="AF310" s="86"/>
      <c r="AG310" s="86"/>
      <c r="AH310" s="86"/>
    </row>
    <row r="311" spans="1:34" ht="19.5" thickBot="1" x14ac:dyDescent="0.35">
      <c r="A311" s="62"/>
      <c r="D311" s="86"/>
      <c r="E311" s="86"/>
      <c r="F311" s="175">
        <v>231</v>
      </c>
      <c r="G311" s="172">
        <v>151737</v>
      </c>
      <c r="H311" s="128" t="s">
        <v>566</v>
      </c>
      <c r="I311" s="129">
        <v>305</v>
      </c>
      <c r="J311" s="130" t="s">
        <v>58</v>
      </c>
      <c r="K311" s="130">
        <v>1</v>
      </c>
      <c r="L311" s="130"/>
      <c r="M311" s="130"/>
      <c r="N311" s="130"/>
      <c r="O311" s="131"/>
      <c r="P311" s="156">
        <v>41.390700000000002</v>
      </c>
      <c r="Q311" s="156">
        <v>-8.0016999999999996</v>
      </c>
      <c r="R311" s="132">
        <f t="shared" ca="1" si="31"/>
        <v>0.99708683083907457</v>
      </c>
      <c r="S311" s="131">
        <f t="shared" ca="1" si="32"/>
        <v>7.634899719714916E-2</v>
      </c>
      <c r="T311" s="131">
        <f t="shared" ca="1" si="33"/>
        <v>4.3744753094527988</v>
      </c>
      <c r="U311" s="131">
        <f t="shared" ca="1" si="34"/>
        <v>486.41735177054312</v>
      </c>
      <c r="V311" s="131">
        <f t="shared" ca="1" si="35"/>
        <v>588.56499564235719</v>
      </c>
      <c r="W311" s="131">
        <f t="shared" ca="1" si="36"/>
        <v>9.8094165940392859</v>
      </c>
      <c r="X311" s="131">
        <f t="shared" ca="1" si="37"/>
        <v>588.56499564235719</v>
      </c>
      <c r="Y311" s="131">
        <f t="shared" ca="1" si="38"/>
        <v>588.56499564235719</v>
      </c>
      <c r="Z311" s="122">
        <f t="shared" ca="1" si="39"/>
        <v>588.6</v>
      </c>
      <c r="AA311" s="123" t="str">
        <f t="shared" ca="1" si="40"/>
        <v>9 h 49 min</v>
      </c>
      <c r="AB311" s="86"/>
      <c r="AC311" s="86"/>
      <c r="AD311" s="86"/>
      <c r="AE311" s="86"/>
      <c r="AF311" s="86"/>
      <c r="AG311" s="86"/>
      <c r="AH311" s="86"/>
    </row>
    <row r="312" spans="1:34" ht="19.5" thickBot="1" x14ac:dyDescent="0.35">
      <c r="A312" s="62"/>
      <c r="D312" s="86"/>
      <c r="E312" s="86"/>
      <c r="F312" s="175">
        <v>232</v>
      </c>
      <c r="G312" s="172">
        <v>151658</v>
      </c>
      <c r="H312" s="128" t="s">
        <v>559</v>
      </c>
      <c r="I312" s="129">
        <v>113</v>
      </c>
      <c r="J312" s="130" t="s">
        <v>127</v>
      </c>
      <c r="K312" s="130">
        <v>3</v>
      </c>
      <c r="L312" s="130"/>
      <c r="M312" s="130"/>
      <c r="N312" s="130"/>
      <c r="O312" s="131"/>
      <c r="P312" s="156">
        <v>40.835799999999999</v>
      </c>
      <c r="Q312" s="156">
        <v>-8.4821000000000009</v>
      </c>
      <c r="R312" s="132">
        <f t="shared" ca="1" si="31"/>
        <v>0.99775092361796092</v>
      </c>
      <c r="S312" s="131">
        <f t="shared" ca="1" si="32"/>
        <v>6.7080845931762445E-2</v>
      </c>
      <c r="T312" s="131">
        <f t="shared" ca="1" si="33"/>
        <v>3.8434493580573066</v>
      </c>
      <c r="U312" s="131">
        <f t="shared" ca="1" si="34"/>
        <v>427.37021611953878</v>
      </c>
      <c r="V312" s="131">
        <f t="shared" ca="1" si="35"/>
        <v>517.11796150464193</v>
      </c>
      <c r="W312" s="131">
        <f t="shared" ca="1" si="36"/>
        <v>8.6186326917440326</v>
      </c>
      <c r="X312" s="131">
        <f t="shared" ca="1" si="37"/>
        <v>517.11796150464193</v>
      </c>
      <c r="Y312" s="131">
        <f t="shared" ca="1" si="38"/>
        <v>517.11796150464193</v>
      </c>
      <c r="Z312" s="122">
        <f t="shared" ca="1" si="39"/>
        <v>517.1</v>
      </c>
      <c r="AA312" s="123" t="str">
        <f t="shared" ca="1" si="40"/>
        <v>8 h 37 min</v>
      </c>
      <c r="AB312" s="86"/>
      <c r="AC312" s="86"/>
      <c r="AD312" s="86"/>
      <c r="AE312" s="86"/>
      <c r="AF312" s="86"/>
      <c r="AG312" s="86"/>
      <c r="AH312" s="86"/>
    </row>
    <row r="313" spans="1:34" ht="19.5" thickBot="1" x14ac:dyDescent="0.35">
      <c r="A313" s="62"/>
      <c r="D313" s="86"/>
      <c r="E313" s="86"/>
      <c r="F313" s="175">
        <v>233</v>
      </c>
      <c r="G313" s="172">
        <v>404070</v>
      </c>
      <c r="H313" s="128" t="s">
        <v>1106</v>
      </c>
      <c r="I313" s="129">
        <v>305</v>
      </c>
      <c r="J313" s="130" t="s">
        <v>58</v>
      </c>
      <c r="K313" s="130">
        <v>1</v>
      </c>
      <c r="L313" s="130"/>
      <c r="M313" s="130"/>
      <c r="N313" s="130"/>
      <c r="O313" s="131"/>
      <c r="P313" s="156">
        <v>41.4148</v>
      </c>
      <c r="Q313" s="156">
        <v>-7.9949000000000003</v>
      </c>
      <c r="R313" s="132">
        <f t="shared" ca="1" si="31"/>
        <v>0.99705475007989863</v>
      </c>
      <c r="S313" s="131">
        <f t="shared" ca="1" si="32"/>
        <v>7.6768441513220598E-2</v>
      </c>
      <c r="T313" s="131">
        <f t="shared" ca="1" si="33"/>
        <v>4.3985076985044431</v>
      </c>
      <c r="U313" s="131">
        <f t="shared" ca="1" si="34"/>
        <v>489.08961991981352</v>
      </c>
      <c r="V313" s="131">
        <f t="shared" ca="1" si="35"/>
        <v>591.79844010297438</v>
      </c>
      <c r="W313" s="131">
        <f t="shared" ca="1" si="36"/>
        <v>9.8633073350495728</v>
      </c>
      <c r="X313" s="131">
        <f t="shared" ca="1" si="37"/>
        <v>591.79844010297438</v>
      </c>
      <c r="Y313" s="131">
        <f t="shared" ca="1" si="38"/>
        <v>591.79844010297438</v>
      </c>
      <c r="Z313" s="122">
        <f t="shared" ca="1" si="39"/>
        <v>591.79999999999995</v>
      </c>
      <c r="AA313" s="123" t="str">
        <f t="shared" ca="1" si="40"/>
        <v>9 h 52 min</v>
      </c>
      <c r="AB313" s="86"/>
      <c r="AC313" s="86"/>
      <c r="AD313" s="86"/>
      <c r="AE313" s="86"/>
      <c r="AF313" s="86"/>
      <c r="AG313" s="86"/>
      <c r="AH313" s="86"/>
    </row>
    <row r="314" spans="1:34" ht="19.5" thickBot="1" x14ac:dyDescent="0.35">
      <c r="A314" s="62"/>
      <c r="D314" s="86"/>
      <c r="E314" s="86"/>
      <c r="F314" s="175">
        <v>234</v>
      </c>
      <c r="G314" s="172">
        <v>160519</v>
      </c>
      <c r="H314" s="128" t="s">
        <v>715</v>
      </c>
      <c r="I314" s="129">
        <v>108</v>
      </c>
      <c r="J314" s="130" t="s">
        <v>120</v>
      </c>
      <c r="K314" s="130">
        <v>3</v>
      </c>
      <c r="L314" s="130" t="s">
        <v>327</v>
      </c>
      <c r="M314" s="130"/>
      <c r="N314" s="130"/>
      <c r="O314" s="131"/>
      <c r="P314" s="156">
        <v>40.798200000000001</v>
      </c>
      <c r="Q314" s="156">
        <v>-8.6233000000000004</v>
      </c>
      <c r="R314" s="132">
        <f t="shared" ca="1" si="31"/>
        <v>0.99777815526511593</v>
      </c>
      <c r="S314" s="131">
        <f t="shared" ca="1" si="32"/>
        <v>6.6673352823830578E-2</v>
      </c>
      <c r="T314" s="131">
        <f t="shared" ca="1" si="33"/>
        <v>3.8201017227921414</v>
      </c>
      <c r="U314" s="131">
        <f t="shared" ca="1" si="34"/>
        <v>424.77408878713726</v>
      </c>
      <c r="V314" s="131">
        <f t="shared" ca="1" si="35"/>
        <v>513.97664743243604</v>
      </c>
      <c r="W314" s="131">
        <f t="shared" ca="1" si="36"/>
        <v>8.5662774572072671</v>
      </c>
      <c r="X314" s="131">
        <f t="shared" ca="1" si="37"/>
        <v>513.97664743243604</v>
      </c>
      <c r="Y314" s="131">
        <f t="shared" ca="1" si="38"/>
        <v>513.97664743243604</v>
      </c>
      <c r="Z314" s="122">
        <f t="shared" ca="1" si="39"/>
        <v>514</v>
      </c>
      <c r="AA314" s="123" t="str">
        <f t="shared" ca="1" si="40"/>
        <v>8 h 34 min</v>
      </c>
      <c r="AB314" s="86"/>
      <c r="AC314" s="86"/>
      <c r="AD314" s="86"/>
      <c r="AE314" s="86"/>
      <c r="AF314" s="86"/>
      <c r="AG314" s="86"/>
      <c r="AH314" s="86"/>
    </row>
    <row r="315" spans="1:34" ht="19.5" thickBot="1" x14ac:dyDescent="0.35">
      <c r="A315" s="62"/>
      <c r="D315" s="86"/>
      <c r="E315" s="86"/>
      <c r="F315" s="175">
        <v>235</v>
      </c>
      <c r="G315" s="172">
        <v>152614</v>
      </c>
      <c r="H315" s="128" t="s">
        <v>647</v>
      </c>
      <c r="I315" s="129">
        <v>1605</v>
      </c>
      <c r="J315" s="130" t="s">
        <v>59</v>
      </c>
      <c r="K315" s="130">
        <v>1</v>
      </c>
      <c r="L315" s="130"/>
      <c r="M315" s="130"/>
      <c r="N315" s="130"/>
      <c r="O315" s="131"/>
      <c r="P315" s="156">
        <v>41.9131</v>
      </c>
      <c r="Q315" s="156">
        <v>-8.5614000000000008</v>
      </c>
      <c r="R315" s="132">
        <f t="shared" ca="1" si="31"/>
        <v>0.99631417029576286</v>
      </c>
      <c r="S315" s="131">
        <f t="shared" ca="1" si="32"/>
        <v>8.5884761812440535E-2</v>
      </c>
      <c r="T315" s="131">
        <f t="shared" ca="1" si="33"/>
        <v>4.9208343763391857</v>
      </c>
      <c r="U315" s="131">
        <f t="shared" ca="1" si="34"/>
        <v>547.16944468016004</v>
      </c>
      <c r="V315" s="131">
        <f t="shared" ca="1" si="35"/>
        <v>662.07502806299362</v>
      </c>
      <c r="W315" s="131">
        <f t="shared" ca="1" si="36"/>
        <v>11.034583801049894</v>
      </c>
      <c r="X315" s="131">
        <f t="shared" ca="1" si="37"/>
        <v>662.07502806299362</v>
      </c>
      <c r="Y315" s="131">
        <f t="shared" ca="1" si="38"/>
        <v>662.07502806299362</v>
      </c>
      <c r="Z315" s="122">
        <f t="shared" ca="1" si="39"/>
        <v>662.1</v>
      </c>
      <c r="AA315" s="123" t="str">
        <f t="shared" ca="1" si="40"/>
        <v>11 h 2 min</v>
      </c>
      <c r="AB315" s="86"/>
      <c r="AC315" s="86"/>
      <c r="AD315" s="86"/>
      <c r="AE315" s="86"/>
      <c r="AF315" s="86"/>
      <c r="AG315" s="86"/>
      <c r="AH315" s="86"/>
    </row>
    <row r="316" spans="1:34" ht="19.5" thickBot="1" x14ac:dyDescent="0.35">
      <c r="A316" s="62"/>
      <c r="D316" s="86"/>
      <c r="E316" s="86"/>
      <c r="F316" s="175">
        <v>236</v>
      </c>
      <c r="G316" s="172">
        <v>151634</v>
      </c>
      <c r="H316" s="128" t="s">
        <v>557</v>
      </c>
      <c r="I316" s="129">
        <v>104</v>
      </c>
      <c r="J316" s="130" t="s">
        <v>114</v>
      </c>
      <c r="K316" s="130">
        <v>3</v>
      </c>
      <c r="L316" s="130"/>
      <c r="M316" s="130"/>
      <c r="N316" s="130"/>
      <c r="O316" s="131"/>
      <c r="P316" s="156">
        <v>40.932099999999998</v>
      </c>
      <c r="Q316" s="156">
        <v>-8.2451000000000008</v>
      </c>
      <c r="R316" s="132">
        <f t="shared" ca="1" si="31"/>
        <v>0.99765658653610512</v>
      </c>
      <c r="S316" s="131">
        <f t="shared" ca="1" si="32"/>
        <v>6.8473780394074923E-2</v>
      </c>
      <c r="T316" s="131">
        <f t="shared" ca="1" si="33"/>
        <v>3.9232586238861358</v>
      </c>
      <c r="U316" s="131">
        <f t="shared" ca="1" si="34"/>
        <v>436.24456309489443</v>
      </c>
      <c r="V316" s="131">
        <f t="shared" ca="1" si="35"/>
        <v>527.85592134482226</v>
      </c>
      <c r="W316" s="131">
        <f t="shared" ca="1" si="36"/>
        <v>8.7975986890803703</v>
      </c>
      <c r="X316" s="131">
        <f t="shared" ca="1" si="37"/>
        <v>527.85592134482226</v>
      </c>
      <c r="Y316" s="131">
        <f t="shared" ca="1" si="38"/>
        <v>527.85592134482226</v>
      </c>
      <c r="Z316" s="122">
        <f t="shared" ca="1" si="39"/>
        <v>527.9</v>
      </c>
      <c r="AA316" s="123" t="str">
        <f t="shared" ca="1" si="40"/>
        <v>8 h 48 min</v>
      </c>
      <c r="AB316" s="86"/>
      <c r="AC316" s="86"/>
      <c r="AD316" s="86"/>
      <c r="AE316" s="86"/>
      <c r="AF316" s="86"/>
      <c r="AG316" s="86"/>
      <c r="AH316" s="86"/>
    </row>
    <row r="317" spans="1:34" ht="19.5" thickBot="1" x14ac:dyDescent="0.35">
      <c r="A317" s="62"/>
      <c r="D317" s="86"/>
      <c r="E317" s="86"/>
      <c r="F317" s="175">
        <v>237</v>
      </c>
      <c r="G317" s="172">
        <v>151865</v>
      </c>
      <c r="H317" s="128" t="s">
        <v>576</v>
      </c>
      <c r="I317" s="129">
        <v>1804</v>
      </c>
      <c r="J317" s="130" t="s">
        <v>81</v>
      </c>
      <c r="K317" s="130">
        <v>2</v>
      </c>
      <c r="L317" s="130" t="s">
        <v>327</v>
      </c>
      <c r="M317" s="130"/>
      <c r="N317" s="130"/>
      <c r="O317" s="131"/>
      <c r="P317" s="156">
        <v>41.073799999999999</v>
      </c>
      <c r="Q317" s="156">
        <v>-8.0892999999999997</v>
      </c>
      <c r="R317" s="132">
        <f t="shared" ca="1" si="31"/>
        <v>0.99749151912754574</v>
      </c>
      <c r="S317" s="131">
        <f t="shared" ca="1" si="32"/>
        <v>7.0845329000635671E-2</v>
      </c>
      <c r="T317" s="131">
        <f t="shared" ca="1" si="33"/>
        <v>4.0591383499521987</v>
      </c>
      <c r="U317" s="131">
        <f t="shared" ca="1" si="34"/>
        <v>451.35363374607363</v>
      </c>
      <c r="V317" s="131">
        <f t="shared" ca="1" si="35"/>
        <v>546.13789683274911</v>
      </c>
      <c r="W317" s="131">
        <f t="shared" ca="1" si="36"/>
        <v>9.1022982805458188</v>
      </c>
      <c r="X317" s="131">
        <f t="shared" ca="1" si="37"/>
        <v>546.13789683274911</v>
      </c>
      <c r="Y317" s="131">
        <f t="shared" ca="1" si="38"/>
        <v>546.13789683274911</v>
      </c>
      <c r="Z317" s="122">
        <f t="shared" ca="1" si="39"/>
        <v>546.1</v>
      </c>
      <c r="AA317" s="123" t="str">
        <f t="shared" ca="1" si="40"/>
        <v>9 h 6 min</v>
      </c>
      <c r="AB317" s="86"/>
      <c r="AC317" s="86"/>
      <c r="AD317" s="86"/>
      <c r="AE317" s="86"/>
      <c r="AF317" s="86"/>
      <c r="AG317" s="86"/>
      <c r="AH317" s="86"/>
    </row>
    <row r="318" spans="1:34" ht="19.5" thickBot="1" x14ac:dyDescent="0.35">
      <c r="A318" s="62"/>
      <c r="D318" s="86"/>
      <c r="E318" s="86"/>
      <c r="F318" s="175">
        <v>238</v>
      </c>
      <c r="G318" s="172">
        <v>402564</v>
      </c>
      <c r="H318" s="128" t="s">
        <v>1082</v>
      </c>
      <c r="I318" s="129">
        <v>1804</v>
      </c>
      <c r="J318" s="130" t="s">
        <v>81</v>
      </c>
      <c r="K318" s="130">
        <v>2</v>
      </c>
      <c r="L318" s="130" t="s">
        <v>327</v>
      </c>
      <c r="M318" s="130"/>
      <c r="N318" s="130"/>
      <c r="O318" s="131"/>
      <c r="P318" s="156">
        <v>41.0717</v>
      </c>
      <c r="Q318" s="156">
        <v>-8.0898000000000003</v>
      </c>
      <c r="R318" s="132">
        <f t="shared" ca="1" si="31"/>
        <v>0.99749409675084266</v>
      </c>
      <c r="S318" s="131">
        <f t="shared" ca="1" si="32"/>
        <v>7.0808905385489895E-2</v>
      </c>
      <c r="T318" s="131">
        <f t="shared" ca="1" si="33"/>
        <v>4.0570514305297358</v>
      </c>
      <c r="U318" s="131">
        <f t="shared" ca="1" si="34"/>
        <v>451.1215799002926</v>
      </c>
      <c r="V318" s="131">
        <f t="shared" ca="1" si="35"/>
        <v>545.85711167935403</v>
      </c>
      <c r="W318" s="131">
        <f t="shared" ca="1" si="36"/>
        <v>9.0976185279892334</v>
      </c>
      <c r="X318" s="131">
        <f t="shared" ca="1" si="37"/>
        <v>545.85711167935403</v>
      </c>
      <c r="Y318" s="131">
        <f t="shared" ca="1" si="38"/>
        <v>545.85711167935403</v>
      </c>
      <c r="Z318" s="122">
        <f t="shared" ca="1" si="39"/>
        <v>545.9</v>
      </c>
      <c r="AA318" s="123" t="str">
        <f t="shared" ca="1" si="40"/>
        <v>9 h 6 min</v>
      </c>
      <c r="AB318" s="86"/>
      <c r="AC318" s="86"/>
      <c r="AD318" s="86"/>
      <c r="AE318" s="86"/>
      <c r="AF318" s="86"/>
      <c r="AG318" s="86"/>
      <c r="AH318" s="86"/>
    </row>
    <row r="319" spans="1:34" ht="19.5" thickBot="1" x14ac:dyDescent="0.35">
      <c r="A319" s="62"/>
      <c r="D319" s="86"/>
      <c r="E319" s="86"/>
      <c r="F319" s="175">
        <v>239</v>
      </c>
      <c r="G319" s="172">
        <v>151609</v>
      </c>
      <c r="H319" s="128" t="s">
        <v>554</v>
      </c>
      <c r="I319" s="129">
        <v>113</v>
      </c>
      <c r="J319" s="130" t="s">
        <v>127</v>
      </c>
      <c r="K319" s="130">
        <v>3</v>
      </c>
      <c r="L319" s="130"/>
      <c r="M319" s="130"/>
      <c r="N319" s="130"/>
      <c r="O319" s="131"/>
      <c r="P319" s="156">
        <v>40.810499999999998</v>
      </c>
      <c r="Q319" s="156">
        <v>-8.5302000000000007</v>
      </c>
      <c r="R319" s="132">
        <f t="shared" ca="1" si="31"/>
        <v>0.99777510568799477</v>
      </c>
      <c r="S319" s="131">
        <f t="shared" ca="1" si="32"/>
        <v>6.6719110120427638E-2</v>
      </c>
      <c r="T319" s="131">
        <f t="shared" ca="1" si="33"/>
        <v>3.8227234227690809</v>
      </c>
      <c r="U319" s="131">
        <f t="shared" ca="1" si="34"/>
        <v>425.06560725957308</v>
      </c>
      <c r="V319" s="131">
        <f t="shared" ca="1" si="35"/>
        <v>514.32938478408346</v>
      </c>
      <c r="W319" s="131">
        <f t="shared" ca="1" si="36"/>
        <v>8.5721564130680576</v>
      </c>
      <c r="X319" s="131">
        <f t="shared" ca="1" si="37"/>
        <v>514.32938478408346</v>
      </c>
      <c r="Y319" s="131">
        <f t="shared" ca="1" si="38"/>
        <v>514.32938478408346</v>
      </c>
      <c r="Z319" s="122">
        <f t="shared" ca="1" si="39"/>
        <v>514.29999999999995</v>
      </c>
      <c r="AA319" s="123" t="str">
        <f t="shared" ca="1" si="40"/>
        <v>8 h 34 min</v>
      </c>
      <c r="AB319" s="86"/>
      <c r="AC319" s="86"/>
      <c r="AD319" s="86"/>
      <c r="AE319" s="86"/>
      <c r="AF319" s="86"/>
      <c r="AG319" s="86"/>
      <c r="AH319" s="86"/>
    </row>
    <row r="320" spans="1:34" ht="19.5" thickBot="1" x14ac:dyDescent="0.35">
      <c r="A320" s="62"/>
      <c r="D320" s="86"/>
      <c r="E320" s="86"/>
      <c r="F320" s="175">
        <v>240</v>
      </c>
      <c r="G320" s="172">
        <v>150216</v>
      </c>
      <c r="H320" s="128" t="s">
        <v>444</v>
      </c>
      <c r="I320" s="129">
        <v>1302</v>
      </c>
      <c r="J320" s="130" t="s">
        <v>70</v>
      </c>
      <c r="K320" s="130">
        <v>1</v>
      </c>
      <c r="L320" s="130" t="s">
        <v>318</v>
      </c>
      <c r="M320" s="130"/>
      <c r="N320" s="130"/>
      <c r="O320" s="131"/>
      <c r="P320" s="156">
        <v>41.162799999999997</v>
      </c>
      <c r="Q320" s="156">
        <v>-8.0310000000000006</v>
      </c>
      <c r="R320" s="132">
        <f t="shared" ca="1" si="31"/>
        <v>0.99738183030070982</v>
      </c>
      <c r="S320" s="131">
        <f t="shared" ca="1" si="32"/>
        <v>7.2378352652870959E-2</v>
      </c>
      <c r="T320" s="131">
        <f t="shared" ca="1" si="33"/>
        <v>4.1469741351190113</v>
      </c>
      <c r="U320" s="131">
        <f t="shared" ca="1" si="34"/>
        <v>461.12048508003897</v>
      </c>
      <c r="V320" s="131">
        <f t="shared" ca="1" si="35"/>
        <v>557.95578694684718</v>
      </c>
      <c r="W320" s="131">
        <f t="shared" ca="1" si="36"/>
        <v>9.2992631157807857</v>
      </c>
      <c r="X320" s="131">
        <f t="shared" ca="1" si="37"/>
        <v>557.95578694684718</v>
      </c>
      <c r="Y320" s="131">
        <f t="shared" ca="1" si="38"/>
        <v>557.95578694684718</v>
      </c>
      <c r="Z320" s="122">
        <f t="shared" ca="1" si="39"/>
        <v>558</v>
      </c>
      <c r="AA320" s="123" t="str">
        <f t="shared" ca="1" si="40"/>
        <v>9 h 18 min</v>
      </c>
      <c r="AB320" s="86"/>
      <c r="AC320" s="86"/>
      <c r="AD320" s="86"/>
      <c r="AE320" s="86"/>
      <c r="AF320" s="86"/>
      <c r="AG320" s="86"/>
      <c r="AH320" s="86"/>
    </row>
    <row r="321" spans="1:34" ht="19.5" thickBot="1" x14ac:dyDescent="0.35">
      <c r="A321" s="62"/>
      <c r="D321" s="86"/>
      <c r="E321" s="86"/>
      <c r="F321" s="175">
        <v>241</v>
      </c>
      <c r="G321" s="172">
        <v>151579</v>
      </c>
      <c r="H321" s="128" t="s">
        <v>551</v>
      </c>
      <c r="I321" s="129">
        <v>1610</v>
      </c>
      <c r="J321" s="130" t="s">
        <v>47</v>
      </c>
      <c r="K321" s="130">
        <v>1</v>
      </c>
      <c r="L321" s="130"/>
      <c r="M321" s="130"/>
      <c r="N321" s="130"/>
      <c r="O321" s="131"/>
      <c r="P321" s="156">
        <v>41.937899999999999</v>
      </c>
      <c r="Q321" s="156">
        <v>-8.7402999999999995</v>
      </c>
      <c r="R321" s="132">
        <f t="shared" ca="1" si="31"/>
        <v>0.9962537391507329</v>
      </c>
      <c r="S321" s="131">
        <f t="shared" ca="1" si="32"/>
        <v>8.6586399246331158E-2</v>
      </c>
      <c r="T321" s="131">
        <f t="shared" ca="1" si="33"/>
        <v>4.9610352400495072</v>
      </c>
      <c r="U321" s="131">
        <f t="shared" ca="1" si="34"/>
        <v>551.63955738661605</v>
      </c>
      <c r="V321" s="131">
        <f t="shared" ca="1" si="35"/>
        <v>667.48386443780544</v>
      </c>
      <c r="W321" s="131">
        <f t="shared" ca="1" si="36"/>
        <v>11.124731073963424</v>
      </c>
      <c r="X321" s="131">
        <f t="shared" ca="1" si="37"/>
        <v>667.48386443780544</v>
      </c>
      <c r="Y321" s="131">
        <f t="shared" ca="1" si="38"/>
        <v>667.48386443780544</v>
      </c>
      <c r="Z321" s="122">
        <f t="shared" ca="1" si="39"/>
        <v>667.5</v>
      </c>
      <c r="AA321" s="123" t="str">
        <f t="shared" ca="1" si="40"/>
        <v>11 h 8 min</v>
      </c>
      <c r="AB321" s="86"/>
      <c r="AC321" s="86"/>
      <c r="AD321" s="86"/>
      <c r="AE321" s="86"/>
      <c r="AF321" s="86"/>
      <c r="AG321" s="86"/>
      <c r="AH321" s="86"/>
    </row>
    <row r="322" spans="1:34" ht="19.5" thickBot="1" x14ac:dyDescent="0.35">
      <c r="A322" s="62"/>
      <c r="D322" s="86"/>
      <c r="E322" s="86"/>
      <c r="F322" s="175">
        <v>242</v>
      </c>
      <c r="G322" s="172">
        <v>151701</v>
      </c>
      <c r="H322" s="128" t="s">
        <v>563</v>
      </c>
      <c r="I322" s="129">
        <v>119</v>
      </c>
      <c r="J322" s="130" t="s">
        <v>140</v>
      </c>
      <c r="K322" s="130">
        <v>3</v>
      </c>
      <c r="L322" s="130"/>
      <c r="M322" s="130"/>
      <c r="N322" s="130"/>
      <c r="O322" s="131"/>
      <c r="P322" s="156">
        <v>40.848599999999998</v>
      </c>
      <c r="Q322" s="156">
        <v>-8.3856999999999999</v>
      </c>
      <c r="R322" s="132">
        <f t="shared" ca="1" si="31"/>
        <v>0.99774500169294189</v>
      </c>
      <c r="S322" s="131">
        <f t="shared" ca="1" si="32"/>
        <v>6.7169134577621081E-2</v>
      </c>
      <c r="T322" s="131">
        <f t="shared" ca="1" si="33"/>
        <v>3.8485079248439313</v>
      </c>
      <c r="U322" s="131">
        <f t="shared" ca="1" si="34"/>
        <v>427.93270064306273</v>
      </c>
      <c r="V322" s="131">
        <f t="shared" ca="1" si="35"/>
        <v>517.79856777810585</v>
      </c>
      <c r="W322" s="131">
        <f t="shared" ca="1" si="36"/>
        <v>8.6299761296350983</v>
      </c>
      <c r="X322" s="131">
        <f t="shared" ca="1" si="37"/>
        <v>517.79856777810585</v>
      </c>
      <c r="Y322" s="131">
        <f t="shared" ca="1" si="38"/>
        <v>517.79856777810585</v>
      </c>
      <c r="Z322" s="122">
        <f t="shared" ca="1" si="39"/>
        <v>517.79999999999995</v>
      </c>
      <c r="AA322" s="123" t="str">
        <f t="shared" ca="1" si="40"/>
        <v>8 h 38 min</v>
      </c>
      <c r="AB322" s="86"/>
      <c r="AC322" s="86"/>
      <c r="AD322" s="86"/>
      <c r="AE322" s="86"/>
      <c r="AF322" s="86"/>
      <c r="AG322" s="86"/>
      <c r="AH322" s="86"/>
    </row>
    <row r="323" spans="1:34" ht="19.5" thickBot="1" x14ac:dyDescent="0.35">
      <c r="A323" s="62"/>
      <c r="D323" s="86"/>
      <c r="E323" s="86"/>
      <c r="F323" s="175">
        <v>243</v>
      </c>
      <c r="G323" s="172">
        <v>150204</v>
      </c>
      <c r="H323" s="128" t="s">
        <v>443</v>
      </c>
      <c r="I323" s="129">
        <v>1302</v>
      </c>
      <c r="J323" s="130" t="s">
        <v>70</v>
      </c>
      <c r="K323" s="130">
        <v>1</v>
      </c>
      <c r="L323" s="130"/>
      <c r="M323" s="130"/>
      <c r="N323" s="130"/>
      <c r="O323" s="131"/>
      <c r="P323" s="156">
        <v>41.102600000000002</v>
      </c>
      <c r="Q323" s="156">
        <v>-8.0571999999999999</v>
      </c>
      <c r="R323" s="132">
        <f t="shared" ca="1" si="31"/>
        <v>0.99745668646500008</v>
      </c>
      <c r="S323" s="131">
        <f t="shared" ca="1" si="32"/>
        <v>7.1335718132257142E-2</v>
      </c>
      <c r="T323" s="131">
        <f t="shared" ca="1" si="33"/>
        <v>4.0872355775131943</v>
      </c>
      <c r="U323" s="131">
        <f t="shared" ca="1" si="34"/>
        <v>454.47788935514774</v>
      </c>
      <c r="V323" s="131">
        <f t="shared" ca="1" si="35"/>
        <v>549.91824611972879</v>
      </c>
      <c r="W323" s="131">
        <f t="shared" ca="1" si="36"/>
        <v>9.1653041019954795</v>
      </c>
      <c r="X323" s="131">
        <f t="shared" ca="1" si="37"/>
        <v>549.91824611972879</v>
      </c>
      <c r="Y323" s="131">
        <f t="shared" ca="1" si="38"/>
        <v>549.91824611972879</v>
      </c>
      <c r="Z323" s="122">
        <f t="shared" ca="1" si="39"/>
        <v>549.9</v>
      </c>
      <c r="AA323" s="123" t="str">
        <f t="shared" ca="1" si="40"/>
        <v>9 h 10 min</v>
      </c>
      <c r="AB323" s="86"/>
      <c r="AC323" s="86"/>
      <c r="AD323" s="86"/>
      <c r="AE323" s="86"/>
      <c r="AF323" s="86"/>
      <c r="AG323" s="86"/>
      <c r="AH323" s="86"/>
    </row>
    <row r="324" spans="1:34" ht="19.5" thickBot="1" x14ac:dyDescent="0.35">
      <c r="A324" s="62"/>
      <c r="D324" s="86"/>
      <c r="E324" s="86"/>
      <c r="F324" s="175">
        <v>244</v>
      </c>
      <c r="G324" s="172">
        <v>150162</v>
      </c>
      <c r="H324" s="128" t="s">
        <v>441</v>
      </c>
      <c r="I324" s="129">
        <v>304</v>
      </c>
      <c r="J324" s="130" t="s">
        <v>44</v>
      </c>
      <c r="K324" s="130">
        <v>1</v>
      </c>
      <c r="L324" s="130" t="s">
        <v>318</v>
      </c>
      <c r="M324" s="130"/>
      <c r="N324" s="130"/>
      <c r="O324" s="131"/>
      <c r="P324" s="156">
        <v>41.514600000000002</v>
      </c>
      <c r="Q324" s="156">
        <v>-7.9885000000000002</v>
      </c>
      <c r="R324" s="132">
        <f t="shared" ca="1" si="31"/>
        <v>0.99691973524182842</v>
      </c>
      <c r="S324" s="131">
        <f t="shared" ca="1" si="32"/>
        <v>7.8509201968602671E-2</v>
      </c>
      <c r="T324" s="131">
        <f t="shared" ca="1" si="33"/>
        <v>4.4982459257411076</v>
      </c>
      <c r="U324" s="131">
        <f t="shared" ca="1" si="34"/>
        <v>500.17995668726815</v>
      </c>
      <c r="V324" s="131">
        <f t="shared" ca="1" si="35"/>
        <v>605.21774759159439</v>
      </c>
      <c r="W324" s="131">
        <f t="shared" ca="1" si="36"/>
        <v>10.086962459859906</v>
      </c>
      <c r="X324" s="131">
        <f t="shared" ca="1" si="37"/>
        <v>605.21774759159439</v>
      </c>
      <c r="Y324" s="131">
        <f t="shared" ca="1" si="38"/>
        <v>605.21774759159439</v>
      </c>
      <c r="Z324" s="122">
        <f t="shared" ca="1" si="39"/>
        <v>605.20000000000005</v>
      </c>
      <c r="AA324" s="123" t="str">
        <f t="shared" ca="1" si="40"/>
        <v>10 h 5 min</v>
      </c>
      <c r="AB324" s="86"/>
      <c r="AC324" s="86"/>
      <c r="AD324" s="86"/>
      <c r="AE324" s="86"/>
      <c r="AF324" s="86"/>
      <c r="AG324" s="86"/>
      <c r="AH324" s="86"/>
    </row>
    <row r="325" spans="1:34" ht="19.5" thickBot="1" x14ac:dyDescent="0.35">
      <c r="A325" s="62"/>
      <c r="D325" s="86"/>
      <c r="E325" s="86"/>
      <c r="F325" s="175">
        <v>245</v>
      </c>
      <c r="G325" s="172">
        <v>152754</v>
      </c>
      <c r="H325" s="128" t="s">
        <v>660</v>
      </c>
      <c r="I325" s="129">
        <v>1705</v>
      </c>
      <c r="J325" s="130" t="s">
        <v>90</v>
      </c>
      <c r="K325" s="130">
        <v>2</v>
      </c>
      <c r="L325" s="130"/>
      <c r="M325" s="130"/>
      <c r="N325" s="130"/>
      <c r="O325" s="131"/>
      <c r="P325" s="156">
        <v>41.411200000000001</v>
      </c>
      <c r="Q325" s="156">
        <v>-7.9526000000000003</v>
      </c>
      <c r="R325" s="132">
        <f t="shared" ca="1" si="31"/>
        <v>0.99705992184734338</v>
      </c>
      <c r="S325" s="131">
        <f t="shared" ca="1" si="32"/>
        <v>7.6700977305850015E-2</v>
      </c>
      <c r="T325" s="131">
        <f t="shared" ca="1" si="33"/>
        <v>4.3946422841539139</v>
      </c>
      <c r="U325" s="131">
        <f t="shared" ca="1" si="34"/>
        <v>488.65980731855882</v>
      </c>
      <c r="V325" s="131">
        <f t="shared" ca="1" si="35"/>
        <v>591.27836685545617</v>
      </c>
      <c r="W325" s="131">
        <f t="shared" ca="1" si="36"/>
        <v>9.8546394475909356</v>
      </c>
      <c r="X325" s="131">
        <f t="shared" ca="1" si="37"/>
        <v>591.27836685545617</v>
      </c>
      <c r="Y325" s="131">
        <f t="shared" ca="1" si="38"/>
        <v>591.27836685545617</v>
      </c>
      <c r="Z325" s="122">
        <f t="shared" ca="1" si="39"/>
        <v>591.29999999999995</v>
      </c>
      <c r="AA325" s="123" t="str">
        <f t="shared" ca="1" si="40"/>
        <v>9 h 51 min</v>
      </c>
      <c r="AB325" s="86"/>
      <c r="AC325" s="86"/>
      <c r="AD325" s="86"/>
      <c r="AE325" s="86"/>
      <c r="AF325" s="86"/>
      <c r="AG325" s="86"/>
      <c r="AH325" s="86"/>
    </row>
    <row r="326" spans="1:34" ht="19.5" thickBot="1" x14ac:dyDescent="0.35">
      <c r="A326" s="62"/>
      <c r="D326" s="86"/>
      <c r="E326" s="86"/>
      <c r="F326" s="175">
        <v>246</v>
      </c>
      <c r="G326" s="172">
        <v>160155</v>
      </c>
      <c r="H326" s="128" t="s">
        <v>696</v>
      </c>
      <c r="I326" s="129">
        <v>108</v>
      </c>
      <c r="J326" s="130" t="s">
        <v>120</v>
      </c>
      <c r="K326" s="130">
        <v>3</v>
      </c>
      <c r="L326" s="130"/>
      <c r="M326" s="130"/>
      <c r="N326" s="130"/>
      <c r="O326" s="131"/>
      <c r="P326" s="156">
        <v>40.758000000000003</v>
      </c>
      <c r="Q326" s="156">
        <v>-8.5686</v>
      </c>
      <c r="R326" s="132">
        <f t="shared" ca="1" si="31"/>
        <v>0.99783089142122727</v>
      </c>
      <c r="S326" s="131">
        <f t="shared" ca="1" si="32"/>
        <v>6.5877055257220318E-2</v>
      </c>
      <c r="T326" s="131">
        <f t="shared" ca="1" si="33"/>
        <v>3.7744772329888363</v>
      </c>
      <c r="U326" s="131">
        <f t="shared" ca="1" si="34"/>
        <v>419.70089899039755</v>
      </c>
      <c r="V326" s="131">
        <f t="shared" ca="1" si="35"/>
        <v>507.83808777838101</v>
      </c>
      <c r="W326" s="131">
        <f t="shared" ca="1" si="36"/>
        <v>8.4639681296396834</v>
      </c>
      <c r="X326" s="131">
        <f t="shared" ca="1" si="37"/>
        <v>507.83808777838101</v>
      </c>
      <c r="Y326" s="131">
        <f t="shared" ca="1" si="38"/>
        <v>507.83808777838101</v>
      </c>
      <c r="Z326" s="122">
        <f t="shared" ca="1" si="39"/>
        <v>507.8</v>
      </c>
      <c r="AA326" s="123" t="str">
        <f t="shared" ca="1" si="40"/>
        <v>8 h 28 min</v>
      </c>
      <c r="AB326" s="86"/>
      <c r="AC326" s="86"/>
      <c r="AD326" s="86"/>
      <c r="AE326" s="86"/>
      <c r="AF326" s="86"/>
      <c r="AG326" s="86"/>
      <c r="AH326" s="86"/>
    </row>
    <row r="327" spans="1:34" ht="19.5" thickBot="1" x14ac:dyDescent="0.35">
      <c r="A327" s="62"/>
      <c r="D327" s="86"/>
      <c r="E327" s="86"/>
      <c r="F327" s="175">
        <v>247</v>
      </c>
      <c r="G327" s="172">
        <v>161020</v>
      </c>
      <c r="H327" s="128" t="s">
        <v>747</v>
      </c>
      <c r="I327" s="129">
        <v>112</v>
      </c>
      <c r="J327" s="130" t="s">
        <v>125</v>
      </c>
      <c r="K327" s="130">
        <v>3</v>
      </c>
      <c r="L327" s="130"/>
      <c r="M327" s="130"/>
      <c r="N327" s="130"/>
      <c r="O327" s="131"/>
      <c r="P327" s="156">
        <v>40.737000000000002</v>
      </c>
      <c r="Q327" s="156">
        <v>-8.6399000000000008</v>
      </c>
      <c r="R327" s="132">
        <f t="shared" ca="1" si="31"/>
        <v>0.9978458392354338</v>
      </c>
      <c r="S327" s="131">
        <f t="shared" ca="1" si="32"/>
        <v>6.5649594219344021E-2</v>
      </c>
      <c r="T327" s="131">
        <f t="shared" ca="1" si="33"/>
        <v>3.7614446755148587</v>
      </c>
      <c r="U327" s="131">
        <f t="shared" ca="1" si="34"/>
        <v>418.25175100238835</v>
      </c>
      <c r="V327" s="131">
        <f t="shared" ca="1" si="35"/>
        <v>506.08461871288989</v>
      </c>
      <c r="W327" s="131">
        <f t="shared" ca="1" si="36"/>
        <v>8.4347436452148319</v>
      </c>
      <c r="X327" s="131">
        <f t="shared" ca="1" si="37"/>
        <v>506.08461871288989</v>
      </c>
      <c r="Y327" s="131">
        <f t="shared" ca="1" si="38"/>
        <v>506.08461871288989</v>
      </c>
      <c r="Z327" s="122">
        <f t="shared" ca="1" si="39"/>
        <v>506.1</v>
      </c>
      <c r="AA327" s="123" t="str">
        <f t="shared" ca="1" si="40"/>
        <v>8 h 26 min</v>
      </c>
      <c r="AB327" s="86"/>
      <c r="AC327" s="86"/>
      <c r="AD327" s="86"/>
      <c r="AE327" s="86"/>
      <c r="AF327" s="86"/>
      <c r="AG327" s="86"/>
      <c r="AH327" s="86"/>
    </row>
    <row r="328" spans="1:34" ht="19.5" thickBot="1" x14ac:dyDescent="0.35">
      <c r="A328" s="62"/>
      <c r="D328" s="86"/>
      <c r="E328" s="86"/>
      <c r="F328" s="175">
        <v>248</v>
      </c>
      <c r="G328" s="172">
        <v>151907</v>
      </c>
      <c r="H328" s="128" t="s">
        <v>580</v>
      </c>
      <c r="I328" s="129">
        <v>1813</v>
      </c>
      <c r="J328" s="130" t="s">
        <v>95</v>
      </c>
      <c r="K328" s="130">
        <v>2</v>
      </c>
      <c r="L328" s="130" t="s">
        <v>327</v>
      </c>
      <c r="M328" s="130"/>
      <c r="N328" s="130"/>
      <c r="O328" s="131"/>
      <c r="P328" s="156">
        <v>41.086199999999998</v>
      </c>
      <c r="Q328" s="156">
        <v>-7.9837999999999996</v>
      </c>
      <c r="R328" s="132">
        <f t="shared" ca="1" si="31"/>
        <v>0.99747828917274006</v>
      </c>
      <c r="S328" s="131">
        <f t="shared" ca="1" si="32"/>
        <v>7.103198403698463E-2</v>
      </c>
      <c r="T328" s="131">
        <f t="shared" ca="1" si="33"/>
        <v>4.0698328957598546</v>
      </c>
      <c r="U328" s="131">
        <f t="shared" ca="1" si="34"/>
        <v>452.54280782574165</v>
      </c>
      <c r="V328" s="131">
        <f t="shared" ca="1" si="35"/>
        <v>547.57679746914732</v>
      </c>
      <c r="W328" s="131">
        <f t="shared" ca="1" si="36"/>
        <v>9.126279957819122</v>
      </c>
      <c r="X328" s="131">
        <f t="shared" ca="1" si="37"/>
        <v>547.57679746914732</v>
      </c>
      <c r="Y328" s="131">
        <f t="shared" ca="1" si="38"/>
        <v>547.57679746914732</v>
      </c>
      <c r="Z328" s="122">
        <f t="shared" ca="1" si="39"/>
        <v>547.6</v>
      </c>
      <c r="AA328" s="123" t="str">
        <f t="shared" ca="1" si="40"/>
        <v>9 h 8 min</v>
      </c>
      <c r="AB328" s="86"/>
      <c r="AC328" s="86"/>
      <c r="AD328" s="86"/>
      <c r="AE328" s="86"/>
      <c r="AF328" s="86"/>
      <c r="AG328" s="86"/>
      <c r="AH328" s="86"/>
    </row>
    <row r="329" spans="1:34" ht="19.5" thickBot="1" x14ac:dyDescent="0.35">
      <c r="A329" s="62"/>
      <c r="D329" s="86"/>
      <c r="E329" s="86"/>
      <c r="F329" s="175">
        <v>249</v>
      </c>
      <c r="G329" s="172">
        <v>150198</v>
      </c>
      <c r="H329" s="128" t="s">
        <v>442</v>
      </c>
      <c r="I329" s="129">
        <v>1302</v>
      </c>
      <c r="J329" s="130" t="s">
        <v>70</v>
      </c>
      <c r="K329" s="130">
        <v>1</v>
      </c>
      <c r="L329" s="130" t="s">
        <v>320</v>
      </c>
      <c r="M329" s="130"/>
      <c r="N329" s="130"/>
      <c r="O329" s="131"/>
      <c r="P329" s="156">
        <v>41.141800000000003</v>
      </c>
      <c r="Q329" s="156">
        <v>-7.9508000000000001</v>
      </c>
      <c r="R329" s="132">
        <f t="shared" ca="1" si="31"/>
        <v>0.99740919136857431</v>
      </c>
      <c r="S329" s="131">
        <f t="shared" ca="1" si="32"/>
        <v>7.1999001657861328E-2</v>
      </c>
      <c r="T329" s="131">
        <f t="shared" ca="1" si="33"/>
        <v>4.1252389241508709</v>
      </c>
      <c r="U329" s="131">
        <f t="shared" ca="1" si="34"/>
        <v>458.70365037155375</v>
      </c>
      <c r="V329" s="131">
        <f t="shared" ca="1" si="35"/>
        <v>555.03141694958003</v>
      </c>
      <c r="W329" s="131">
        <f t="shared" ca="1" si="36"/>
        <v>9.2505236158263333</v>
      </c>
      <c r="X329" s="131">
        <f t="shared" ca="1" si="37"/>
        <v>555.03141694958003</v>
      </c>
      <c r="Y329" s="131">
        <f t="shared" ca="1" si="38"/>
        <v>555.03141694958003</v>
      </c>
      <c r="Z329" s="122">
        <f t="shared" ca="1" si="39"/>
        <v>555</v>
      </c>
      <c r="AA329" s="123" t="str">
        <f t="shared" ca="1" si="40"/>
        <v>9 h 15 min</v>
      </c>
      <c r="AB329" s="86"/>
      <c r="AC329" s="86"/>
      <c r="AD329" s="86"/>
      <c r="AE329" s="86"/>
      <c r="AF329" s="86"/>
      <c r="AG329" s="86"/>
      <c r="AH329" s="86"/>
    </row>
    <row r="330" spans="1:34" ht="19.5" thickBot="1" x14ac:dyDescent="0.35">
      <c r="A330" s="62"/>
      <c r="D330" s="86"/>
      <c r="E330" s="86"/>
      <c r="F330" s="175">
        <v>250</v>
      </c>
      <c r="G330" s="172">
        <v>160027</v>
      </c>
      <c r="H330" s="128" t="s">
        <v>690</v>
      </c>
      <c r="I330" s="129">
        <v>102</v>
      </c>
      <c r="J330" s="130" t="s">
        <v>112</v>
      </c>
      <c r="K330" s="130">
        <v>3</v>
      </c>
      <c r="L330" s="130" t="s">
        <v>318</v>
      </c>
      <c r="M330" s="130"/>
      <c r="N330" s="130"/>
      <c r="O330" s="131"/>
      <c r="P330" s="156">
        <v>40.747700000000002</v>
      </c>
      <c r="Q330" s="156">
        <v>-8.484</v>
      </c>
      <c r="R330" s="132">
        <f t="shared" ca="1" si="31"/>
        <v>0.99785193126790006</v>
      </c>
      <c r="S330" s="131">
        <f t="shared" ca="1" si="32"/>
        <v>6.5556665658552449E-2</v>
      </c>
      <c r="T330" s="131">
        <f t="shared" ca="1" si="33"/>
        <v>3.7561202611852766</v>
      </c>
      <c r="U330" s="131">
        <f t="shared" ca="1" si="34"/>
        <v>417.6597057090184</v>
      </c>
      <c r="V330" s="131">
        <f t="shared" ca="1" si="35"/>
        <v>505.36824390791224</v>
      </c>
      <c r="W330" s="131">
        <f t="shared" ca="1" si="36"/>
        <v>8.4228040651318707</v>
      </c>
      <c r="X330" s="131">
        <f t="shared" ca="1" si="37"/>
        <v>505.36824390791224</v>
      </c>
      <c r="Y330" s="131">
        <f t="shared" ca="1" si="38"/>
        <v>505.36824390791224</v>
      </c>
      <c r="Z330" s="122">
        <f t="shared" ca="1" si="39"/>
        <v>505.4</v>
      </c>
      <c r="AA330" s="123" t="str">
        <f t="shared" ca="1" si="40"/>
        <v>8 h 25 min</v>
      </c>
      <c r="AB330" s="86"/>
      <c r="AC330" s="86"/>
      <c r="AD330" s="86"/>
      <c r="AE330" s="86"/>
      <c r="AF330" s="86"/>
      <c r="AG330" s="86"/>
      <c r="AH330" s="86"/>
    </row>
    <row r="331" spans="1:34" ht="19.5" thickBot="1" x14ac:dyDescent="0.35">
      <c r="A331" s="62"/>
      <c r="D331" s="86"/>
      <c r="E331" s="86"/>
      <c r="F331" s="175">
        <v>251</v>
      </c>
      <c r="G331" s="172">
        <v>150587</v>
      </c>
      <c r="H331" s="128" t="s">
        <v>469</v>
      </c>
      <c r="I331" s="129">
        <v>1608</v>
      </c>
      <c r="J331" s="130" t="s">
        <v>38</v>
      </c>
      <c r="K331" s="130">
        <v>1</v>
      </c>
      <c r="L331" s="130"/>
      <c r="M331" s="130"/>
      <c r="N331" s="130"/>
      <c r="O331" s="131"/>
      <c r="P331" s="156">
        <v>42.029000000000003</v>
      </c>
      <c r="Q331" s="156">
        <v>-8.6393000000000004</v>
      </c>
      <c r="R331" s="132">
        <f t="shared" ca="1" si="31"/>
        <v>0.99613006990779995</v>
      </c>
      <c r="S331" s="131">
        <f t="shared" ca="1" si="32"/>
        <v>8.8004871809639784E-2</v>
      </c>
      <c r="T331" s="131">
        <f t="shared" ca="1" si="33"/>
        <v>5.0423077312821949</v>
      </c>
      <c r="U331" s="131">
        <f t="shared" ca="1" si="34"/>
        <v>560.67660689785077</v>
      </c>
      <c r="V331" s="131">
        <f t="shared" ca="1" si="35"/>
        <v>678.41869434639943</v>
      </c>
      <c r="W331" s="131">
        <f t="shared" ca="1" si="36"/>
        <v>11.306978239106657</v>
      </c>
      <c r="X331" s="131">
        <f t="shared" ca="1" si="37"/>
        <v>678.41869434639943</v>
      </c>
      <c r="Y331" s="131">
        <f t="shared" ca="1" si="38"/>
        <v>678.41869434639943</v>
      </c>
      <c r="Z331" s="122">
        <f t="shared" ca="1" si="39"/>
        <v>678.4</v>
      </c>
      <c r="AA331" s="123" t="str">
        <f t="shared" ca="1" si="40"/>
        <v>11 h 18 min</v>
      </c>
      <c r="AB331" s="86"/>
      <c r="AC331" s="86"/>
      <c r="AD331" s="86"/>
      <c r="AE331" s="86"/>
      <c r="AF331" s="86"/>
      <c r="AG331" s="86"/>
      <c r="AH331" s="86"/>
    </row>
    <row r="332" spans="1:34" ht="19.5" thickBot="1" x14ac:dyDescent="0.35">
      <c r="A332" s="62"/>
      <c r="D332" s="86"/>
      <c r="E332" s="86"/>
      <c r="F332" s="175">
        <v>252</v>
      </c>
      <c r="G332" s="172">
        <v>152742</v>
      </c>
      <c r="H332" s="128" t="s">
        <v>659</v>
      </c>
      <c r="I332" s="129">
        <v>1704</v>
      </c>
      <c r="J332" s="130" t="s">
        <v>85</v>
      </c>
      <c r="K332" s="130">
        <v>2</v>
      </c>
      <c r="L332" s="130" t="s">
        <v>327</v>
      </c>
      <c r="M332" s="130"/>
      <c r="N332" s="130"/>
      <c r="O332" s="131"/>
      <c r="P332" s="156">
        <v>41.155999999999999</v>
      </c>
      <c r="Q332" s="156">
        <v>-7.8940999999999999</v>
      </c>
      <c r="R332" s="132">
        <f t="shared" ca="1" si="31"/>
        <v>0.99739127781626835</v>
      </c>
      <c r="S332" s="131">
        <f t="shared" ca="1" si="32"/>
        <v>7.2247591129523725E-2</v>
      </c>
      <c r="T332" s="131">
        <f t="shared" ca="1" si="33"/>
        <v>4.139482051708514</v>
      </c>
      <c r="U332" s="131">
        <f t="shared" ca="1" si="34"/>
        <v>460.28740702747729</v>
      </c>
      <c r="V332" s="131">
        <f t="shared" ca="1" si="35"/>
        <v>556.94776250324753</v>
      </c>
      <c r="W332" s="131">
        <f t="shared" ca="1" si="36"/>
        <v>9.2824627083874596</v>
      </c>
      <c r="X332" s="131">
        <f t="shared" ca="1" si="37"/>
        <v>556.94776250324753</v>
      </c>
      <c r="Y332" s="131">
        <f t="shared" ca="1" si="38"/>
        <v>556.94776250324753</v>
      </c>
      <c r="Z332" s="122">
        <f t="shared" ca="1" si="39"/>
        <v>556.9</v>
      </c>
      <c r="AA332" s="123" t="str">
        <f t="shared" ca="1" si="40"/>
        <v>9 h 17 min</v>
      </c>
      <c r="AB332" s="86"/>
      <c r="AC332" s="86"/>
      <c r="AD332" s="86"/>
      <c r="AE332" s="86"/>
      <c r="AF332" s="86"/>
      <c r="AG332" s="86"/>
      <c r="AH332" s="86"/>
    </row>
    <row r="333" spans="1:34" ht="19.5" thickBot="1" x14ac:dyDescent="0.35">
      <c r="A333" s="62"/>
      <c r="D333" s="86"/>
      <c r="E333" s="86"/>
      <c r="F333" s="175">
        <v>253</v>
      </c>
      <c r="G333" s="172">
        <v>161068</v>
      </c>
      <c r="H333" s="128" t="s">
        <v>749</v>
      </c>
      <c r="I333" s="129">
        <v>117</v>
      </c>
      <c r="J333" s="130" t="s">
        <v>137</v>
      </c>
      <c r="K333" s="130">
        <v>3</v>
      </c>
      <c r="L333" s="130"/>
      <c r="M333" s="130"/>
      <c r="N333" s="130"/>
      <c r="O333" s="131"/>
      <c r="P333" s="156">
        <v>40.734200000000001</v>
      </c>
      <c r="Q333" s="156">
        <v>-8.3701000000000008</v>
      </c>
      <c r="R333" s="132">
        <f t="shared" ca="1" si="31"/>
        <v>0.99787771272898096</v>
      </c>
      <c r="S333" s="131">
        <f t="shared" ca="1" si="32"/>
        <v>6.5161927227950223E-2</v>
      </c>
      <c r="T333" s="131">
        <f t="shared" ca="1" si="33"/>
        <v>3.7335034151001514</v>
      </c>
      <c r="U333" s="131">
        <f t="shared" ca="1" si="34"/>
        <v>415.14483807349734</v>
      </c>
      <c r="V333" s="131">
        <f t="shared" ca="1" si="35"/>
        <v>502.32525406893177</v>
      </c>
      <c r="W333" s="131">
        <f t="shared" ca="1" si="36"/>
        <v>8.3720875678155302</v>
      </c>
      <c r="X333" s="131">
        <f t="shared" ca="1" si="37"/>
        <v>502.32525406893183</v>
      </c>
      <c r="Y333" s="131">
        <f t="shared" ca="1" si="38"/>
        <v>502.32525406893183</v>
      </c>
      <c r="Z333" s="122">
        <f t="shared" ca="1" si="39"/>
        <v>502.3</v>
      </c>
      <c r="AA333" s="123" t="str">
        <f t="shared" ca="1" si="40"/>
        <v>8 h 22 min</v>
      </c>
      <c r="AB333" s="86"/>
      <c r="AC333" s="86"/>
      <c r="AD333" s="86"/>
      <c r="AE333" s="86"/>
      <c r="AF333" s="86"/>
      <c r="AG333" s="86"/>
      <c r="AH333" s="86"/>
    </row>
    <row r="334" spans="1:34" ht="19.5" thickBot="1" x14ac:dyDescent="0.35">
      <c r="A334" s="62"/>
      <c r="D334" s="86"/>
      <c r="E334" s="86"/>
      <c r="F334" s="175">
        <v>254</v>
      </c>
      <c r="G334" s="172">
        <v>160003</v>
      </c>
      <c r="H334" s="128" t="s">
        <v>688</v>
      </c>
      <c r="I334" s="129">
        <v>102</v>
      </c>
      <c r="J334" s="130" t="s">
        <v>112</v>
      </c>
      <c r="K334" s="130">
        <v>3</v>
      </c>
      <c r="L334" s="130"/>
      <c r="M334" s="130"/>
      <c r="N334" s="130"/>
      <c r="O334" s="131"/>
      <c r="P334" s="156">
        <v>40.687600000000003</v>
      </c>
      <c r="Q334" s="156">
        <v>-8.4794</v>
      </c>
      <c r="R334" s="132">
        <f t="shared" ca="1" si="31"/>
        <v>0.99792008539908461</v>
      </c>
      <c r="S334" s="131">
        <f t="shared" ca="1" si="32"/>
        <v>6.4507922126560091E-2</v>
      </c>
      <c r="T334" s="131">
        <f t="shared" ca="1" si="33"/>
        <v>3.6960316830104714</v>
      </c>
      <c r="U334" s="131">
        <f t="shared" ca="1" si="34"/>
        <v>410.97818964141436</v>
      </c>
      <c r="V334" s="131">
        <f t="shared" ca="1" si="35"/>
        <v>497.28360946611139</v>
      </c>
      <c r="W334" s="131">
        <f t="shared" ca="1" si="36"/>
        <v>8.2880601577685233</v>
      </c>
      <c r="X334" s="131">
        <f t="shared" ca="1" si="37"/>
        <v>497.28360946611139</v>
      </c>
      <c r="Y334" s="131">
        <f t="shared" ca="1" si="38"/>
        <v>497.28360946611139</v>
      </c>
      <c r="Z334" s="122">
        <f t="shared" ca="1" si="39"/>
        <v>497.3</v>
      </c>
      <c r="AA334" s="123" t="str">
        <f t="shared" ca="1" si="40"/>
        <v>8 h 17 min</v>
      </c>
      <c r="AB334" s="86"/>
      <c r="AC334" s="86"/>
      <c r="AD334" s="86"/>
      <c r="AE334" s="86"/>
      <c r="AF334" s="86"/>
      <c r="AG334" s="86"/>
      <c r="AH334" s="86"/>
    </row>
    <row r="335" spans="1:34" ht="19.5" thickBot="1" x14ac:dyDescent="0.35">
      <c r="A335" s="62"/>
      <c r="D335" s="86"/>
      <c r="E335" s="86"/>
      <c r="F335" s="175">
        <v>255</v>
      </c>
      <c r="G335" s="172">
        <v>160945</v>
      </c>
      <c r="H335" s="128" t="s">
        <v>741</v>
      </c>
      <c r="I335" s="129">
        <v>105</v>
      </c>
      <c r="J335" s="130" t="s">
        <v>115</v>
      </c>
      <c r="K335" s="130">
        <v>3</v>
      </c>
      <c r="L335" s="130"/>
      <c r="M335" s="130"/>
      <c r="N335" s="130"/>
      <c r="O335" s="131"/>
      <c r="P335" s="156">
        <v>40.645600000000002</v>
      </c>
      <c r="Q335" s="156">
        <v>-8.6350999999999996</v>
      </c>
      <c r="R335" s="132">
        <f t="shared" ca="1" si="31"/>
        <v>0.99794864480384071</v>
      </c>
      <c r="S335" s="131">
        <f t="shared" ca="1" si="32"/>
        <v>6.406335806200314E-2</v>
      </c>
      <c r="T335" s="131">
        <f t="shared" ca="1" si="33"/>
        <v>3.6705600383881767</v>
      </c>
      <c r="U335" s="131">
        <f t="shared" ca="1" si="34"/>
        <v>408.14588426855198</v>
      </c>
      <c r="V335" s="131">
        <f t="shared" ca="1" si="35"/>
        <v>493.85651996494789</v>
      </c>
      <c r="W335" s="131">
        <f t="shared" ca="1" si="36"/>
        <v>8.2309419994157977</v>
      </c>
      <c r="X335" s="131">
        <f t="shared" ca="1" si="37"/>
        <v>493.85651996494789</v>
      </c>
      <c r="Y335" s="131">
        <f t="shared" ca="1" si="38"/>
        <v>493.85651996494789</v>
      </c>
      <c r="Z335" s="122">
        <f t="shared" ca="1" si="39"/>
        <v>493.9</v>
      </c>
      <c r="AA335" s="123" t="str">
        <f t="shared" ca="1" si="40"/>
        <v>8 h 14 min</v>
      </c>
      <c r="AB335" s="86"/>
      <c r="AC335" s="86"/>
      <c r="AD335" s="86"/>
      <c r="AE335" s="86"/>
      <c r="AF335" s="86"/>
      <c r="AG335" s="86"/>
      <c r="AH335" s="86"/>
    </row>
    <row r="336" spans="1:34" ht="19.5" thickBot="1" x14ac:dyDescent="0.35">
      <c r="A336" s="62"/>
      <c r="D336" s="86"/>
      <c r="E336" s="86"/>
      <c r="F336" s="175">
        <v>256</v>
      </c>
      <c r="G336" s="172">
        <v>160933</v>
      </c>
      <c r="H336" s="128" t="s">
        <v>740</v>
      </c>
      <c r="I336" s="129">
        <v>105</v>
      </c>
      <c r="J336" s="130" t="s">
        <v>115</v>
      </c>
      <c r="K336" s="130">
        <v>3</v>
      </c>
      <c r="L336" s="130"/>
      <c r="M336" s="130"/>
      <c r="N336" s="130"/>
      <c r="O336" s="131"/>
      <c r="P336" s="156">
        <v>40.640799999999999</v>
      </c>
      <c r="Q336" s="156">
        <v>-8.6542999999999992</v>
      </c>
      <c r="R336" s="132">
        <f t="shared" ca="1" si="31"/>
        <v>0.99795139994961213</v>
      </c>
      <c r="S336" s="131">
        <f t="shared" ca="1" si="32"/>
        <v>6.402030760799704E-2</v>
      </c>
      <c r="T336" s="131">
        <f t="shared" ca="1" si="33"/>
        <v>3.6680934290675054</v>
      </c>
      <c r="U336" s="131">
        <f t="shared" ca="1" si="34"/>
        <v>407.87161101547844</v>
      </c>
      <c r="V336" s="131">
        <f t="shared" ca="1" si="35"/>
        <v>493.52464932872891</v>
      </c>
      <c r="W336" s="131">
        <f t="shared" ca="1" si="36"/>
        <v>8.2254108221454825</v>
      </c>
      <c r="X336" s="131">
        <f t="shared" ca="1" si="37"/>
        <v>493.52464932872897</v>
      </c>
      <c r="Y336" s="131">
        <f t="shared" ca="1" si="38"/>
        <v>493.52464932872897</v>
      </c>
      <c r="Z336" s="122">
        <f t="shared" ca="1" si="39"/>
        <v>493.5</v>
      </c>
      <c r="AA336" s="123" t="str">
        <f t="shared" ca="1" si="40"/>
        <v>8 h 14 min</v>
      </c>
      <c r="AB336" s="86"/>
      <c r="AC336" s="86"/>
      <c r="AD336" s="86"/>
      <c r="AE336" s="86"/>
      <c r="AF336" s="86"/>
      <c r="AG336" s="86"/>
      <c r="AH336" s="86"/>
    </row>
    <row r="337" spans="1:34" ht="19.5" thickBot="1" x14ac:dyDescent="0.35">
      <c r="A337" s="62"/>
      <c r="D337" s="86"/>
      <c r="E337" s="86"/>
      <c r="F337" s="175">
        <v>257</v>
      </c>
      <c r="G337" s="172">
        <v>160039</v>
      </c>
      <c r="H337" s="128" t="s">
        <v>691</v>
      </c>
      <c r="I337" s="129">
        <v>105</v>
      </c>
      <c r="J337" s="130" t="s">
        <v>115</v>
      </c>
      <c r="K337" s="130">
        <v>3</v>
      </c>
      <c r="L337" s="130"/>
      <c r="M337" s="130"/>
      <c r="N337" s="130"/>
      <c r="O337" s="131"/>
      <c r="P337" s="156">
        <v>40.640500000000003</v>
      </c>
      <c r="Q337" s="156">
        <v>-8.6538000000000004</v>
      </c>
      <c r="R337" s="132">
        <f t="shared" ref="R337:R400" ca="1" si="41">SIN(RADIANS($A$55))*SIN(RADIANS(P337))+COS(RADIANS($A$55))*COS(RADIANS(P337))*COS(RADIANS(Q337)-RADIANS($B$55))</f>
        <v>0.99795179772099274</v>
      </c>
      <c r="S337" s="131">
        <f t="shared" ref="S337:S400" ca="1" si="42">ACOS(R337)</f>
        <v>6.4014089853867029E-2</v>
      </c>
      <c r="T337" s="131">
        <f t="shared" ref="T337:T400" ca="1" si="43">S337*180/PI()</f>
        <v>3.6677371779978052</v>
      </c>
      <c r="U337" s="131">
        <f t="shared" ref="U337:U400" ca="1" si="44">T337*40030/360</f>
        <v>407.83199787570038</v>
      </c>
      <c r="V337" s="131">
        <f t="shared" ref="V337:V400" ca="1" si="45">U337*1.21</f>
        <v>493.47671742959744</v>
      </c>
      <c r="W337" s="131">
        <f t="shared" ref="W337:W400" ca="1" si="46">V337/60</f>
        <v>8.2246119571599579</v>
      </c>
      <c r="X337" s="131">
        <f t="shared" ref="X337:X400" ca="1" si="47">W337*60</f>
        <v>493.47671742959744</v>
      </c>
      <c r="Y337" s="131">
        <f t="shared" ref="Y337:Y400" ca="1" si="48">IF(ISERROR(X337),0,X337)</f>
        <v>493.47671742959744</v>
      </c>
      <c r="Z337" s="122">
        <f t="shared" ref="Z337:Z400" ca="1" si="49">ROUND(Y337,1)</f>
        <v>493.5</v>
      </c>
      <c r="AA337" s="123" t="str">
        <f t="shared" ref="AA337:AA400" ca="1" si="50">IF(ISERROR(INT(Z337/$K$39)&amp;" h "&amp;(ROUND((((Z337/$K$39)-INT(Z337/$K$39))*60),0)&amp;" min")),"Não Encontrado !",INT(Z337/$K$39)&amp;" h "&amp;(ROUND((((Z337/$K$39)-INT(Z337/$K$39))*60),0)&amp;" min"))</f>
        <v>8 h 14 min</v>
      </c>
      <c r="AB337" s="86"/>
      <c r="AC337" s="86"/>
      <c r="AD337" s="86"/>
      <c r="AE337" s="86"/>
      <c r="AF337" s="86"/>
      <c r="AG337" s="86"/>
      <c r="AH337" s="86"/>
    </row>
    <row r="338" spans="1:34" ht="19.5" thickBot="1" x14ac:dyDescent="0.35">
      <c r="A338" s="62"/>
      <c r="D338" s="86"/>
      <c r="E338" s="86"/>
      <c r="F338" s="175">
        <v>258</v>
      </c>
      <c r="G338" s="172">
        <v>153023</v>
      </c>
      <c r="H338" s="128" t="s">
        <v>684</v>
      </c>
      <c r="I338" s="129">
        <v>1604</v>
      </c>
      <c r="J338" s="130" t="s">
        <v>35</v>
      </c>
      <c r="K338" s="130">
        <v>1</v>
      </c>
      <c r="L338" s="130"/>
      <c r="M338" s="130"/>
      <c r="N338" s="130"/>
      <c r="O338" s="131"/>
      <c r="P338" s="156">
        <v>42.060699999999997</v>
      </c>
      <c r="Q338" s="156">
        <v>-8.4925999999999995</v>
      </c>
      <c r="R338" s="132">
        <f t="shared" ca="1" si="41"/>
        <v>0.99609850786219711</v>
      </c>
      <c r="S338" s="131">
        <f t="shared" ca="1" si="42"/>
        <v>8.8363247118866006E-2</v>
      </c>
      <c r="T338" s="131">
        <f t="shared" ca="1" si="43"/>
        <v>5.0628411239825537</v>
      </c>
      <c r="U338" s="131">
        <f t="shared" ca="1" si="44"/>
        <v>562.95980609172682</v>
      </c>
      <c r="V338" s="131">
        <f t="shared" ca="1" si="45"/>
        <v>681.1813653709894</v>
      </c>
      <c r="W338" s="131">
        <f t="shared" ca="1" si="46"/>
        <v>11.353022756183156</v>
      </c>
      <c r="X338" s="131">
        <f t="shared" ca="1" si="47"/>
        <v>681.1813653709894</v>
      </c>
      <c r="Y338" s="131">
        <f t="shared" ca="1" si="48"/>
        <v>681.1813653709894</v>
      </c>
      <c r="Z338" s="122">
        <f t="shared" ca="1" si="49"/>
        <v>681.2</v>
      </c>
      <c r="AA338" s="123" t="str">
        <f t="shared" ca="1" si="50"/>
        <v>11 h 21 min</v>
      </c>
      <c r="AB338" s="86"/>
      <c r="AC338" s="86"/>
      <c r="AD338" s="86"/>
      <c r="AE338" s="86"/>
      <c r="AF338" s="86"/>
      <c r="AG338" s="86"/>
      <c r="AH338" s="86"/>
    </row>
    <row r="339" spans="1:34" ht="19.5" thickBot="1" x14ac:dyDescent="0.35">
      <c r="A339" s="62"/>
      <c r="D339" s="86"/>
      <c r="E339" s="86"/>
      <c r="F339" s="175">
        <v>259</v>
      </c>
      <c r="G339" s="172">
        <v>404196</v>
      </c>
      <c r="H339" s="128" t="s">
        <v>1109</v>
      </c>
      <c r="I339" s="129">
        <v>105</v>
      </c>
      <c r="J339" s="130" t="s">
        <v>115</v>
      </c>
      <c r="K339" s="130">
        <v>3</v>
      </c>
      <c r="L339" s="130"/>
      <c r="M339" s="130"/>
      <c r="N339" s="130"/>
      <c r="O339" s="131"/>
      <c r="P339" s="156">
        <v>40.636200000000002</v>
      </c>
      <c r="Q339" s="156">
        <v>-8.6544000000000008</v>
      </c>
      <c r="R339" s="132">
        <f t="shared" ca="1" si="41"/>
        <v>0.99795645495301133</v>
      </c>
      <c r="S339" s="131">
        <f t="shared" ca="1" si="42"/>
        <v>6.3941245518888579E-2</v>
      </c>
      <c r="T339" s="131">
        <f t="shared" ca="1" si="43"/>
        <v>3.6635635050421032</v>
      </c>
      <c r="U339" s="131">
        <f t="shared" ca="1" si="44"/>
        <v>407.36790863009833</v>
      </c>
      <c r="V339" s="131">
        <f t="shared" ca="1" si="45"/>
        <v>492.91516944241897</v>
      </c>
      <c r="W339" s="131">
        <f t="shared" ca="1" si="46"/>
        <v>8.2152528240403164</v>
      </c>
      <c r="X339" s="131">
        <f t="shared" ca="1" si="47"/>
        <v>492.91516944241897</v>
      </c>
      <c r="Y339" s="131">
        <f t="shared" ca="1" si="48"/>
        <v>492.91516944241897</v>
      </c>
      <c r="Z339" s="122">
        <f t="shared" ca="1" si="49"/>
        <v>492.9</v>
      </c>
      <c r="AA339" s="123" t="str">
        <f t="shared" ca="1" si="50"/>
        <v>8 h 13 min</v>
      </c>
      <c r="AB339" s="86"/>
      <c r="AC339" s="86"/>
      <c r="AD339" s="86"/>
      <c r="AE339" s="86"/>
      <c r="AF339" s="86"/>
      <c r="AG339" s="86"/>
      <c r="AH339" s="86"/>
    </row>
    <row r="340" spans="1:34" ht="19.5" thickBot="1" x14ac:dyDescent="0.35">
      <c r="A340" s="62"/>
      <c r="D340" s="86"/>
      <c r="E340" s="86"/>
      <c r="F340" s="175">
        <v>260</v>
      </c>
      <c r="G340" s="172">
        <v>160015</v>
      </c>
      <c r="H340" s="128" t="s">
        <v>689</v>
      </c>
      <c r="I340" s="129">
        <v>105</v>
      </c>
      <c r="J340" s="130" t="s">
        <v>115</v>
      </c>
      <c r="K340" s="130">
        <v>3</v>
      </c>
      <c r="L340" s="130"/>
      <c r="M340" s="130"/>
      <c r="N340" s="130"/>
      <c r="O340" s="131"/>
      <c r="P340" s="156">
        <v>40.636299999999999</v>
      </c>
      <c r="Q340" s="156">
        <v>-8.6470000000000002</v>
      </c>
      <c r="R340" s="132">
        <f t="shared" ca="1" si="41"/>
        <v>0.99795733231779937</v>
      </c>
      <c r="S340" s="131">
        <f t="shared" ca="1" si="42"/>
        <v>6.3927513270267022E-2</v>
      </c>
      <c r="T340" s="131">
        <f t="shared" ca="1" si="43"/>
        <v>3.6627767051528632</v>
      </c>
      <c r="U340" s="131">
        <f t="shared" ca="1" si="44"/>
        <v>407.2804208535253</v>
      </c>
      <c r="V340" s="131">
        <f t="shared" ca="1" si="45"/>
        <v>492.8093092327656</v>
      </c>
      <c r="W340" s="131">
        <f t="shared" ca="1" si="46"/>
        <v>8.2134884872127607</v>
      </c>
      <c r="X340" s="131">
        <f t="shared" ca="1" si="47"/>
        <v>492.80930923276566</v>
      </c>
      <c r="Y340" s="131">
        <f t="shared" ca="1" si="48"/>
        <v>492.80930923276566</v>
      </c>
      <c r="Z340" s="122">
        <f t="shared" ca="1" si="49"/>
        <v>492.8</v>
      </c>
      <c r="AA340" s="123" t="str">
        <f t="shared" ca="1" si="50"/>
        <v>8 h 13 min</v>
      </c>
      <c r="AB340" s="86"/>
      <c r="AC340" s="86"/>
      <c r="AD340" s="86"/>
      <c r="AE340" s="86"/>
      <c r="AF340" s="86"/>
      <c r="AG340" s="86"/>
      <c r="AH340" s="86"/>
    </row>
    <row r="341" spans="1:34" ht="19.5" thickBot="1" x14ac:dyDescent="0.35">
      <c r="A341" s="62"/>
      <c r="D341" s="86"/>
      <c r="E341" s="86"/>
      <c r="F341" s="175">
        <v>261</v>
      </c>
      <c r="G341" s="172">
        <v>160957</v>
      </c>
      <c r="H341" s="128" t="s">
        <v>742</v>
      </c>
      <c r="I341" s="129">
        <v>105</v>
      </c>
      <c r="J341" s="130" t="s">
        <v>115</v>
      </c>
      <c r="K341" s="130">
        <v>3</v>
      </c>
      <c r="L341" s="130"/>
      <c r="M341" s="130"/>
      <c r="N341" s="130"/>
      <c r="O341" s="131"/>
      <c r="P341" s="156">
        <v>40.634500000000003</v>
      </c>
      <c r="Q341" s="156">
        <v>-8.6447000000000003</v>
      </c>
      <c r="R341" s="132">
        <f t="shared" ca="1" si="41"/>
        <v>0.99795961880934358</v>
      </c>
      <c r="S341" s="131">
        <f t="shared" ca="1" si="42"/>
        <v>6.3891711945572638E-2</v>
      </c>
      <c r="T341" s="131">
        <f t="shared" ca="1" si="43"/>
        <v>3.6607254403468978</v>
      </c>
      <c r="U341" s="131">
        <f t="shared" ca="1" si="44"/>
        <v>407.05233160301754</v>
      </c>
      <c r="V341" s="131">
        <f t="shared" ca="1" si="45"/>
        <v>492.53332123965123</v>
      </c>
      <c r="W341" s="131">
        <f t="shared" ca="1" si="46"/>
        <v>8.2088886873275211</v>
      </c>
      <c r="X341" s="131">
        <f t="shared" ca="1" si="47"/>
        <v>492.53332123965129</v>
      </c>
      <c r="Y341" s="131">
        <f t="shared" ca="1" si="48"/>
        <v>492.53332123965129</v>
      </c>
      <c r="Z341" s="122">
        <f t="shared" ca="1" si="49"/>
        <v>492.5</v>
      </c>
      <c r="AA341" s="123" t="str">
        <f t="shared" ca="1" si="50"/>
        <v>8 h 13 min</v>
      </c>
      <c r="AB341" s="86"/>
      <c r="AC341" s="86"/>
      <c r="AD341" s="86"/>
      <c r="AE341" s="86"/>
      <c r="AF341" s="86"/>
      <c r="AG341" s="86"/>
      <c r="AH341" s="86"/>
    </row>
    <row r="342" spans="1:34" ht="19.5" thickBot="1" x14ac:dyDescent="0.35">
      <c r="A342" s="62"/>
      <c r="D342" s="86"/>
      <c r="E342" s="86"/>
      <c r="F342" s="175">
        <v>262</v>
      </c>
      <c r="G342" s="172">
        <v>160982</v>
      </c>
      <c r="H342" s="128" t="s">
        <v>744</v>
      </c>
      <c r="I342" s="129">
        <v>110</v>
      </c>
      <c r="J342" s="130" t="s">
        <v>121</v>
      </c>
      <c r="K342" s="130">
        <v>3</v>
      </c>
      <c r="L342" s="130"/>
      <c r="M342" s="130"/>
      <c r="N342" s="130"/>
      <c r="O342" s="131"/>
      <c r="P342" s="156">
        <v>40.630200000000002</v>
      </c>
      <c r="Q342" s="156">
        <v>-8.7146000000000008</v>
      </c>
      <c r="R342" s="132">
        <f t="shared" ca="1" si="41"/>
        <v>0.99795464668390843</v>
      </c>
      <c r="S342" s="131">
        <f t="shared" ca="1" si="42"/>
        <v>6.3969538714448992E-2</v>
      </c>
      <c r="T342" s="131">
        <f t="shared" ca="1" si="43"/>
        <v>3.6651845857366534</v>
      </c>
      <c r="U342" s="131">
        <f t="shared" ca="1" si="44"/>
        <v>407.54816379732841</v>
      </c>
      <c r="V342" s="131">
        <f t="shared" ca="1" si="45"/>
        <v>493.13327819476734</v>
      </c>
      <c r="W342" s="131">
        <f t="shared" ca="1" si="46"/>
        <v>8.2188879699127888</v>
      </c>
      <c r="X342" s="131">
        <f t="shared" ca="1" si="47"/>
        <v>493.13327819476734</v>
      </c>
      <c r="Y342" s="131">
        <f t="shared" ca="1" si="48"/>
        <v>493.13327819476734</v>
      </c>
      <c r="Z342" s="122">
        <f t="shared" ca="1" si="49"/>
        <v>493.1</v>
      </c>
      <c r="AA342" s="123" t="str">
        <f t="shared" ca="1" si="50"/>
        <v>8 h 13 min</v>
      </c>
      <c r="AB342" s="86"/>
      <c r="AC342" s="86"/>
      <c r="AD342" s="86"/>
      <c r="AE342" s="86"/>
      <c r="AF342" s="86"/>
      <c r="AG342" s="86"/>
      <c r="AH342" s="86"/>
    </row>
    <row r="343" spans="1:34" ht="19.5" thickBot="1" x14ac:dyDescent="0.35">
      <c r="A343" s="62"/>
      <c r="D343" s="86"/>
      <c r="E343" s="86"/>
      <c r="F343" s="175">
        <v>263</v>
      </c>
      <c r="G343" s="172">
        <v>152791</v>
      </c>
      <c r="H343" s="128" t="s">
        <v>664</v>
      </c>
      <c r="I343" s="129">
        <v>1709</v>
      </c>
      <c r="J343" s="130" t="s">
        <v>96</v>
      </c>
      <c r="K343" s="130">
        <v>2</v>
      </c>
      <c r="L343" s="130"/>
      <c r="M343" s="130"/>
      <c r="N343" s="130"/>
      <c r="O343" s="131"/>
      <c r="P343" s="156">
        <v>41.523099999999999</v>
      </c>
      <c r="Q343" s="156">
        <v>-7.7934000000000001</v>
      </c>
      <c r="R343" s="132">
        <f t="shared" ca="1" si="41"/>
        <v>0.99690678419523637</v>
      </c>
      <c r="S343" s="131">
        <f t="shared" ca="1" si="42"/>
        <v>7.8674160757468359E-2</v>
      </c>
      <c r="T343" s="131">
        <f t="shared" ca="1" si="43"/>
        <v>4.507697368136701</v>
      </c>
      <c r="U343" s="131">
        <f t="shared" ca="1" si="44"/>
        <v>501.23090457364481</v>
      </c>
      <c r="V343" s="131">
        <f t="shared" ca="1" si="45"/>
        <v>606.48939453411015</v>
      </c>
      <c r="W343" s="131">
        <f t="shared" ca="1" si="46"/>
        <v>10.108156575568502</v>
      </c>
      <c r="X343" s="131">
        <f t="shared" ca="1" si="47"/>
        <v>606.48939453411015</v>
      </c>
      <c r="Y343" s="131">
        <f t="shared" ca="1" si="48"/>
        <v>606.48939453411015</v>
      </c>
      <c r="Z343" s="122">
        <f t="shared" ca="1" si="49"/>
        <v>606.5</v>
      </c>
      <c r="AA343" s="123" t="str">
        <f t="shared" ca="1" si="50"/>
        <v>10 h 6 min</v>
      </c>
      <c r="AB343" s="86"/>
      <c r="AC343" s="86"/>
      <c r="AD343" s="86"/>
      <c r="AE343" s="86"/>
      <c r="AF343" s="86"/>
      <c r="AG343" s="86"/>
      <c r="AH343" s="86"/>
    </row>
    <row r="344" spans="1:34" ht="19.5" thickBot="1" x14ac:dyDescent="0.35">
      <c r="A344" s="62"/>
      <c r="D344" s="86"/>
      <c r="E344" s="86"/>
      <c r="F344" s="175">
        <v>264</v>
      </c>
      <c r="G344" s="172">
        <v>404068</v>
      </c>
      <c r="H344" s="128" t="s">
        <v>1105</v>
      </c>
      <c r="I344" s="129">
        <v>1708</v>
      </c>
      <c r="J344" s="130" t="s">
        <v>94</v>
      </c>
      <c r="K344" s="130">
        <v>2</v>
      </c>
      <c r="L344" s="130"/>
      <c r="M344" s="130"/>
      <c r="N344" s="130"/>
      <c r="O344" s="131"/>
      <c r="P344" s="156">
        <v>41.177100000000003</v>
      </c>
      <c r="Q344" s="156">
        <v>-7.7962999999999996</v>
      </c>
      <c r="R344" s="132">
        <f t="shared" ca="1" si="41"/>
        <v>0.99736315056108815</v>
      </c>
      <c r="S344" s="131">
        <f t="shared" ca="1" si="42"/>
        <v>7.2636204245621672E-2</v>
      </c>
      <c r="T344" s="131">
        <f t="shared" ca="1" si="43"/>
        <v>4.1617479431243529</v>
      </c>
      <c r="U344" s="131">
        <f t="shared" ca="1" si="44"/>
        <v>462.76325045352183</v>
      </c>
      <c r="V344" s="131">
        <f t="shared" ca="1" si="45"/>
        <v>559.94353304876142</v>
      </c>
      <c r="W344" s="131">
        <f t="shared" ca="1" si="46"/>
        <v>9.3323922174793577</v>
      </c>
      <c r="X344" s="131">
        <f t="shared" ca="1" si="47"/>
        <v>559.94353304876142</v>
      </c>
      <c r="Y344" s="131">
        <f t="shared" ca="1" si="48"/>
        <v>559.94353304876142</v>
      </c>
      <c r="Z344" s="122">
        <f t="shared" ca="1" si="49"/>
        <v>559.9</v>
      </c>
      <c r="AA344" s="123" t="str">
        <f t="shared" ca="1" si="50"/>
        <v>9 h 20 min</v>
      </c>
      <c r="AB344" s="86"/>
      <c r="AC344" s="86"/>
      <c r="AD344" s="86"/>
      <c r="AE344" s="86"/>
      <c r="AF344" s="86"/>
      <c r="AG344" s="86"/>
      <c r="AH344" s="86"/>
    </row>
    <row r="345" spans="1:34" ht="19.5" thickBot="1" x14ac:dyDescent="0.35">
      <c r="A345" s="62"/>
      <c r="D345" s="86"/>
      <c r="E345" s="86"/>
      <c r="F345" s="175">
        <v>265</v>
      </c>
      <c r="G345" s="172">
        <v>152810</v>
      </c>
      <c r="H345" s="128" t="s">
        <v>666</v>
      </c>
      <c r="I345" s="129">
        <v>1711</v>
      </c>
      <c r="J345" s="130" t="s">
        <v>98</v>
      </c>
      <c r="K345" s="130">
        <v>2</v>
      </c>
      <c r="L345" s="130"/>
      <c r="M345" s="130"/>
      <c r="N345" s="130"/>
      <c r="O345" s="131"/>
      <c r="P345" s="156">
        <v>41.2104</v>
      </c>
      <c r="Q345" s="156">
        <v>-7.7847</v>
      </c>
      <c r="R345" s="132">
        <f t="shared" ca="1" si="41"/>
        <v>0.99732052567205343</v>
      </c>
      <c r="S345" s="131">
        <f t="shared" ca="1" si="42"/>
        <v>7.3221196122384313E-2</v>
      </c>
      <c r="T345" s="131">
        <f t="shared" ca="1" si="43"/>
        <v>4.1952655087122901</v>
      </c>
      <c r="U345" s="131">
        <f t="shared" ca="1" si="44"/>
        <v>466.49021753820273</v>
      </c>
      <c r="V345" s="131">
        <f t="shared" ca="1" si="45"/>
        <v>564.45316322122528</v>
      </c>
      <c r="W345" s="131">
        <f t="shared" ca="1" si="46"/>
        <v>9.4075527203537543</v>
      </c>
      <c r="X345" s="131">
        <f t="shared" ca="1" si="47"/>
        <v>564.45316322122528</v>
      </c>
      <c r="Y345" s="131">
        <f t="shared" ca="1" si="48"/>
        <v>564.45316322122528</v>
      </c>
      <c r="Z345" s="122">
        <f t="shared" ca="1" si="49"/>
        <v>564.5</v>
      </c>
      <c r="AA345" s="123" t="str">
        <f t="shared" ca="1" si="50"/>
        <v>9 h 25 min</v>
      </c>
      <c r="AB345" s="86"/>
      <c r="AC345" s="86"/>
      <c r="AD345" s="86"/>
      <c r="AE345" s="86"/>
      <c r="AF345" s="86"/>
      <c r="AG345" s="86"/>
      <c r="AH345" s="86"/>
    </row>
    <row r="346" spans="1:34" ht="19.5" thickBot="1" x14ac:dyDescent="0.35">
      <c r="A346" s="62"/>
      <c r="D346" s="86"/>
      <c r="E346" s="86"/>
      <c r="F346" s="175">
        <v>266</v>
      </c>
      <c r="G346" s="172">
        <v>152780</v>
      </c>
      <c r="H346" s="128" t="s">
        <v>663</v>
      </c>
      <c r="I346" s="129">
        <v>1708</v>
      </c>
      <c r="J346" s="130" t="s">
        <v>94</v>
      </c>
      <c r="K346" s="130">
        <v>2</v>
      </c>
      <c r="L346" s="130" t="s">
        <v>327</v>
      </c>
      <c r="M346" s="130"/>
      <c r="N346" s="130"/>
      <c r="O346" s="131"/>
      <c r="P346" s="156">
        <v>41.164299999999997</v>
      </c>
      <c r="Q346" s="156">
        <v>-7.8</v>
      </c>
      <c r="R346" s="132">
        <f t="shared" ca="1" si="41"/>
        <v>0.9973794210981507</v>
      </c>
      <c r="S346" s="131">
        <f t="shared" ca="1" si="42"/>
        <v>7.241166031340085E-2</v>
      </c>
      <c r="T346" s="131">
        <f t="shared" ca="1" si="43"/>
        <v>4.148882523492829</v>
      </c>
      <c r="U346" s="131">
        <f t="shared" ca="1" si="44"/>
        <v>461.33268726504986</v>
      </c>
      <c r="V346" s="131">
        <f t="shared" ca="1" si="45"/>
        <v>558.21255159071029</v>
      </c>
      <c r="W346" s="131">
        <f t="shared" ca="1" si="46"/>
        <v>9.3035425265118388</v>
      </c>
      <c r="X346" s="131">
        <f t="shared" ca="1" si="47"/>
        <v>558.21255159071029</v>
      </c>
      <c r="Y346" s="131">
        <f t="shared" ca="1" si="48"/>
        <v>558.21255159071029</v>
      </c>
      <c r="Z346" s="122">
        <f t="shared" ca="1" si="49"/>
        <v>558.20000000000005</v>
      </c>
      <c r="AA346" s="123" t="str">
        <f t="shared" ca="1" si="50"/>
        <v>9 h 18 min</v>
      </c>
      <c r="AB346" s="86"/>
      <c r="AC346" s="86"/>
      <c r="AD346" s="86"/>
      <c r="AE346" s="86"/>
      <c r="AF346" s="86"/>
      <c r="AG346" s="86"/>
      <c r="AH346" s="86"/>
    </row>
    <row r="347" spans="1:34" ht="19.5" thickBot="1" x14ac:dyDescent="0.35">
      <c r="A347" s="62"/>
      <c r="D347" s="86"/>
      <c r="E347" s="86"/>
      <c r="F347" s="175">
        <v>267</v>
      </c>
      <c r="G347" s="172">
        <v>160465</v>
      </c>
      <c r="H347" s="128" t="s">
        <v>712</v>
      </c>
      <c r="I347" s="129">
        <v>1816</v>
      </c>
      <c r="J347" s="130" t="s">
        <v>135</v>
      </c>
      <c r="K347" s="130">
        <v>3</v>
      </c>
      <c r="L347" s="130" t="s">
        <v>327</v>
      </c>
      <c r="M347" s="130"/>
      <c r="N347" s="130"/>
      <c r="O347" s="131"/>
      <c r="P347" s="156">
        <v>40.767299999999999</v>
      </c>
      <c r="Q347" s="156">
        <v>-8.1456999999999997</v>
      </c>
      <c r="R347" s="132">
        <f t="shared" ca="1" si="41"/>
        <v>0.99785374689953932</v>
      </c>
      <c r="S347" s="131">
        <f t="shared" ca="1" si="42"/>
        <v>6.5528944351222584E-2</v>
      </c>
      <c r="T347" s="131">
        <f t="shared" ca="1" si="43"/>
        <v>3.7545319472726906</v>
      </c>
      <c r="U347" s="131">
        <f t="shared" ca="1" si="44"/>
        <v>417.48309402590496</v>
      </c>
      <c r="V347" s="131">
        <f t="shared" ca="1" si="45"/>
        <v>505.154543771345</v>
      </c>
      <c r="W347" s="131">
        <f t="shared" ca="1" si="46"/>
        <v>8.4192423961890839</v>
      </c>
      <c r="X347" s="131">
        <f t="shared" ca="1" si="47"/>
        <v>505.15454377134506</v>
      </c>
      <c r="Y347" s="131">
        <f t="shared" ca="1" si="48"/>
        <v>505.15454377134506</v>
      </c>
      <c r="Z347" s="122">
        <f t="shared" ca="1" si="49"/>
        <v>505.2</v>
      </c>
      <c r="AA347" s="123" t="str">
        <f t="shared" ca="1" si="50"/>
        <v>8 h 25 min</v>
      </c>
      <c r="AB347" s="86"/>
      <c r="AC347" s="86"/>
      <c r="AD347" s="86"/>
      <c r="AE347" s="86"/>
      <c r="AF347" s="86"/>
      <c r="AG347" s="86"/>
      <c r="AH347" s="86"/>
    </row>
    <row r="348" spans="1:34" ht="19.5" thickBot="1" x14ac:dyDescent="0.35">
      <c r="A348" s="62"/>
      <c r="D348" s="86"/>
      <c r="E348" s="86"/>
      <c r="F348" s="175">
        <v>268</v>
      </c>
      <c r="G348" s="172">
        <v>160131</v>
      </c>
      <c r="H348" s="128" t="s">
        <v>695</v>
      </c>
      <c r="I348" s="129">
        <v>105</v>
      </c>
      <c r="J348" s="130" t="s">
        <v>115</v>
      </c>
      <c r="K348" s="130">
        <v>3</v>
      </c>
      <c r="L348" s="130"/>
      <c r="M348" s="130"/>
      <c r="N348" s="130"/>
      <c r="O348" s="131"/>
      <c r="P348" s="156">
        <v>40.624899999999997</v>
      </c>
      <c r="Q348" s="156">
        <v>-8.5701999999999998</v>
      </c>
      <c r="R348" s="132">
        <f t="shared" ca="1" si="41"/>
        <v>0.99797951930887829</v>
      </c>
      <c r="S348" s="131">
        <f t="shared" ca="1" si="42"/>
        <v>6.3579264675227565E-2</v>
      </c>
      <c r="T348" s="131">
        <f t="shared" ca="1" si="43"/>
        <v>3.6428235304357419</v>
      </c>
      <c r="U348" s="131">
        <f t="shared" ca="1" si="44"/>
        <v>405.06173867595209</v>
      </c>
      <c r="V348" s="131">
        <f t="shared" ca="1" si="45"/>
        <v>490.12470379790199</v>
      </c>
      <c r="W348" s="131">
        <f t="shared" ca="1" si="46"/>
        <v>8.1687450632983669</v>
      </c>
      <c r="X348" s="131">
        <f t="shared" ca="1" si="47"/>
        <v>490.12470379790204</v>
      </c>
      <c r="Y348" s="131">
        <f t="shared" ca="1" si="48"/>
        <v>490.12470379790204</v>
      </c>
      <c r="Z348" s="122">
        <f t="shared" ca="1" si="49"/>
        <v>490.1</v>
      </c>
      <c r="AA348" s="123" t="str">
        <f t="shared" ca="1" si="50"/>
        <v>8 h 10 min</v>
      </c>
      <c r="AB348" s="86"/>
      <c r="AC348" s="86"/>
      <c r="AD348" s="86"/>
      <c r="AE348" s="86"/>
      <c r="AF348" s="86"/>
      <c r="AG348" s="86"/>
      <c r="AH348" s="86"/>
    </row>
    <row r="349" spans="1:34" ht="19.5" thickBot="1" x14ac:dyDescent="0.35">
      <c r="A349" s="62"/>
      <c r="D349" s="86"/>
      <c r="E349" s="86"/>
      <c r="F349" s="175">
        <v>269</v>
      </c>
      <c r="G349" s="172">
        <v>151889</v>
      </c>
      <c r="H349" s="128" t="s">
        <v>578</v>
      </c>
      <c r="I349" s="129">
        <v>1805</v>
      </c>
      <c r="J349" s="130" t="s">
        <v>83</v>
      </c>
      <c r="K349" s="130">
        <v>2</v>
      </c>
      <c r="L349" s="130"/>
      <c r="M349" s="130"/>
      <c r="N349" s="130"/>
      <c r="O349" s="131"/>
      <c r="P349" s="156">
        <v>41.1023</v>
      </c>
      <c r="Q349" s="156">
        <v>-7.8109000000000002</v>
      </c>
      <c r="R349" s="132">
        <f t="shared" ca="1" si="41"/>
        <v>0.99745734617722404</v>
      </c>
      <c r="S349" s="131">
        <f t="shared" ca="1" si="42"/>
        <v>7.1326461691528564E-2</v>
      </c>
      <c r="T349" s="131">
        <f t="shared" ca="1" si="43"/>
        <v>4.0867052225261338</v>
      </c>
      <c r="U349" s="131">
        <f t="shared" ca="1" si="44"/>
        <v>454.41891682700316</v>
      </c>
      <c r="V349" s="131">
        <f t="shared" ca="1" si="45"/>
        <v>549.8468893606738</v>
      </c>
      <c r="W349" s="131">
        <f t="shared" ca="1" si="46"/>
        <v>9.164114822677897</v>
      </c>
      <c r="X349" s="131">
        <f t="shared" ca="1" si="47"/>
        <v>549.8468893606738</v>
      </c>
      <c r="Y349" s="131">
        <f t="shared" ca="1" si="48"/>
        <v>549.8468893606738</v>
      </c>
      <c r="Z349" s="122">
        <f t="shared" ca="1" si="49"/>
        <v>549.79999999999995</v>
      </c>
      <c r="AA349" s="123" t="str">
        <f t="shared" ca="1" si="50"/>
        <v>9 h 10 min</v>
      </c>
      <c r="AB349" s="86"/>
      <c r="AC349" s="86"/>
      <c r="AD349" s="86"/>
      <c r="AE349" s="86"/>
      <c r="AF349" s="86"/>
      <c r="AG349" s="86"/>
      <c r="AH349" s="86"/>
    </row>
    <row r="350" spans="1:34" ht="19.5" thickBot="1" x14ac:dyDescent="0.35">
      <c r="A350" s="62"/>
      <c r="D350" s="86"/>
      <c r="E350" s="86"/>
      <c r="F350" s="175">
        <v>270</v>
      </c>
      <c r="G350" s="172">
        <v>160970</v>
      </c>
      <c r="H350" s="128" t="s">
        <v>743</v>
      </c>
      <c r="I350" s="129">
        <v>110</v>
      </c>
      <c r="J350" s="130" t="s">
        <v>121</v>
      </c>
      <c r="K350" s="130">
        <v>3</v>
      </c>
      <c r="L350" s="130"/>
      <c r="M350" s="130"/>
      <c r="N350" s="130"/>
      <c r="O350" s="131"/>
      <c r="P350" s="156">
        <v>40.609200000000001</v>
      </c>
      <c r="Q350" s="156">
        <v>-8.7277000000000005</v>
      </c>
      <c r="R350" s="132">
        <f t="shared" ca="1" si="41"/>
        <v>0.99797574322324278</v>
      </c>
      <c r="S350" s="131">
        <f t="shared" ca="1" si="42"/>
        <v>6.3638668772432183E-2</v>
      </c>
      <c r="T350" s="131">
        <f t="shared" ca="1" si="43"/>
        <v>3.6462271344913515</v>
      </c>
      <c r="U350" s="131">
        <f t="shared" ca="1" si="44"/>
        <v>405.44020053802444</v>
      </c>
      <c r="V350" s="131">
        <f t="shared" ca="1" si="45"/>
        <v>490.58264265100956</v>
      </c>
      <c r="W350" s="131">
        <f t="shared" ca="1" si="46"/>
        <v>8.1763773775168254</v>
      </c>
      <c r="X350" s="131">
        <f t="shared" ca="1" si="47"/>
        <v>490.58264265100951</v>
      </c>
      <c r="Y350" s="131">
        <f t="shared" ca="1" si="48"/>
        <v>490.58264265100951</v>
      </c>
      <c r="Z350" s="122">
        <f t="shared" ca="1" si="49"/>
        <v>490.6</v>
      </c>
      <c r="AA350" s="123" t="str">
        <f t="shared" ca="1" si="50"/>
        <v>8 h 11 min</v>
      </c>
      <c r="AB350" s="86"/>
      <c r="AC350" s="86"/>
      <c r="AD350" s="86"/>
      <c r="AE350" s="86"/>
      <c r="AF350" s="86"/>
      <c r="AG350" s="86"/>
      <c r="AH350" s="86"/>
    </row>
    <row r="351" spans="1:34" ht="19.5" thickBot="1" x14ac:dyDescent="0.35">
      <c r="A351" s="62"/>
      <c r="D351" s="86"/>
      <c r="E351" s="86"/>
      <c r="F351" s="175">
        <v>271</v>
      </c>
      <c r="G351" s="172">
        <v>152948</v>
      </c>
      <c r="H351" s="128" t="s">
        <v>677</v>
      </c>
      <c r="I351" s="129">
        <v>1805</v>
      </c>
      <c r="J351" s="130" t="s">
        <v>83</v>
      </c>
      <c r="K351" s="130">
        <v>2</v>
      </c>
      <c r="L351" s="130" t="s">
        <v>318</v>
      </c>
      <c r="M351" s="130"/>
      <c r="N351" s="130"/>
      <c r="O351" s="131"/>
      <c r="P351" s="156">
        <v>41.095399999999998</v>
      </c>
      <c r="Q351" s="156">
        <v>-7.8124000000000002</v>
      </c>
      <c r="R351" s="132">
        <f t="shared" ca="1" si="41"/>
        <v>0.99746595101466973</v>
      </c>
      <c r="S351" s="131">
        <f t="shared" ca="1" si="42"/>
        <v>7.1205616957793483E-2</v>
      </c>
      <c r="T351" s="131">
        <f t="shared" ca="1" si="43"/>
        <v>4.0797813293067309</v>
      </c>
      <c r="U351" s="131">
        <f t="shared" ca="1" si="44"/>
        <v>453.64901836707901</v>
      </c>
      <c r="V351" s="131">
        <f t="shared" ca="1" si="45"/>
        <v>548.91531222416563</v>
      </c>
      <c r="W351" s="131">
        <f t="shared" ca="1" si="46"/>
        <v>9.1485885370694273</v>
      </c>
      <c r="X351" s="131">
        <f t="shared" ca="1" si="47"/>
        <v>548.91531222416563</v>
      </c>
      <c r="Y351" s="131">
        <f t="shared" ca="1" si="48"/>
        <v>548.91531222416563</v>
      </c>
      <c r="Z351" s="122">
        <f t="shared" ca="1" si="49"/>
        <v>548.9</v>
      </c>
      <c r="AA351" s="123" t="str">
        <f t="shared" ca="1" si="50"/>
        <v>9 h 9 min</v>
      </c>
      <c r="AB351" s="86"/>
      <c r="AC351" s="86"/>
      <c r="AD351" s="86"/>
      <c r="AE351" s="86"/>
      <c r="AF351" s="86"/>
      <c r="AG351" s="86"/>
      <c r="AH351" s="86"/>
    </row>
    <row r="352" spans="1:34" ht="19.5" thickBot="1" x14ac:dyDescent="0.35">
      <c r="A352" s="62"/>
      <c r="D352" s="86"/>
      <c r="E352" s="86"/>
      <c r="F352" s="175">
        <v>272</v>
      </c>
      <c r="G352" s="172">
        <v>402874</v>
      </c>
      <c r="H352" s="128" t="s">
        <v>1088</v>
      </c>
      <c r="I352" s="129">
        <v>1714</v>
      </c>
      <c r="J352" s="130" t="s">
        <v>108</v>
      </c>
      <c r="K352" s="130">
        <v>2</v>
      </c>
      <c r="L352" s="130" t="s">
        <v>318</v>
      </c>
      <c r="M352" s="130"/>
      <c r="N352" s="130"/>
      <c r="O352" s="131"/>
      <c r="P352" s="156">
        <v>41.302900000000001</v>
      </c>
      <c r="Q352" s="156">
        <v>-7.7458</v>
      </c>
      <c r="R352" s="132">
        <f t="shared" ca="1" si="41"/>
        <v>0.99720001033800465</v>
      </c>
      <c r="S352" s="131">
        <f t="shared" ca="1" si="42"/>
        <v>7.4850481568601968E-2</v>
      </c>
      <c r="T352" s="131">
        <f t="shared" ca="1" si="43"/>
        <v>4.2886166884026506</v>
      </c>
      <c r="U352" s="131">
        <f t="shared" ca="1" si="44"/>
        <v>476.87035010210587</v>
      </c>
      <c r="V352" s="131">
        <f t="shared" ca="1" si="45"/>
        <v>577.01312362354804</v>
      </c>
      <c r="W352" s="131">
        <f t="shared" ca="1" si="46"/>
        <v>9.6168853937258003</v>
      </c>
      <c r="X352" s="131">
        <f t="shared" ca="1" si="47"/>
        <v>577.01312362354804</v>
      </c>
      <c r="Y352" s="131">
        <f t="shared" ca="1" si="48"/>
        <v>577.01312362354804</v>
      </c>
      <c r="Z352" s="122">
        <f t="shared" ca="1" si="49"/>
        <v>577</v>
      </c>
      <c r="AA352" s="123" t="str">
        <f t="shared" ca="1" si="50"/>
        <v>9 h 37 min</v>
      </c>
      <c r="AB352" s="86"/>
      <c r="AC352" s="86"/>
      <c r="AD352" s="86"/>
      <c r="AE352" s="86"/>
      <c r="AF352" s="86"/>
      <c r="AG352" s="86"/>
      <c r="AH352" s="86"/>
    </row>
    <row r="353" spans="1:34" ht="19.5" thickBot="1" x14ac:dyDescent="0.35">
      <c r="A353" s="62"/>
      <c r="D353" s="86"/>
      <c r="E353" s="86"/>
      <c r="F353" s="175">
        <v>273</v>
      </c>
      <c r="G353" s="172">
        <v>401079</v>
      </c>
      <c r="H353" s="128" t="s">
        <v>1053</v>
      </c>
      <c r="I353" s="129">
        <v>1714</v>
      </c>
      <c r="J353" s="130" t="s">
        <v>108</v>
      </c>
      <c r="K353" s="130">
        <v>2</v>
      </c>
      <c r="L353" s="130" t="s">
        <v>318</v>
      </c>
      <c r="M353" s="130"/>
      <c r="N353" s="130"/>
      <c r="O353" s="131"/>
      <c r="P353" s="156">
        <v>41.293999999999997</v>
      </c>
      <c r="Q353" s="156">
        <v>-7.7465999999999999</v>
      </c>
      <c r="R353" s="132">
        <f t="shared" ca="1" si="41"/>
        <v>0.99721163415959091</v>
      </c>
      <c r="S353" s="131">
        <f t="shared" ca="1" si="42"/>
        <v>7.469488115638856E-2</v>
      </c>
      <c r="T353" s="131">
        <f t="shared" ca="1" si="43"/>
        <v>4.2797014414923265</v>
      </c>
      <c r="U353" s="131">
        <f t="shared" ca="1" si="44"/>
        <v>475.87902417482735</v>
      </c>
      <c r="V353" s="131">
        <f t="shared" ca="1" si="45"/>
        <v>575.81361925154113</v>
      </c>
      <c r="W353" s="131">
        <f t="shared" ca="1" si="46"/>
        <v>9.5968936541923515</v>
      </c>
      <c r="X353" s="131">
        <f t="shared" ca="1" si="47"/>
        <v>575.81361925154113</v>
      </c>
      <c r="Y353" s="131">
        <f t="shared" ca="1" si="48"/>
        <v>575.81361925154113</v>
      </c>
      <c r="Z353" s="122">
        <f t="shared" ca="1" si="49"/>
        <v>575.79999999999995</v>
      </c>
      <c r="AA353" s="123" t="str">
        <f t="shared" ca="1" si="50"/>
        <v>9 h 36 min</v>
      </c>
      <c r="AB353" s="86"/>
      <c r="AC353" s="86"/>
      <c r="AD353" s="86"/>
      <c r="AE353" s="86"/>
      <c r="AF353" s="86"/>
      <c r="AG353" s="86"/>
      <c r="AH353" s="86"/>
    </row>
    <row r="354" spans="1:34" ht="19.5" thickBot="1" x14ac:dyDescent="0.35">
      <c r="A354" s="62"/>
      <c r="D354" s="86"/>
      <c r="E354" s="86"/>
      <c r="F354" s="175">
        <v>274</v>
      </c>
      <c r="G354" s="172">
        <v>152869</v>
      </c>
      <c r="H354" s="128" t="s">
        <v>669</v>
      </c>
      <c r="I354" s="129">
        <v>1714</v>
      </c>
      <c r="J354" s="130" t="s">
        <v>108</v>
      </c>
      <c r="K354" s="130">
        <v>2</v>
      </c>
      <c r="L354" s="130" t="s">
        <v>327</v>
      </c>
      <c r="M354" s="130"/>
      <c r="N354" s="130"/>
      <c r="O354" s="131"/>
      <c r="P354" s="156">
        <v>41.301000000000002</v>
      </c>
      <c r="Q354" s="156">
        <v>-7.7422000000000004</v>
      </c>
      <c r="R354" s="132">
        <f t="shared" ca="1" si="41"/>
        <v>0.99720236734490697</v>
      </c>
      <c r="S354" s="131">
        <f t="shared" ca="1" si="42"/>
        <v>7.4818955983356084E-2</v>
      </c>
      <c r="T354" s="131">
        <f t="shared" ca="1" si="43"/>
        <v>4.2868104054213818</v>
      </c>
      <c r="U354" s="131">
        <f t="shared" ca="1" si="44"/>
        <v>476.66950146949415</v>
      </c>
      <c r="V354" s="131">
        <f t="shared" ca="1" si="45"/>
        <v>576.77009677808792</v>
      </c>
      <c r="W354" s="131">
        <f t="shared" ca="1" si="46"/>
        <v>9.6128349463014651</v>
      </c>
      <c r="X354" s="131">
        <f t="shared" ca="1" si="47"/>
        <v>576.77009677808792</v>
      </c>
      <c r="Y354" s="131">
        <f t="shared" ca="1" si="48"/>
        <v>576.77009677808792</v>
      </c>
      <c r="Z354" s="122">
        <f t="shared" ca="1" si="49"/>
        <v>576.79999999999995</v>
      </c>
      <c r="AA354" s="123" t="str">
        <f t="shared" ca="1" si="50"/>
        <v>9 h 37 min</v>
      </c>
      <c r="AB354" s="86"/>
      <c r="AC354" s="86"/>
      <c r="AD354" s="86"/>
      <c r="AE354" s="86"/>
      <c r="AF354" s="86"/>
      <c r="AG354" s="86"/>
      <c r="AH354" s="86"/>
    </row>
    <row r="355" spans="1:34" ht="19.5" thickBot="1" x14ac:dyDescent="0.35">
      <c r="A355" s="62"/>
      <c r="D355" s="86"/>
      <c r="E355" s="86"/>
      <c r="F355" s="175">
        <v>275</v>
      </c>
      <c r="G355" s="172">
        <v>161779</v>
      </c>
      <c r="H355" s="128" t="s">
        <v>795</v>
      </c>
      <c r="I355" s="129">
        <v>1810</v>
      </c>
      <c r="J355" s="130" t="s">
        <v>128</v>
      </c>
      <c r="K355" s="130">
        <v>3</v>
      </c>
      <c r="L355" s="130"/>
      <c r="M355" s="130"/>
      <c r="N355" s="130"/>
      <c r="O355" s="131"/>
      <c r="P355" s="156">
        <v>40.732300000000002</v>
      </c>
      <c r="Q355" s="156">
        <v>-8.1738</v>
      </c>
      <c r="R355" s="132">
        <f t="shared" ca="1" si="41"/>
        <v>0.99789231656345945</v>
      </c>
      <c r="S355" s="131">
        <f t="shared" ca="1" si="42"/>
        <v>6.4937265744745787E-2</v>
      </c>
      <c r="T355" s="131">
        <f t="shared" ca="1" si="43"/>
        <v>3.7206312602933882</v>
      </c>
      <c r="U355" s="131">
        <f t="shared" ca="1" si="44"/>
        <v>413.71352597095654</v>
      </c>
      <c r="V355" s="131">
        <f t="shared" ca="1" si="45"/>
        <v>500.59336642485738</v>
      </c>
      <c r="W355" s="131">
        <f t="shared" ca="1" si="46"/>
        <v>8.3432227737476232</v>
      </c>
      <c r="X355" s="131">
        <f t="shared" ca="1" si="47"/>
        <v>500.59336642485738</v>
      </c>
      <c r="Y355" s="131">
        <f t="shared" ca="1" si="48"/>
        <v>500.59336642485738</v>
      </c>
      <c r="Z355" s="122">
        <f t="shared" ca="1" si="49"/>
        <v>500.6</v>
      </c>
      <c r="AA355" s="123" t="str">
        <f t="shared" ca="1" si="50"/>
        <v>8 h 21 min</v>
      </c>
      <c r="AB355" s="86"/>
      <c r="AC355" s="86"/>
      <c r="AD355" s="86"/>
      <c r="AE355" s="86"/>
      <c r="AF355" s="86"/>
      <c r="AG355" s="86"/>
      <c r="AH355" s="86"/>
    </row>
    <row r="356" spans="1:34" ht="19.5" thickBot="1" x14ac:dyDescent="0.35">
      <c r="A356" s="62"/>
      <c r="D356" s="86"/>
      <c r="E356" s="86"/>
      <c r="F356" s="175">
        <v>276</v>
      </c>
      <c r="G356" s="172">
        <v>160994</v>
      </c>
      <c r="H356" s="128" t="s">
        <v>745</v>
      </c>
      <c r="I356" s="129">
        <v>110</v>
      </c>
      <c r="J356" s="130" t="s">
        <v>121</v>
      </c>
      <c r="K356" s="130">
        <v>3</v>
      </c>
      <c r="L356" s="130"/>
      <c r="M356" s="130"/>
      <c r="N356" s="130"/>
      <c r="O356" s="131"/>
      <c r="P356" s="156">
        <v>40.599699999999999</v>
      </c>
      <c r="Q356" s="156">
        <v>-8.6623999999999999</v>
      </c>
      <c r="R356" s="132">
        <f t="shared" ca="1" si="41"/>
        <v>0.99799536419072776</v>
      </c>
      <c r="S356" s="131">
        <f t="shared" ca="1" si="42"/>
        <v>6.3329391728087714E-2</v>
      </c>
      <c r="T356" s="131">
        <f t="shared" ca="1" si="43"/>
        <v>3.6285068651501331</v>
      </c>
      <c r="U356" s="131">
        <f t="shared" ca="1" si="44"/>
        <v>403.46980503322175</v>
      </c>
      <c r="V356" s="131">
        <f t="shared" ca="1" si="45"/>
        <v>488.19846409019829</v>
      </c>
      <c r="W356" s="131">
        <f t="shared" ca="1" si="46"/>
        <v>8.1366410681699719</v>
      </c>
      <c r="X356" s="131">
        <f t="shared" ca="1" si="47"/>
        <v>488.19846409019829</v>
      </c>
      <c r="Y356" s="131">
        <f t="shared" ca="1" si="48"/>
        <v>488.19846409019829</v>
      </c>
      <c r="Z356" s="122">
        <f t="shared" ca="1" si="49"/>
        <v>488.2</v>
      </c>
      <c r="AA356" s="123" t="str">
        <f t="shared" ca="1" si="50"/>
        <v>8 h 8 min</v>
      </c>
      <c r="AB356" s="86"/>
      <c r="AC356" s="86"/>
      <c r="AD356" s="86"/>
      <c r="AE356" s="86"/>
      <c r="AF356" s="86"/>
      <c r="AG356" s="86"/>
      <c r="AH356" s="86"/>
    </row>
    <row r="357" spans="1:34" ht="19.5" thickBot="1" x14ac:dyDescent="0.35">
      <c r="A357" s="62"/>
      <c r="D357" s="86"/>
      <c r="E357" s="86"/>
      <c r="F357" s="175">
        <v>277</v>
      </c>
      <c r="G357" s="172">
        <v>160120</v>
      </c>
      <c r="H357" s="128" t="s">
        <v>694</v>
      </c>
      <c r="I357" s="129">
        <v>105</v>
      </c>
      <c r="J357" s="130" t="s">
        <v>115</v>
      </c>
      <c r="K357" s="130">
        <v>3</v>
      </c>
      <c r="L357" s="130" t="s">
        <v>318</v>
      </c>
      <c r="M357" s="130"/>
      <c r="N357" s="130"/>
      <c r="O357" s="131"/>
      <c r="P357" s="156">
        <v>40.603000000000002</v>
      </c>
      <c r="Q357" s="156">
        <v>-8.5996000000000006</v>
      </c>
      <c r="R357" s="132">
        <f t="shared" ca="1" si="41"/>
        <v>0.99799992144137795</v>
      </c>
      <c r="S357" s="131">
        <f t="shared" ca="1" si="42"/>
        <v>6.3257341605356565E-2</v>
      </c>
      <c r="T357" s="131">
        <f t="shared" ca="1" si="43"/>
        <v>3.6243786972042389</v>
      </c>
      <c r="U357" s="131">
        <f t="shared" ca="1" si="44"/>
        <v>403.01077569190466</v>
      </c>
      <c r="V357" s="131">
        <f t="shared" ca="1" si="45"/>
        <v>487.64303858720461</v>
      </c>
      <c r="W357" s="131">
        <f t="shared" ca="1" si="46"/>
        <v>8.1273839764534106</v>
      </c>
      <c r="X357" s="131">
        <f t="shared" ca="1" si="47"/>
        <v>487.64303858720461</v>
      </c>
      <c r="Y357" s="131">
        <f t="shared" ca="1" si="48"/>
        <v>487.64303858720461</v>
      </c>
      <c r="Z357" s="122">
        <f t="shared" ca="1" si="49"/>
        <v>487.6</v>
      </c>
      <c r="AA357" s="123" t="str">
        <f t="shared" ca="1" si="50"/>
        <v>8 h 8 min</v>
      </c>
      <c r="AB357" s="86"/>
      <c r="AC357" s="86"/>
      <c r="AD357" s="86"/>
      <c r="AE357" s="86"/>
      <c r="AF357" s="86"/>
      <c r="AG357" s="86"/>
      <c r="AH357" s="86"/>
    </row>
    <row r="358" spans="1:34" ht="19.5" thickBot="1" x14ac:dyDescent="0.35">
      <c r="A358" s="62"/>
      <c r="D358" s="86"/>
      <c r="E358" s="86"/>
      <c r="F358" s="175">
        <v>278</v>
      </c>
      <c r="G358" s="172">
        <v>161718</v>
      </c>
      <c r="H358" s="128" t="s">
        <v>791</v>
      </c>
      <c r="I358" s="129">
        <v>1803</v>
      </c>
      <c r="J358" s="130" t="s">
        <v>118</v>
      </c>
      <c r="K358" s="130">
        <v>3</v>
      </c>
      <c r="L358" s="130"/>
      <c r="M358" s="130"/>
      <c r="N358" s="130"/>
      <c r="O358" s="131"/>
      <c r="P358" s="156">
        <v>40.898899999999998</v>
      </c>
      <c r="Q358" s="156">
        <v>-7.9267000000000003</v>
      </c>
      <c r="R358" s="132">
        <f t="shared" ca="1" si="41"/>
        <v>0.99770524264357108</v>
      </c>
      <c r="S358" s="131">
        <f t="shared" ca="1" si="42"/>
        <v>6.7758918907831367E-2</v>
      </c>
      <c r="T358" s="131">
        <f t="shared" ca="1" si="43"/>
        <v>3.8823000777879306</v>
      </c>
      <c r="U358" s="131">
        <f t="shared" ca="1" si="44"/>
        <v>431.69020031625246</v>
      </c>
      <c r="V358" s="131">
        <f t="shared" ca="1" si="45"/>
        <v>522.34514238266547</v>
      </c>
      <c r="W358" s="131">
        <f t="shared" ca="1" si="46"/>
        <v>8.7057523730444242</v>
      </c>
      <c r="X358" s="131">
        <f t="shared" ca="1" si="47"/>
        <v>522.34514238266547</v>
      </c>
      <c r="Y358" s="131">
        <f t="shared" ca="1" si="48"/>
        <v>522.34514238266547</v>
      </c>
      <c r="Z358" s="122">
        <f t="shared" ca="1" si="49"/>
        <v>522.29999999999995</v>
      </c>
      <c r="AA358" s="123" t="str">
        <f t="shared" ca="1" si="50"/>
        <v>8 h 42 min</v>
      </c>
      <c r="AB358" s="86"/>
      <c r="AC358" s="86"/>
      <c r="AD358" s="86"/>
      <c r="AE358" s="86"/>
      <c r="AF358" s="86"/>
      <c r="AG358" s="86"/>
      <c r="AH358" s="86"/>
    </row>
    <row r="359" spans="1:34" ht="15.75" customHeight="1" thickBot="1" x14ac:dyDescent="0.35">
      <c r="A359" s="62"/>
      <c r="D359" s="86"/>
      <c r="E359" s="86"/>
      <c r="F359" s="175">
        <v>279</v>
      </c>
      <c r="G359" s="172">
        <v>152857</v>
      </c>
      <c r="H359" s="128" t="s">
        <v>668</v>
      </c>
      <c r="I359" s="129">
        <v>1714</v>
      </c>
      <c r="J359" s="130" t="s">
        <v>108</v>
      </c>
      <c r="K359" s="130">
        <v>2</v>
      </c>
      <c r="L359" s="130"/>
      <c r="M359" s="130"/>
      <c r="N359" s="130"/>
      <c r="O359" s="131"/>
      <c r="P359" s="156">
        <v>41.294800000000002</v>
      </c>
      <c r="Q359" s="156">
        <v>-7.7230999999999996</v>
      </c>
      <c r="R359" s="132">
        <f t="shared" ca="1" si="41"/>
        <v>0.99720976451500509</v>
      </c>
      <c r="S359" s="131">
        <f t="shared" ca="1" si="42"/>
        <v>7.471993067910021E-2</v>
      </c>
      <c r="T359" s="131">
        <f t="shared" ca="1" si="43"/>
        <v>4.2811366734225214</v>
      </c>
      <c r="U359" s="131">
        <f t="shared" ca="1" si="44"/>
        <v>476.03861399195426</v>
      </c>
      <c r="V359" s="131">
        <f t="shared" ca="1" si="45"/>
        <v>576.00672293026469</v>
      </c>
      <c r="W359" s="131">
        <f t="shared" ca="1" si="46"/>
        <v>9.6001120488377456</v>
      </c>
      <c r="X359" s="131">
        <f t="shared" ca="1" si="47"/>
        <v>576.00672293026469</v>
      </c>
      <c r="Y359" s="131">
        <f t="shared" ca="1" si="48"/>
        <v>576.00672293026469</v>
      </c>
      <c r="Z359" s="122">
        <f t="shared" ca="1" si="49"/>
        <v>576</v>
      </c>
      <c r="AA359" s="123" t="str">
        <f t="shared" ca="1" si="50"/>
        <v>9 h 36 min</v>
      </c>
      <c r="AB359" s="86"/>
      <c r="AC359" s="86"/>
      <c r="AD359" s="86"/>
      <c r="AE359" s="86"/>
      <c r="AF359" s="86"/>
      <c r="AG359" s="86"/>
      <c r="AH359" s="86"/>
    </row>
    <row r="360" spans="1:34" ht="15.75" customHeight="1" thickBot="1" x14ac:dyDescent="0.35">
      <c r="A360" s="62"/>
      <c r="D360" s="86"/>
      <c r="E360" s="86"/>
      <c r="F360" s="175">
        <v>280</v>
      </c>
      <c r="G360" s="172">
        <v>160106</v>
      </c>
      <c r="H360" s="128" t="s">
        <v>693</v>
      </c>
      <c r="I360" s="129">
        <v>101</v>
      </c>
      <c r="J360" s="130" t="s">
        <v>111</v>
      </c>
      <c r="K360" s="130">
        <v>3</v>
      </c>
      <c r="L360" s="130" t="s">
        <v>327</v>
      </c>
      <c r="M360" s="130"/>
      <c r="N360" s="130"/>
      <c r="O360" s="131"/>
      <c r="P360" s="156">
        <v>40.6158</v>
      </c>
      <c r="Q360" s="156">
        <v>-8.43</v>
      </c>
      <c r="R360" s="132">
        <f t="shared" ca="1" si="41"/>
        <v>0.99800431360896291</v>
      </c>
      <c r="S360" s="131">
        <f t="shared" ca="1" si="42"/>
        <v>6.3187823804152998E-2</v>
      </c>
      <c r="T360" s="131">
        <f t="shared" ca="1" si="43"/>
        <v>3.6203956205942447</v>
      </c>
      <c r="U360" s="131">
        <f t="shared" ca="1" si="44"/>
        <v>402.56787970107672</v>
      </c>
      <c r="V360" s="131">
        <f t="shared" ca="1" si="45"/>
        <v>487.10713443830281</v>
      </c>
      <c r="W360" s="131">
        <f t="shared" ca="1" si="46"/>
        <v>8.1184522406383799</v>
      </c>
      <c r="X360" s="131">
        <f t="shared" ca="1" si="47"/>
        <v>487.10713443830281</v>
      </c>
      <c r="Y360" s="131">
        <f t="shared" ca="1" si="48"/>
        <v>487.10713443830281</v>
      </c>
      <c r="Z360" s="122">
        <f t="shared" ca="1" si="49"/>
        <v>487.1</v>
      </c>
      <c r="AA360" s="123" t="str">
        <f t="shared" ca="1" si="50"/>
        <v>8 h 7 min</v>
      </c>
      <c r="AB360" s="86"/>
      <c r="AC360" s="86"/>
      <c r="AD360" s="86"/>
      <c r="AE360" s="86"/>
      <c r="AF360" s="86"/>
      <c r="AG360" s="86"/>
      <c r="AH360" s="86"/>
    </row>
    <row r="361" spans="1:34" ht="15.75" customHeight="1" thickBot="1" x14ac:dyDescent="0.35">
      <c r="A361" s="62"/>
      <c r="D361" s="86"/>
      <c r="E361" s="86"/>
      <c r="F361" s="175">
        <v>281</v>
      </c>
      <c r="G361" s="172">
        <v>161780</v>
      </c>
      <c r="H361" s="128" t="s">
        <v>796</v>
      </c>
      <c r="I361" s="129">
        <v>1816</v>
      </c>
      <c r="J361" s="130" t="s">
        <v>135</v>
      </c>
      <c r="K361" s="130">
        <v>3</v>
      </c>
      <c r="L361" s="130"/>
      <c r="M361" s="130"/>
      <c r="N361" s="130"/>
      <c r="O361" s="131"/>
      <c r="P361" s="156">
        <v>40.757899999999999</v>
      </c>
      <c r="Q361" s="156">
        <v>-8.0696999999999992</v>
      </c>
      <c r="R361" s="132">
        <f t="shared" ca="1" si="41"/>
        <v>0.99786698530829765</v>
      </c>
      <c r="S361" s="131">
        <f t="shared" ca="1" si="42"/>
        <v>6.5326463477882513E-2</v>
      </c>
      <c r="T361" s="131">
        <f t="shared" ca="1" si="43"/>
        <v>3.7429306477981816</v>
      </c>
      <c r="U361" s="131">
        <f t="shared" ca="1" si="44"/>
        <v>416.1930939760033</v>
      </c>
      <c r="V361" s="131">
        <f t="shared" ca="1" si="45"/>
        <v>503.59364371096399</v>
      </c>
      <c r="W361" s="131">
        <f t="shared" ca="1" si="46"/>
        <v>8.3932273951827323</v>
      </c>
      <c r="X361" s="131">
        <f t="shared" ca="1" si="47"/>
        <v>503.59364371096393</v>
      </c>
      <c r="Y361" s="131">
        <f t="shared" ca="1" si="48"/>
        <v>503.59364371096393</v>
      </c>
      <c r="Z361" s="122">
        <f t="shared" ca="1" si="49"/>
        <v>503.6</v>
      </c>
      <c r="AA361" s="123" t="str">
        <f t="shared" ca="1" si="50"/>
        <v>8 h 24 min</v>
      </c>
      <c r="AB361" s="86"/>
      <c r="AC361" s="86"/>
      <c r="AD361" s="86"/>
      <c r="AE361" s="86"/>
      <c r="AF361" s="86"/>
      <c r="AG361" s="86"/>
      <c r="AH361" s="86"/>
    </row>
    <row r="362" spans="1:34" ht="15.75" customHeight="1" thickBot="1" x14ac:dyDescent="0.35">
      <c r="A362" s="62"/>
      <c r="D362" s="86"/>
      <c r="E362" s="86"/>
      <c r="F362" s="175">
        <v>282</v>
      </c>
      <c r="G362" s="172">
        <v>160532</v>
      </c>
      <c r="H362" s="128" t="s">
        <v>717</v>
      </c>
      <c r="I362" s="129">
        <v>1824</v>
      </c>
      <c r="J362" s="130" t="s">
        <v>143</v>
      </c>
      <c r="K362" s="130">
        <v>3</v>
      </c>
      <c r="L362" s="130" t="s">
        <v>318</v>
      </c>
      <c r="M362" s="130"/>
      <c r="N362" s="130"/>
      <c r="O362" s="131"/>
      <c r="P362" s="156">
        <v>40.723199999999999</v>
      </c>
      <c r="Q362" s="156">
        <v>-8.1120000000000001</v>
      </c>
      <c r="R362" s="132">
        <f t="shared" ca="1" si="41"/>
        <v>0.997905047491495</v>
      </c>
      <c r="S362" s="131">
        <f t="shared" ca="1" si="42"/>
        <v>6.4740781404331482E-2</v>
      </c>
      <c r="T362" s="131">
        <f t="shared" ca="1" si="43"/>
        <v>3.7093735368472367</v>
      </c>
      <c r="U362" s="131">
        <f t="shared" ca="1" si="44"/>
        <v>412.46172966665245</v>
      </c>
      <c r="V362" s="131">
        <f t="shared" ca="1" si="45"/>
        <v>499.07869289664944</v>
      </c>
      <c r="W362" s="131">
        <f t="shared" ca="1" si="46"/>
        <v>8.3179782149441568</v>
      </c>
      <c r="X362" s="131">
        <f t="shared" ca="1" si="47"/>
        <v>499.07869289664939</v>
      </c>
      <c r="Y362" s="131">
        <f t="shared" ca="1" si="48"/>
        <v>499.07869289664939</v>
      </c>
      <c r="Z362" s="122">
        <f t="shared" ca="1" si="49"/>
        <v>499.1</v>
      </c>
      <c r="AA362" s="123" t="str">
        <f t="shared" ca="1" si="50"/>
        <v>8 h 19 min</v>
      </c>
      <c r="AB362" s="86"/>
      <c r="AC362" s="86"/>
      <c r="AD362" s="86"/>
      <c r="AE362" s="86"/>
      <c r="AF362" s="86"/>
      <c r="AG362" s="86"/>
      <c r="AH362" s="86"/>
    </row>
    <row r="363" spans="1:34" ht="15.75" customHeight="1" thickBot="1" x14ac:dyDescent="0.35">
      <c r="A363" s="62"/>
      <c r="D363" s="86"/>
      <c r="E363" s="86"/>
      <c r="F363" s="175">
        <v>283</v>
      </c>
      <c r="G363" s="172">
        <v>160453</v>
      </c>
      <c r="H363" s="128" t="s">
        <v>711</v>
      </c>
      <c r="I363" s="129">
        <v>1824</v>
      </c>
      <c r="J363" s="130" t="s">
        <v>143</v>
      </c>
      <c r="K363" s="130">
        <v>3</v>
      </c>
      <c r="L363" s="130"/>
      <c r="M363" s="130"/>
      <c r="N363" s="130"/>
      <c r="O363" s="131"/>
      <c r="P363" s="156">
        <v>40.720799999999997</v>
      </c>
      <c r="Q363" s="156">
        <v>-8.1026000000000007</v>
      </c>
      <c r="R363" s="132">
        <f t="shared" ca="1" si="41"/>
        <v>0.99790806565046386</v>
      </c>
      <c r="S363" s="131">
        <f t="shared" ca="1" si="42"/>
        <v>6.4694112894028377E-2</v>
      </c>
      <c r="T363" s="131">
        <f t="shared" ca="1" si="43"/>
        <v>3.7066996281707065</v>
      </c>
      <c r="U363" s="131">
        <f t="shared" ca="1" si="44"/>
        <v>412.16440587687055</v>
      </c>
      <c r="V363" s="131">
        <f t="shared" ca="1" si="45"/>
        <v>498.71893111101332</v>
      </c>
      <c r="W363" s="131">
        <f t="shared" ca="1" si="46"/>
        <v>8.311982185183556</v>
      </c>
      <c r="X363" s="131">
        <f t="shared" ca="1" si="47"/>
        <v>498.71893111101338</v>
      </c>
      <c r="Y363" s="131">
        <f t="shared" ca="1" si="48"/>
        <v>498.71893111101338</v>
      </c>
      <c r="Z363" s="122">
        <f t="shared" ca="1" si="49"/>
        <v>498.7</v>
      </c>
      <c r="AA363" s="123" t="str">
        <f t="shared" ca="1" si="50"/>
        <v>8 h 19 min</v>
      </c>
      <c r="AB363" s="86"/>
    </row>
    <row r="364" spans="1:34" ht="15.75" customHeight="1" thickBot="1" x14ac:dyDescent="0.35">
      <c r="A364" s="62"/>
      <c r="D364" s="86"/>
      <c r="E364" s="86"/>
      <c r="F364" s="175">
        <v>284</v>
      </c>
      <c r="G364" s="172">
        <v>161070</v>
      </c>
      <c r="H364" s="128" t="s">
        <v>750</v>
      </c>
      <c r="I364" s="129">
        <v>118</v>
      </c>
      <c r="J364" s="130" t="s">
        <v>139</v>
      </c>
      <c r="K364" s="130">
        <v>3</v>
      </c>
      <c r="L364" s="130"/>
      <c r="M364" s="130"/>
      <c r="N364" s="130"/>
      <c r="O364" s="131"/>
      <c r="P364" s="156">
        <v>40.555</v>
      </c>
      <c r="Q364" s="156">
        <v>-8.6839999999999993</v>
      </c>
      <c r="R364" s="132">
        <f t="shared" ca="1" si="41"/>
        <v>0.99804080858116517</v>
      </c>
      <c r="S364" s="131">
        <f t="shared" ca="1" si="42"/>
        <v>6.2607211913326744E-2</v>
      </c>
      <c r="T364" s="131">
        <f t="shared" ca="1" si="43"/>
        <v>3.5871290097147899</v>
      </c>
      <c r="U364" s="131">
        <f t="shared" ca="1" si="44"/>
        <v>398.8688173857862</v>
      </c>
      <c r="V364" s="131">
        <f t="shared" ca="1" si="45"/>
        <v>482.63126903680131</v>
      </c>
      <c r="W364" s="131">
        <f t="shared" ca="1" si="46"/>
        <v>8.0438544839466886</v>
      </c>
      <c r="X364" s="131">
        <f t="shared" ca="1" si="47"/>
        <v>482.63126903680131</v>
      </c>
      <c r="Y364" s="131">
        <f t="shared" ca="1" si="48"/>
        <v>482.63126903680131</v>
      </c>
      <c r="Z364" s="122">
        <f t="shared" ca="1" si="49"/>
        <v>482.6</v>
      </c>
      <c r="AA364" s="123" t="str">
        <f t="shared" ca="1" si="50"/>
        <v>8 h 3 min</v>
      </c>
      <c r="AB364" s="86"/>
    </row>
    <row r="365" spans="1:34" ht="15.75" customHeight="1" thickBot="1" x14ac:dyDescent="0.35">
      <c r="A365" s="62"/>
      <c r="D365" s="86"/>
      <c r="E365" s="86"/>
      <c r="F365" s="175">
        <v>285</v>
      </c>
      <c r="G365" s="172">
        <v>151944</v>
      </c>
      <c r="H365" s="128" t="s">
        <v>584</v>
      </c>
      <c r="I365" s="129">
        <v>1820</v>
      </c>
      <c r="J365" s="130" t="s">
        <v>102</v>
      </c>
      <c r="K365" s="130">
        <v>2</v>
      </c>
      <c r="L365" s="130" t="s">
        <v>320</v>
      </c>
      <c r="M365" s="130"/>
      <c r="N365" s="130"/>
      <c r="O365" s="131"/>
      <c r="P365" s="156">
        <v>41.017400000000002</v>
      </c>
      <c r="Q365" s="156">
        <v>-7.7750000000000004</v>
      </c>
      <c r="R365" s="132">
        <f t="shared" ca="1" si="41"/>
        <v>0.99756093663307444</v>
      </c>
      <c r="S365" s="131">
        <f t="shared" ca="1" si="42"/>
        <v>6.9857791510198552E-2</v>
      </c>
      <c r="T365" s="131">
        <f t="shared" ca="1" si="43"/>
        <v>4.0025566196392104</v>
      </c>
      <c r="U365" s="131">
        <f t="shared" ca="1" si="44"/>
        <v>445.06205967821558</v>
      </c>
      <c r="V365" s="131">
        <f t="shared" ca="1" si="45"/>
        <v>538.52509221064088</v>
      </c>
      <c r="W365" s="131">
        <f t="shared" ca="1" si="46"/>
        <v>8.9754182035106815</v>
      </c>
      <c r="X365" s="131">
        <f t="shared" ca="1" si="47"/>
        <v>538.52509221064088</v>
      </c>
      <c r="Y365" s="131">
        <f t="shared" ca="1" si="48"/>
        <v>538.52509221064088</v>
      </c>
      <c r="Z365" s="122">
        <f t="shared" ca="1" si="49"/>
        <v>538.5</v>
      </c>
      <c r="AA365" s="123" t="str">
        <f t="shared" ca="1" si="50"/>
        <v>8 h 59 min</v>
      </c>
      <c r="AB365" s="86"/>
    </row>
    <row r="366" spans="1:34" ht="15.75" customHeight="1" thickBot="1" x14ac:dyDescent="0.35">
      <c r="A366" s="62"/>
      <c r="D366" s="86"/>
      <c r="E366" s="86"/>
      <c r="F366" s="175">
        <v>286</v>
      </c>
      <c r="G366" s="172">
        <v>400695</v>
      </c>
      <c r="H366" s="128" t="s">
        <v>1044</v>
      </c>
      <c r="I366" s="129">
        <v>101</v>
      </c>
      <c r="J366" s="130" t="s">
        <v>111</v>
      </c>
      <c r="K366" s="130">
        <v>3</v>
      </c>
      <c r="L366" s="130" t="s">
        <v>318</v>
      </c>
      <c r="M366" s="130"/>
      <c r="N366" s="130"/>
      <c r="O366" s="131"/>
      <c r="P366" s="156">
        <v>40.5837</v>
      </c>
      <c r="Q366" s="156">
        <v>-8.4478000000000009</v>
      </c>
      <c r="R366" s="132">
        <f t="shared" ca="1" si="41"/>
        <v>0.99803763561245717</v>
      </c>
      <c r="S366" s="131">
        <f t="shared" ca="1" si="42"/>
        <v>6.265790510294722E-2</v>
      </c>
      <c r="T366" s="131">
        <f t="shared" ca="1" si="43"/>
        <v>3.5900335155300995</v>
      </c>
      <c r="U366" s="131">
        <f t="shared" ca="1" si="44"/>
        <v>399.19178229630518</v>
      </c>
      <c r="V366" s="131">
        <f t="shared" ca="1" si="45"/>
        <v>483.02205657852926</v>
      </c>
      <c r="W366" s="131">
        <f t="shared" ca="1" si="46"/>
        <v>8.050367609642155</v>
      </c>
      <c r="X366" s="131">
        <f t="shared" ca="1" si="47"/>
        <v>483.02205657852932</v>
      </c>
      <c r="Y366" s="131">
        <f t="shared" ca="1" si="48"/>
        <v>483.02205657852932</v>
      </c>
      <c r="Z366" s="122">
        <f t="shared" ca="1" si="49"/>
        <v>483</v>
      </c>
      <c r="AA366" s="123" t="str">
        <f t="shared" ca="1" si="50"/>
        <v>8 h 3 min</v>
      </c>
      <c r="AB366" s="86"/>
    </row>
    <row r="367" spans="1:34" ht="15.75" customHeight="1" thickBot="1" x14ac:dyDescent="0.35">
      <c r="A367" s="62"/>
      <c r="D367" s="86"/>
      <c r="E367" s="86"/>
      <c r="F367" s="175">
        <v>287</v>
      </c>
      <c r="G367" s="172">
        <v>160908</v>
      </c>
      <c r="H367" s="128" t="s">
        <v>738</v>
      </c>
      <c r="I367" s="129">
        <v>101</v>
      </c>
      <c r="J367" s="130" t="s">
        <v>111</v>
      </c>
      <c r="K367" s="130">
        <v>3</v>
      </c>
      <c r="L367" s="130"/>
      <c r="M367" s="130"/>
      <c r="N367" s="130"/>
      <c r="O367" s="131"/>
      <c r="P367" s="156">
        <v>40.580300000000001</v>
      </c>
      <c r="Q367" s="156">
        <v>-8.4489999999999998</v>
      </c>
      <c r="R367" s="132">
        <f t="shared" ca="1" si="41"/>
        <v>0.99804120921777151</v>
      </c>
      <c r="S367" s="131">
        <f t="shared" ca="1" si="42"/>
        <v>6.2600808195327318E-2</v>
      </c>
      <c r="T367" s="131">
        <f t="shared" ca="1" si="43"/>
        <v>3.5867621037002309</v>
      </c>
      <c r="U367" s="131">
        <f t="shared" ca="1" si="44"/>
        <v>398.82801947533403</v>
      </c>
      <c r="V367" s="131">
        <f t="shared" ca="1" si="45"/>
        <v>482.58190356515416</v>
      </c>
      <c r="W367" s="131">
        <f t="shared" ca="1" si="46"/>
        <v>8.0430317260859034</v>
      </c>
      <c r="X367" s="131">
        <f t="shared" ca="1" si="47"/>
        <v>482.58190356515422</v>
      </c>
      <c r="Y367" s="131">
        <f t="shared" ca="1" si="48"/>
        <v>482.58190356515422</v>
      </c>
      <c r="Z367" s="122">
        <f t="shared" ca="1" si="49"/>
        <v>482.6</v>
      </c>
      <c r="AA367" s="123" t="str">
        <f t="shared" ca="1" si="50"/>
        <v>8 h 3 min</v>
      </c>
      <c r="AB367" s="86"/>
    </row>
    <row r="368" spans="1:34" ht="15.75" customHeight="1" thickBot="1" x14ac:dyDescent="0.35">
      <c r="A368" s="62"/>
      <c r="D368" s="86"/>
      <c r="E368" s="86"/>
      <c r="F368" s="175">
        <v>288</v>
      </c>
      <c r="G368" s="172">
        <v>404299</v>
      </c>
      <c r="H368" s="128" t="s">
        <v>1119</v>
      </c>
      <c r="I368" s="129">
        <v>118</v>
      </c>
      <c r="J368" s="130" t="s">
        <v>139</v>
      </c>
      <c r="K368" s="130">
        <v>3</v>
      </c>
      <c r="L368" s="130" t="s">
        <v>318</v>
      </c>
      <c r="M368" s="130"/>
      <c r="N368" s="130"/>
      <c r="O368" s="131"/>
      <c r="P368" s="156">
        <v>40.545499999999997</v>
      </c>
      <c r="Q368" s="156">
        <v>-8.7520000000000007</v>
      </c>
      <c r="R368" s="132">
        <f t="shared" ca="1" si="41"/>
        <v>0.99804108828956895</v>
      </c>
      <c r="S368" s="131">
        <f t="shared" ca="1" si="42"/>
        <v>6.2602741163285902E-2</v>
      </c>
      <c r="T368" s="131">
        <f t="shared" ca="1" si="43"/>
        <v>3.5868728546061917</v>
      </c>
      <c r="U368" s="131">
        <f t="shared" ca="1" si="44"/>
        <v>398.84033436079397</v>
      </c>
      <c r="V368" s="131">
        <f t="shared" ca="1" si="45"/>
        <v>482.59680457656071</v>
      </c>
      <c r="W368" s="131">
        <f t="shared" ca="1" si="46"/>
        <v>8.0432800762760124</v>
      </c>
      <c r="X368" s="131">
        <f t="shared" ca="1" si="47"/>
        <v>482.59680457656077</v>
      </c>
      <c r="Y368" s="131">
        <f t="shared" ca="1" si="48"/>
        <v>482.59680457656077</v>
      </c>
      <c r="Z368" s="122">
        <f t="shared" ca="1" si="49"/>
        <v>482.6</v>
      </c>
      <c r="AA368" s="123" t="str">
        <f t="shared" ca="1" si="50"/>
        <v>8 h 3 min</v>
      </c>
      <c r="AB368" s="86"/>
    </row>
    <row r="369" spans="1:28" ht="15.75" customHeight="1" thickBot="1" x14ac:dyDescent="0.35">
      <c r="A369" s="62"/>
      <c r="D369" s="86"/>
      <c r="E369" s="86"/>
      <c r="F369" s="175">
        <v>289</v>
      </c>
      <c r="G369" s="172">
        <v>161962</v>
      </c>
      <c r="H369" s="128" t="s">
        <v>810</v>
      </c>
      <c r="I369" s="129">
        <v>101</v>
      </c>
      <c r="J369" s="130" t="s">
        <v>111</v>
      </c>
      <c r="K369" s="130">
        <v>3</v>
      </c>
      <c r="L369" s="130" t="s">
        <v>318</v>
      </c>
      <c r="M369" s="130"/>
      <c r="N369" s="130"/>
      <c r="O369" s="131"/>
      <c r="P369" s="156">
        <v>40.575400000000002</v>
      </c>
      <c r="Q369" s="156">
        <v>-8.4464000000000006</v>
      </c>
      <c r="R369" s="132">
        <f t="shared" ca="1" si="41"/>
        <v>0.99804676933688774</v>
      </c>
      <c r="S369" s="131">
        <f t="shared" ca="1" si="42"/>
        <v>6.2511868412031157E-2</v>
      </c>
      <c r="T369" s="131">
        <f t="shared" ca="1" si="43"/>
        <v>3.5816662294865527</v>
      </c>
      <c r="U369" s="131">
        <f t="shared" ca="1" si="44"/>
        <v>398.26138657318529</v>
      </c>
      <c r="V369" s="131">
        <f t="shared" ca="1" si="45"/>
        <v>481.89627775355422</v>
      </c>
      <c r="W369" s="131">
        <f t="shared" ca="1" si="46"/>
        <v>8.0316046292259031</v>
      </c>
      <c r="X369" s="131">
        <f t="shared" ca="1" si="47"/>
        <v>481.89627775355416</v>
      </c>
      <c r="Y369" s="131">
        <f t="shared" ca="1" si="48"/>
        <v>481.89627775355416</v>
      </c>
      <c r="Z369" s="122">
        <f t="shared" ca="1" si="49"/>
        <v>481.9</v>
      </c>
      <c r="AA369" s="123" t="str">
        <f t="shared" ca="1" si="50"/>
        <v>8 h 2 min</v>
      </c>
      <c r="AB369" s="86"/>
    </row>
    <row r="370" spans="1:28" ht="15.75" customHeight="1" thickBot="1" x14ac:dyDescent="0.35">
      <c r="A370" s="62"/>
      <c r="D370" s="86"/>
      <c r="E370" s="86"/>
      <c r="F370" s="175">
        <v>290</v>
      </c>
      <c r="G370" s="172">
        <v>151853</v>
      </c>
      <c r="H370" s="128" t="s">
        <v>575</v>
      </c>
      <c r="I370" s="129">
        <v>1801</v>
      </c>
      <c r="J370" s="130" t="s">
        <v>76</v>
      </c>
      <c r="K370" s="130">
        <v>2</v>
      </c>
      <c r="L370" s="130" t="s">
        <v>318</v>
      </c>
      <c r="M370" s="130"/>
      <c r="N370" s="130"/>
      <c r="O370" s="131"/>
      <c r="P370" s="156">
        <v>41.109099999999998</v>
      </c>
      <c r="Q370" s="156">
        <v>-7.6932</v>
      </c>
      <c r="R370" s="132">
        <f t="shared" ca="1" si="41"/>
        <v>0.99744509462443642</v>
      </c>
      <c r="S370" s="131">
        <f t="shared" ca="1" si="42"/>
        <v>7.1498168381625593E-2</v>
      </c>
      <c r="T370" s="131">
        <f t="shared" ca="1" si="43"/>
        <v>4.0965432911828543</v>
      </c>
      <c r="U370" s="131">
        <f t="shared" ca="1" si="44"/>
        <v>455.51285540569347</v>
      </c>
      <c r="V370" s="131">
        <f t="shared" ca="1" si="45"/>
        <v>551.1705550408891</v>
      </c>
      <c r="W370" s="131">
        <f t="shared" ca="1" si="46"/>
        <v>9.1861759173481516</v>
      </c>
      <c r="X370" s="131">
        <f t="shared" ca="1" si="47"/>
        <v>551.1705550408891</v>
      </c>
      <c r="Y370" s="131">
        <f t="shared" ca="1" si="48"/>
        <v>551.1705550408891</v>
      </c>
      <c r="Z370" s="122">
        <f t="shared" ca="1" si="49"/>
        <v>551.20000000000005</v>
      </c>
      <c r="AA370" s="123" t="str">
        <f t="shared" ca="1" si="50"/>
        <v>9 h 11 min</v>
      </c>
      <c r="AB370" s="86"/>
    </row>
    <row r="371" spans="1:28" ht="15.75" customHeight="1" thickBot="1" x14ac:dyDescent="0.35">
      <c r="A371" s="62"/>
      <c r="D371" s="86"/>
      <c r="E371" s="86"/>
      <c r="F371" s="175">
        <v>291</v>
      </c>
      <c r="G371" s="172">
        <v>152602</v>
      </c>
      <c r="H371" s="128" t="s">
        <v>646</v>
      </c>
      <c r="I371" s="129">
        <v>1603</v>
      </c>
      <c r="J371" s="130" t="s">
        <v>56</v>
      </c>
      <c r="K371" s="130">
        <v>1</v>
      </c>
      <c r="L371" s="130"/>
      <c r="M371" s="130"/>
      <c r="N371" s="130"/>
      <c r="O371" s="131"/>
      <c r="P371" s="156">
        <v>42.114400000000003</v>
      </c>
      <c r="Q371" s="156">
        <v>-8.2579999999999991</v>
      </c>
      <c r="R371" s="132">
        <f t="shared" ca="1" si="41"/>
        <v>0.99603463592239816</v>
      </c>
      <c r="S371" s="131">
        <f t="shared" ca="1" si="42"/>
        <v>8.9084089911828368E-2</v>
      </c>
      <c r="T371" s="131">
        <f t="shared" ca="1" si="43"/>
        <v>5.1041423737117197</v>
      </c>
      <c r="U371" s="131">
        <f t="shared" ca="1" si="44"/>
        <v>567.55227561022264</v>
      </c>
      <c r="V371" s="131">
        <f t="shared" ca="1" si="45"/>
        <v>686.73825348836942</v>
      </c>
      <c r="W371" s="131">
        <f t="shared" ca="1" si="46"/>
        <v>11.44563755813949</v>
      </c>
      <c r="X371" s="131">
        <f t="shared" ca="1" si="47"/>
        <v>686.73825348836942</v>
      </c>
      <c r="Y371" s="131">
        <f t="shared" ca="1" si="48"/>
        <v>686.73825348836942</v>
      </c>
      <c r="Z371" s="122">
        <f t="shared" ca="1" si="49"/>
        <v>686.7</v>
      </c>
      <c r="AA371" s="123" t="str">
        <f t="shared" ca="1" si="50"/>
        <v>11 h 27 min</v>
      </c>
      <c r="AB371" s="86"/>
    </row>
    <row r="372" spans="1:28" ht="15.75" customHeight="1" thickBot="1" x14ac:dyDescent="0.35">
      <c r="A372" s="62"/>
      <c r="D372" s="86"/>
      <c r="E372" s="86"/>
      <c r="F372" s="175">
        <v>292</v>
      </c>
      <c r="G372" s="172">
        <v>150666</v>
      </c>
      <c r="H372" s="128" t="s">
        <v>475</v>
      </c>
      <c r="I372" s="129">
        <v>1713</v>
      </c>
      <c r="J372" s="130" t="s">
        <v>107</v>
      </c>
      <c r="K372" s="130">
        <v>2</v>
      </c>
      <c r="L372" s="130"/>
      <c r="M372" s="130"/>
      <c r="N372" s="130"/>
      <c r="O372" s="131"/>
      <c r="P372" s="156">
        <v>41.495600000000003</v>
      </c>
      <c r="Q372" s="156">
        <v>-7.6460999999999997</v>
      </c>
      <c r="R372" s="132">
        <f t="shared" ca="1" si="41"/>
        <v>0.99693880034947524</v>
      </c>
      <c r="S372" s="131">
        <f t="shared" ca="1" si="42"/>
        <v>7.8265736444652845E-2</v>
      </c>
      <c r="T372" s="131">
        <f t="shared" ca="1" si="43"/>
        <v>4.4842963787618411</v>
      </c>
      <c r="U372" s="131">
        <f t="shared" ca="1" si="44"/>
        <v>498.62884456065689</v>
      </c>
      <c r="V372" s="131">
        <f t="shared" ca="1" si="45"/>
        <v>603.34090191839482</v>
      </c>
      <c r="W372" s="131">
        <f t="shared" ca="1" si="46"/>
        <v>10.055681698639914</v>
      </c>
      <c r="X372" s="131">
        <f t="shared" ca="1" si="47"/>
        <v>603.34090191839482</v>
      </c>
      <c r="Y372" s="131">
        <f t="shared" ca="1" si="48"/>
        <v>603.34090191839482</v>
      </c>
      <c r="Z372" s="122">
        <f t="shared" ca="1" si="49"/>
        <v>603.29999999999995</v>
      </c>
      <c r="AA372" s="123" t="str">
        <f t="shared" ca="1" si="50"/>
        <v>10 h 3 min</v>
      </c>
      <c r="AB372" s="86"/>
    </row>
    <row r="373" spans="1:28" ht="15.75" customHeight="1" thickBot="1" x14ac:dyDescent="0.35">
      <c r="A373" s="62"/>
      <c r="D373" s="86"/>
      <c r="E373" s="86"/>
      <c r="F373" s="175">
        <v>293</v>
      </c>
      <c r="G373" s="172">
        <v>152766</v>
      </c>
      <c r="H373" s="128" t="s">
        <v>661</v>
      </c>
      <c r="I373" s="129">
        <v>1706</v>
      </c>
      <c r="J373" s="130" t="s">
        <v>91</v>
      </c>
      <c r="K373" s="130">
        <v>2</v>
      </c>
      <c r="L373" s="130"/>
      <c r="M373" s="130"/>
      <c r="N373" s="130"/>
      <c r="O373" s="131"/>
      <c r="P373" s="156">
        <v>41.826599999999999</v>
      </c>
      <c r="Q373" s="156">
        <v>-7.7878999999999996</v>
      </c>
      <c r="R373" s="132">
        <f t="shared" ca="1" si="41"/>
        <v>0.99647646842167381</v>
      </c>
      <c r="S373" s="131">
        <f t="shared" ca="1" si="42"/>
        <v>8.3971456308013392E-2</v>
      </c>
      <c r="T373" s="131">
        <f t="shared" ca="1" si="43"/>
        <v>4.8112100460163614</v>
      </c>
      <c r="U373" s="131">
        <f t="shared" ca="1" si="44"/>
        <v>534.97982817231923</v>
      </c>
      <c r="V373" s="131">
        <f t="shared" ca="1" si="45"/>
        <v>647.32559208850626</v>
      </c>
      <c r="W373" s="131">
        <f t="shared" ca="1" si="46"/>
        <v>10.788759868141771</v>
      </c>
      <c r="X373" s="131">
        <f t="shared" ca="1" si="47"/>
        <v>647.32559208850626</v>
      </c>
      <c r="Y373" s="131">
        <f t="shared" ca="1" si="48"/>
        <v>647.32559208850626</v>
      </c>
      <c r="Z373" s="122">
        <f t="shared" ca="1" si="49"/>
        <v>647.29999999999995</v>
      </c>
      <c r="AA373" s="123" t="str">
        <f t="shared" ca="1" si="50"/>
        <v>10 h 47 min</v>
      </c>
      <c r="AB373" s="86"/>
    </row>
    <row r="374" spans="1:28" ht="15.75" customHeight="1" thickBot="1" x14ac:dyDescent="0.35">
      <c r="A374" s="62"/>
      <c r="D374" s="86"/>
      <c r="E374" s="86"/>
      <c r="F374" s="175">
        <v>294</v>
      </c>
      <c r="G374" s="172">
        <v>160568</v>
      </c>
      <c r="H374" s="128" t="s">
        <v>720</v>
      </c>
      <c r="I374" s="129">
        <v>114</v>
      </c>
      <c r="J374" s="130" t="s">
        <v>129</v>
      </c>
      <c r="K374" s="130">
        <v>3</v>
      </c>
      <c r="L374" s="130" t="s">
        <v>318</v>
      </c>
      <c r="M374" s="130"/>
      <c r="N374" s="130"/>
      <c r="O374" s="131"/>
      <c r="P374" s="156">
        <v>40.517000000000003</v>
      </c>
      <c r="Q374" s="156">
        <v>-8.4982000000000006</v>
      </c>
      <c r="R374" s="132">
        <f t="shared" ca="1" si="41"/>
        <v>0.99810428223575798</v>
      </c>
      <c r="S374" s="131">
        <f t="shared" ca="1" si="42"/>
        <v>6.1584365302482791E-2</v>
      </c>
      <c r="T374" s="131">
        <f t="shared" ca="1" si="43"/>
        <v>3.5285242158241714</v>
      </c>
      <c r="U374" s="131">
        <f t="shared" ca="1" si="44"/>
        <v>392.35228988733775</v>
      </c>
      <c r="V374" s="131">
        <f t="shared" ca="1" si="45"/>
        <v>474.74627076367864</v>
      </c>
      <c r="W374" s="131">
        <f t="shared" ca="1" si="46"/>
        <v>7.9124378460613105</v>
      </c>
      <c r="X374" s="131">
        <f t="shared" ca="1" si="47"/>
        <v>474.74627076367864</v>
      </c>
      <c r="Y374" s="131">
        <f t="shared" ca="1" si="48"/>
        <v>474.74627076367864</v>
      </c>
      <c r="Z374" s="122">
        <f t="shared" ca="1" si="49"/>
        <v>474.7</v>
      </c>
      <c r="AA374" s="123" t="str">
        <f t="shared" ca="1" si="50"/>
        <v>7 h 55 min</v>
      </c>
      <c r="AB374" s="86"/>
    </row>
    <row r="375" spans="1:28" ht="15.75" customHeight="1" thickBot="1" x14ac:dyDescent="0.35">
      <c r="A375" s="62"/>
      <c r="D375" s="86"/>
      <c r="E375" s="86"/>
      <c r="F375" s="175">
        <v>295</v>
      </c>
      <c r="G375" s="172">
        <v>152717</v>
      </c>
      <c r="H375" s="128" t="s">
        <v>656</v>
      </c>
      <c r="I375" s="129">
        <v>1702</v>
      </c>
      <c r="J375" s="130" t="s">
        <v>77</v>
      </c>
      <c r="K375" s="130">
        <v>2</v>
      </c>
      <c r="L375" s="130"/>
      <c r="M375" s="130"/>
      <c r="N375" s="130"/>
      <c r="O375" s="131"/>
      <c r="P375" s="156">
        <v>41.690399999999997</v>
      </c>
      <c r="Q375" s="156">
        <v>-7.6692999999999998</v>
      </c>
      <c r="R375" s="132">
        <f t="shared" ca="1" si="41"/>
        <v>0.99666868745115611</v>
      </c>
      <c r="S375" s="131">
        <f t="shared" ca="1" si="42"/>
        <v>8.1647581726837615E-2</v>
      </c>
      <c r="T375" s="131">
        <f t="shared" ca="1" si="43"/>
        <v>4.6780618403972571</v>
      </c>
      <c r="U375" s="131">
        <f t="shared" ca="1" si="44"/>
        <v>520.17448741972828</v>
      </c>
      <c r="V375" s="131">
        <f t="shared" ca="1" si="45"/>
        <v>629.41112977787122</v>
      </c>
      <c r="W375" s="131">
        <f t="shared" ca="1" si="46"/>
        <v>10.490185496297853</v>
      </c>
      <c r="X375" s="131">
        <f t="shared" ca="1" si="47"/>
        <v>629.41112977787122</v>
      </c>
      <c r="Y375" s="131">
        <f t="shared" ca="1" si="48"/>
        <v>629.41112977787122</v>
      </c>
      <c r="Z375" s="122">
        <f t="shared" ca="1" si="49"/>
        <v>629.4</v>
      </c>
      <c r="AA375" s="123" t="str">
        <f t="shared" ca="1" si="50"/>
        <v>10 h 29 min</v>
      </c>
      <c r="AB375" s="86"/>
    </row>
    <row r="376" spans="1:28" ht="15.75" customHeight="1" thickBot="1" x14ac:dyDescent="0.35">
      <c r="A376" s="62"/>
      <c r="D376" s="86"/>
      <c r="E376" s="86"/>
      <c r="F376" s="175">
        <v>296</v>
      </c>
      <c r="G376" s="172">
        <v>152808</v>
      </c>
      <c r="H376" s="128" t="s">
        <v>665</v>
      </c>
      <c r="I376" s="129">
        <v>1710</v>
      </c>
      <c r="J376" s="130" t="s">
        <v>97</v>
      </c>
      <c r="K376" s="130">
        <v>2</v>
      </c>
      <c r="L376" s="130"/>
      <c r="M376" s="130"/>
      <c r="N376" s="130"/>
      <c r="O376" s="131"/>
      <c r="P376" s="156">
        <v>41.267400000000002</v>
      </c>
      <c r="Q376" s="156">
        <v>-7.5780000000000003</v>
      </c>
      <c r="R376" s="132">
        <f t="shared" ca="1" si="41"/>
        <v>0.99723797189378094</v>
      </c>
      <c r="S376" s="131">
        <f t="shared" ca="1" si="42"/>
        <v>7.4341112583570679E-2</v>
      </c>
      <c r="T376" s="131">
        <f t="shared" ca="1" si="43"/>
        <v>4.2594319953454951</v>
      </c>
      <c r="U376" s="131">
        <f t="shared" ca="1" si="44"/>
        <v>473.6251743713338</v>
      </c>
      <c r="V376" s="131">
        <f t="shared" ca="1" si="45"/>
        <v>573.08646098931388</v>
      </c>
      <c r="W376" s="131">
        <f t="shared" ca="1" si="46"/>
        <v>9.5514410164885639</v>
      </c>
      <c r="X376" s="131">
        <f t="shared" ca="1" si="47"/>
        <v>573.08646098931388</v>
      </c>
      <c r="Y376" s="131">
        <f t="shared" ca="1" si="48"/>
        <v>573.08646098931388</v>
      </c>
      <c r="Z376" s="122">
        <f t="shared" ca="1" si="49"/>
        <v>573.1</v>
      </c>
      <c r="AA376" s="123" t="str">
        <f t="shared" ca="1" si="50"/>
        <v>9 h 33 min</v>
      </c>
      <c r="AB376" s="86"/>
    </row>
    <row r="377" spans="1:28" ht="15.75" customHeight="1" thickBot="1" x14ac:dyDescent="0.35">
      <c r="A377" s="62"/>
      <c r="D377" s="86"/>
      <c r="E377" s="86"/>
      <c r="F377" s="175">
        <v>297</v>
      </c>
      <c r="G377" s="172">
        <v>161883</v>
      </c>
      <c r="H377" s="128" t="s">
        <v>802</v>
      </c>
      <c r="I377" s="129">
        <v>1822</v>
      </c>
      <c r="J377" s="130" t="s">
        <v>141</v>
      </c>
      <c r="K377" s="130">
        <v>3</v>
      </c>
      <c r="L377" s="130"/>
      <c r="M377" s="130"/>
      <c r="N377" s="130"/>
      <c r="O377" s="131"/>
      <c r="P377" s="156">
        <v>40.852200000000003</v>
      </c>
      <c r="Q377" s="156">
        <v>-7.7343000000000002</v>
      </c>
      <c r="R377" s="132">
        <f t="shared" ca="1" si="41"/>
        <v>0.99775665658474022</v>
      </c>
      <c r="S377" s="131">
        <f t="shared" ca="1" si="42"/>
        <v>6.699526374809528E-2</v>
      </c>
      <c r="T377" s="131">
        <f t="shared" ca="1" si="43"/>
        <v>3.8385458601316644</v>
      </c>
      <c r="U377" s="131">
        <f t="shared" ca="1" si="44"/>
        <v>426.82497439186255</v>
      </c>
      <c r="V377" s="131">
        <f t="shared" ca="1" si="45"/>
        <v>516.45821901415366</v>
      </c>
      <c r="W377" s="131">
        <f t="shared" ca="1" si="46"/>
        <v>8.6076369835692272</v>
      </c>
      <c r="X377" s="131">
        <f t="shared" ca="1" si="47"/>
        <v>516.45821901415366</v>
      </c>
      <c r="Y377" s="131">
        <f t="shared" ca="1" si="48"/>
        <v>516.45821901415366</v>
      </c>
      <c r="Z377" s="122">
        <f t="shared" ca="1" si="49"/>
        <v>516.5</v>
      </c>
      <c r="AA377" s="123" t="str">
        <f t="shared" ca="1" si="50"/>
        <v>8 h 37 min</v>
      </c>
      <c r="AB377" s="86"/>
    </row>
    <row r="378" spans="1:28" ht="15.75" customHeight="1" thickBot="1" x14ac:dyDescent="0.35">
      <c r="A378" s="62"/>
      <c r="D378" s="86"/>
      <c r="E378" s="86"/>
      <c r="F378" s="175">
        <v>298</v>
      </c>
      <c r="G378" s="172">
        <v>151932</v>
      </c>
      <c r="H378" s="128" t="s">
        <v>583</v>
      </c>
      <c r="I378" s="129">
        <v>1819</v>
      </c>
      <c r="J378" s="130" t="s">
        <v>101</v>
      </c>
      <c r="K378" s="130">
        <v>2</v>
      </c>
      <c r="L378" s="130"/>
      <c r="M378" s="130"/>
      <c r="N378" s="130"/>
      <c r="O378" s="131"/>
      <c r="P378" s="156">
        <v>41.116700000000002</v>
      </c>
      <c r="Q378" s="156">
        <v>-7.5692000000000004</v>
      </c>
      <c r="R378" s="132">
        <f t="shared" ca="1" si="41"/>
        <v>0.99742888303894328</v>
      </c>
      <c r="S378" s="131">
        <f t="shared" ca="1" si="42"/>
        <v>7.1724744556253661E-2</v>
      </c>
      <c r="T378" s="131">
        <f t="shared" ca="1" si="43"/>
        <v>4.1095251497272614</v>
      </c>
      <c r="U378" s="131">
        <f t="shared" ca="1" si="44"/>
        <v>456.95636595439515</v>
      </c>
      <c r="V378" s="131">
        <f t="shared" ca="1" si="45"/>
        <v>552.91720280481809</v>
      </c>
      <c r="W378" s="131">
        <f t="shared" ca="1" si="46"/>
        <v>9.2152867134136347</v>
      </c>
      <c r="X378" s="131">
        <f t="shared" ca="1" si="47"/>
        <v>552.91720280481809</v>
      </c>
      <c r="Y378" s="131">
        <f t="shared" ca="1" si="48"/>
        <v>552.91720280481809</v>
      </c>
      <c r="Z378" s="122">
        <f t="shared" ca="1" si="49"/>
        <v>552.9</v>
      </c>
      <c r="AA378" s="123" t="str">
        <f t="shared" ca="1" si="50"/>
        <v>9 h 13 min</v>
      </c>
      <c r="AB378" s="86"/>
    </row>
    <row r="379" spans="1:28" ht="15.75" customHeight="1" thickBot="1" x14ac:dyDescent="0.35">
      <c r="A379" s="62"/>
      <c r="D379" s="86"/>
      <c r="E379" s="86"/>
      <c r="F379" s="175">
        <v>299</v>
      </c>
      <c r="G379" s="172">
        <v>160635</v>
      </c>
      <c r="H379" s="128" t="s">
        <v>724</v>
      </c>
      <c r="I379" s="129">
        <v>1823</v>
      </c>
      <c r="J379" s="130" t="s">
        <v>142</v>
      </c>
      <c r="K379" s="130">
        <v>3</v>
      </c>
      <c r="L379" s="130"/>
      <c r="M379" s="130"/>
      <c r="N379" s="130"/>
      <c r="O379" s="131"/>
      <c r="P379" s="156">
        <v>40.679600000000001</v>
      </c>
      <c r="Q379" s="156">
        <v>-7.9142000000000001</v>
      </c>
      <c r="R379" s="132">
        <f t="shared" ca="1" si="41"/>
        <v>0.99795706653128657</v>
      </c>
      <c r="S379" s="131">
        <f t="shared" ca="1" si="42"/>
        <v>6.3931673591480997E-2</v>
      </c>
      <c r="T379" s="131">
        <f t="shared" ca="1" si="43"/>
        <v>3.6630150739998433</v>
      </c>
      <c r="U379" s="131">
        <f t="shared" ca="1" si="44"/>
        <v>407.30692614503812</v>
      </c>
      <c r="V379" s="131">
        <f t="shared" ca="1" si="45"/>
        <v>492.84138063549614</v>
      </c>
      <c r="W379" s="131">
        <f t="shared" ca="1" si="46"/>
        <v>8.2140230105916014</v>
      </c>
      <c r="X379" s="131">
        <f t="shared" ca="1" si="47"/>
        <v>492.84138063549608</v>
      </c>
      <c r="Y379" s="131">
        <f t="shared" ca="1" si="48"/>
        <v>492.84138063549608</v>
      </c>
      <c r="Z379" s="122">
        <f t="shared" ca="1" si="49"/>
        <v>492.8</v>
      </c>
      <c r="AA379" s="123" t="str">
        <f t="shared" ca="1" si="50"/>
        <v>8 h 13 min</v>
      </c>
      <c r="AB379" s="86"/>
    </row>
    <row r="380" spans="1:28" ht="15.75" customHeight="1" thickBot="1" x14ac:dyDescent="0.35">
      <c r="A380" s="62"/>
      <c r="D380" s="86"/>
      <c r="E380" s="86"/>
      <c r="F380" s="175">
        <v>300</v>
      </c>
      <c r="G380" s="172">
        <v>402977</v>
      </c>
      <c r="H380" s="128" t="s">
        <v>1089</v>
      </c>
      <c r="I380" s="129">
        <v>1823</v>
      </c>
      <c r="J380" s="130" t="s">
        <v>142</v>
      </c>
      <c r="K380" s="130">
        <v>3</v>
      </c>
      <c r="L380" s="130" t="s">
        <v>318</v>
      </c>
      <c r="M380" s="130"/>
      <c r="N380" s="130"/>
      <c r="O380" s="131"/>
      <c r="P380" s="156">
        <v>40.674599999999998</v>
      </c>
      <c r="Q380" s="156">
        <v>-7.9154</v>
      </c>
      <c r="R380" s="132">
        <f t="shared" ca="1" si="41"/>
        <v>0.99796264085397435</v>
      </c>
      <c r="S380" s="131">
        <f t="shared" ca="1" si="42"/>
        <v>6.384436275049743E-2</v>
      </c>
      <c r="T380" s="131">
        <f t="shared" ca="1" si="43"/>
        <v>3.6580125313057472</v>
      </c>
      <c r="U380" s="131">
        <f t="shared" ca="1" si="44"/>
        <v>406.75067118935846</v>
      </c>
      <c r="V380" s="131">
        <f t="shared" ca="1" si="45"/>
        <v>492.16831213912371</v>
      </c>
      <c r="W380" s="131">
        <f t="shared" ca="1" si="46"/>
        <v>8.2028052023187286</v>
      </c>
      <c r="X380" s="131">
        <f t="shared" ca="1" si="47"/>
        <v>492.16831213912371</v>
      </c>
      <c r="Y380" s="131">
        <f t="shared" ca="1" si="48"/>
        <v>492.16831213912371</v>
      </c>
      <c r="Z380" s="122">
        <f t="shared" ca="1" si="49"/>
        <v>492.2</v>
      </c>
      <c r="AA380" s="123" t="str">
        <f t="shared" ca="1" si="50"/>
        <v>8 h 12 min</v>
      </c>
      <c r="AB380" s="86"/>
    </row>
    <row r="381" spans="1:28" ht="15.75" customHeight="1" thickBot="1" x14ac:dyDescent="0.35">
      <c r="A381" s="62"/>
      <c r="D381" s="86"/>
      <c r="E381" s="86"/>
      <c r="F381" s="175">
        <v>301</v>
      </c>
      <c r="G381" s="172">
        <v>160209</v>
      </c>
      <c r="H381" s="128" t="s">
        <v>700</v>
      </c>
      <c r="I381" s="129">
        <v>608</v>
      </c>
      <c r="J381" s="130" t="s">
        <v>158</v>
      </c>
      <c r="K381" s="130">
        <v>4</v>
      </c>
      <c r="L381" s="130" t="s">
        <v>318</v>
      </c>
      <c r="M381" s="130"/>
      <c r="N381" s="130"/>
      <c r="O381" s="131"/>
      <c r="P381" s="156">
        <v>40.428800000000003</v>
      </c>
      <c r="Q381" s="156">
        <v>-8.7380999999999993</v>
      </c>
      <c r="R381" s="132">
        <f t="shared" ca="1" si="41"/>
        <v>0.998166381037912</v>
      </c>
      <c r="S381" s="131">
        <f t="shared" ca="1" si="42"/>
        <v>6.0566981037453393E-2</v>
      </c>
      <c r="T381" s="131">
        <f t="shared" ca="1" si="43"/>
        <v>3.4702323912949682</v>
      </c>
      <c r="U381" s="131">
        <f t="shared" ca="1" si="44"/>
        <v>385.87056284315992</v>
      </c>
      <c r="V381" s="131">
        <f t="shared" ca="1" si="45"/>
        <v>466.90338104022351</v>
      </c>
      <c r="W381" s="131">
        <f t="shared" ca="1" si="46"/>
        <v>7.7817230173370584</v>
      </c>
      <c r="X381" s="131">
        <f t="shared" ca="1" si="47"/>
        <v>466.90338104022351</v>
      </c>
      <c r="Y381" s="131">
        <f t="shared" ca="1" si="48"/>
        <v>466.90338104022351</v>
      </c>
      <c r="Z381" s="122">
        <f t="shared" ca="1" si="49"/>
        <v>466.9</v>
      </c>
      <c r="AA381" s="123" t="str">
        <f t="shared" ca="1" si="50"/>
        <v>7 h 47 min</v>
      </c>
      <c r="AB381" s="86"/>
    </row>
    <row r="382" spans="1:28" ht="15.75" customHeight="1" thickBot="1" x14ac:dyDescent="0.35">
      <c r="A382" s="62"/>
      <c r="D382" s="86"/>
      <c r="E382" s="86"/>
      <c r="F382" s="175">
        <v>302</v>
      </c>
      <c r="G382" s="172">
        <v>151890</v>
      </c>
      <c r="H382" s="128" t="s">
        <v>579</v>
      </c>
      <c r="I382" s="129">
        <v>1807</v>
      </c>
      <c r="J382" s="130" t="s">
        <v>89</v>
      </c>
      <c r="K382" s="130">
        <v>2</v>
      </c>
      <c r="L382" s="130" t="s">
        <v>318</v>
      </c>
      <c r="M382" s="130"/>
      <c r="N382" s="130"/>
      <c r="O382" s="131"/>
      <c r="P382" s="156">
        <v>40.981699999999996</v>
      </c>
      <c r="Q382" s="156">
        <v>-7.6139000000000001</v>
      </c>
      <c r="R382" s="132">
        <f t="shared" ca="1" si="41"/>
        <v>0.99759731493449522</v>
      </c>
      <c r="S382" s="131">
        <f t="shared" ca="1" si="42"/>
        <v>6.9334664226485154E-2</v>
      </c>
      <c r="T382" s="131">
        <f t="shared" ca="1" si="43"/>
        <v>3.9725836341342897</v>
      </c>
      <c r="U382" s="131">
        <f t="shared" ca="1" si="44"/>
        <v>441.72923020665451</v>
      </c>
      <c r="V382" s="131">
        <f t="shared" ca="1" si="45"/>
        <v>534.49236855005199</v>
      </c>
      <c r="W382" s="131">
        <f t="shared" ca="1" si="46"/>
        <v>8.9082061425008661</v>
      </c>
      <c r="X382" s="131">
        <f t="shared" ca="1" si="47"/>
        <v>534.49236855005199</v>
      </c>
      <c r="Y382" s="131">
        <f t="shared" ca="1" si="48"/>
        <v>534.49236855005199</v>
      </c>
      <c r="Z382" s="122">
        <f t="shared" ca="1" si="49"/>
        <v>534.5</v>
      </c>
      <c r="AA382" s="123" t="str">
        <f t="shared" ca="1" si="50"/>
        <v>8 h 55 min</v>
      </c>
      <c r="AB382" s="86"/>
    </row>
    <row r="383" spans="1:28" ht="15.75" customHeight="1" thickBot="1" x14ac:dyDescent="0.35">
      <c r="A383" s="62"/>
      <c r="D383" s="86"/>
      <c r="E383" s="86"/>
      <c r="F383" s="175">
        <v>303</v>
      </c>
      <c r="G383" s="172">
        <v>160593</v>
      </c>
      <c r="H383" s="128" t="s">
        <v>722</v>
      </c>
      <c r="I383" s="129">
        <v>1823</v>
      </c>
      <c r="J383" s="130" t="s">
        <v>142</v>
      </c>
      <c r="K383" s="130">
        <v>3</v>
      </c>
      <c r="L383" s="130" t="s">
        <v>327</v>
      </c>
      <c r="M383" s="130"/>
      <c r="N383" s="130"/>
      <c r="O383" s="131"/>
      <c r="P383" s="156">
        <v>40.700000000000003</v>
      </c>
      <c r="Q383" s="156">
        <v>-7.8616000000000001</v>
      </c>
      <c r="R383" s="132">
        <f t="shared" ca="1" si="41"/>
        <v>0.99793387015468427</v>
      </c>
      <c r="S383" s="131">
        <f t="shared" ca="1" si="42"/>
        <v>6.42937278382536E-2</v>
      </c>
      <c r="T383" s="131">
        <f t="shared" ca="1" si="43"/>
        <v>3.6837592542947015</v>
      </c>
      <c r="U383" s="131">
        <f t="shared" ca="1" si="44"/>
        <v>409.61356374838027</v>
      </c>
      <c r="V383" s="131">
        <f t="shared" ca="1" si="45"/>
        <v>495.63241213554011</v>
      </c>
      <c r="W383" s="131">
        <f t="shared" ca="1" si="46"/>
        <v>8.2605402022590013</v>
      </c>
      <c r="X383" s="131">
        <f t="shared" ca="1" si="47"/>
        <v>495.63241213554011</v>
      </c>
      <c r="Y383" s="131">
        <f t="shared" ca="1" si="48"/>
        <v>495.63241213554011</v>
      </c>
      <c r="Z383" s="122">
        <f t="shared" ca="1" si="49"/>
        <v>495.6</v>
      </c>
      <c r="AA383" s="123" t="str">
        <f t="shared" ca="1" si="50"/>
        <v>8 h 16 min</v>
      </c>
      <c r="AB383" s="86"/>
    </row>
    <row r="384" spans="1:28" ht="15.75" customHeight="1" thickBot="1" x14ac:dyDescent="0.35">
      <c r="A384" s="62"/>
      <c r="D384" s="86"/>
      <c r="E384" s="86"/>
      <c r="F384" s="175">
        <v>304</v>
      </c>
      <c r="G384" s="172">
        <v>401626</v>
      </c>
      <c r="H384" s="128" t="s">
        <v>1063</v>
      </c>
      <c r="I384" s="129">
        <v>1823</v>
      </c>
      <c r="J384" s="130" t="s">
        <v>142</v>
      </c>
      <c r="K384" s="130">
        <v>3</v>
      </c>
      <c r="L384" s="130"/>
      <c r="M384" s="130"/>
      <c r="N384" s="130"/>
      <c r="O384" s="131"/>
      <c r="P384" s="156">
        <v>40.660699999999999</v>
      </c>
      <c r="Q384" s="156">
        <v>-7.9077000000000002</v>
      </c>
      <c r="R384" s="132">
        <f t="shared" ca="1" si="41"/>
        <v>0.99797806665729993</v>
      </c>
      <c r="S384" s="131">
        <f t="shared" ca="1" si="42"/>
        <v>6.3602123854393566E-2</v>
      </c>
      <c r="T384" s="131">
        <f t="shared" ca="1" si="43"/>
        <v>3.6441332649250877</v>
      </c>
      <c r="U384" s="131">
        <f t="shared" ca="1" si="44"/>
        <v>405.20737387486457</v>
      </c>
      <c r="V384" s="131">
        <f t="shared" ca="1" si="45"/>
        <v>490.30092238858612</v>
      </c>
      <c r="W384" s="131">
        <f t="shared" ca="1" si="46"/>
        <v>8.1716820398097685</v>
      </c>
      <c r="X384" s="131">
        <f t="shared" ca="1" si="47"/>
        <v>490.30092238858612</v>
      </c>
      <c r="Y384" s="131">
        <f t="shared" ca="1" si="48"/>
        <v>490.30092238858612</v>
      </c>
      <c r="Z384" s="122">
        <f t="shared" ca="1" si="49"/>
        <v>490.3</v>
      </c>
      <c r="AA384" s="123" t="str">
        <f t="shared" ca="1" si="50"/>
        <v>8 h 10 min</v>
      </c>
      <c r="AB384" s="86"/>
    </row>
    <row r="385" spans="1:28" ht="15.75" customHeight="1" thickBot="1" x14ac:dyDescent="0.35">
      <c r="A385" s="62"/>
      <c r="D385" s="86"/>
      <c r="E385" s="86"/>
      <c r="F385" s="175">
        <v>305</v>
      </c>
      <c r="G385" s="172">
        <v>161858</v>
      </c>
      <c r="H385" s="128" t="s">
        <v>799</v>
      </c>
      <c r="I385" s="129">
        <v>1823</v>
      </c>
      <c r="J385" s="130" t="s">
        <v>142</v>
      </c>
      <c r="K385" s="130">
        <v>3</v>
      </c>
      <c r="L385" s="130" t="s">
        <v>318</v>
      </c>
      <c r="M385" s="130"/>
      <c r="N385" s="130"/>
      <c r="O385" s="131"/>
      <c r="P385" s="156">
        <v>40.656599999999997</v>
      </c>
      <c r="Q385" s="156">
        <v>-7.9124999999999996</v>
      </c>
      <c r="R385" s="132">
        <f t="shared" ca="1" si="41"/>
        <v>0.99798262785113356</v>
      </c>
      <c r="S385" s="131">
        <f t="shared" ca="1" si="42"/>
        <v>6.3530320515521765E-2</v>
      </c>
      <c r="T385" s="131">
        <f t="shared" ca="1" si="43"/>
        <v>3.6400192366527855</v>
      </c>
      <c r="U385" s="131">
        <f t="shared" ca="1" si="44"/>
        <v>404.74991678669727</v>
      </c>
      <c r="V385" s="131">
        <f t="shared" ca="1" si="45"/>
        <v>489.74739931190368</v>
      </c>
      <c r="W385" s="131">
        <f t="shared" ca="1" si="46"/>
        <v>8.1624566551983939</v>
      </c>
      <c r="X385" s="131">
        <f t="shared" ca="1" si="47"/>
        <v>489.74739931190362</v>
      </c>
      <c r="Y385" s="131">
        <f t="shared" ca="1" si="48"/>
        <v>489.74739931190362</v>
      </c>
      <c r="Z385" s="122">
        <f t="shared" ca="1" si="49"/>
        <v>489.7</v>
      </c>
      <c r="AA385" s="123" t="str">
        <f t="shared" ca="1" si="50"/>
        <v>8 h 10 min</v>
      </c>
      <c r="AB385" s="86"/>
    </row>
    <row r="386" spans="1:28" ht="15.75" customHeight="1" thickBot="1" x14ac:dyDescent="0.35">
      <c r="A386" s="62"/>
      <c r="D386" s="86"/>
      <c r="E386" s="86"/>
      <c r="F386" s="175">
        <v>306</v>
      </c>
      <c r="G386" s="172">
        <v>161860</v>
      </c>
      <c r="H386" s="128" t="s">
        <v>800</v>
      </c>
      <c r="I386" s="129">
        <v>1823</v>
      </c>
      <c r="J386" s="130" t="s">
        <v>142</v>
      </c>
      <c r="K386" s="130">
        <v>3</v>
      </c>
      <c r="L386" s="130" t="s">
        <v>318</v>
      </c>
      <c r="M386" s="130"/>
      <c r="N386" s="130"/>
      <c r="O386" s="131"/>
      <c r="P386" s="156">
        <v>40.656599999999997</v>
      </c>
      <c r="Q386" s="156">
        <v>-7.9124999999999996</v>
      </c>
      <c r="R386" s="132">
        <f t="shared" ca="1" si="41"/>
        <v>0.99798262785113356</v>
      </c>
      <c r="S386" s="131">
        <f t="shared" ca="1" si="42"/>
        <v>6.3530320515521765E-2</v>
      </c>
      <c r="T386" s="131">
        <f t="shared" ca="1" si="43"/>
        <v>3.6400192366527855</v>
      </c>
      <c r="U386" s="131">
        <f t="shared" ca="1" si="44"/>
        <v>404.74991678669727</v>
      </c>
      <c r="V386" s="131">
        <f t="shared" ca="1" si="45"/>
        <v>489.74739931190368</v>
      </c>
      <c r="W386" s="131">
        <f t="shared" ca="1" si="46"/>
        <v>8.1624566551983939</v>
      </c>
      <c r="X386" s="131">
        <f t="shared" ca="1" si="47"/>
        <v>489.74739931190362</v>
      </c>
      <c r="Y386" s="131">
        <f t="shared" ca="1" si="48"/>
        <v>489.74739931190362</v>
      </c>
      <c r="Z386" s="122">
        <f t="shared" ca="1" si="49"/>
        <v>489.7</v>
      </c>
      <c r="AA386" s="123" t="str">
        <f t="shared" ca="1" si="50"/>
        <v>8 h 10 min</v>
      </c>
      <c r="AB386" s="86"/>
    </row>
    <row r="387" spans="1:28" ht="15.75" customHeight="1" thickBot="1" x14ac:dyDescent="0.35">
      <c r="A387" s="62"/>
      <c r="D387" s="86"/>
      <c r="E387" s="86"/>
      <c r="F387" s="175">
        <v>307</v>
      </c>
      <c r="G387" s="172">
        <v>161871</v>
      </c>
      <c r="H387" s="128" t="s">
        <v>801</v>
      </c>
      <c r="I387" s="129">
        <v>1823</v>
      </c>
      <c r="J387" s="130" t="s">
        <v>142</v>
      </c>
      <c r="K387" s="130">
        <v>3</v>
      </c>
      <c r="L387" s="130"/>
      <c r="M387" s="130"/>
      <c r="N387" s="130"/>
      <c r="O387" s="131"/>
      <c r="P387" s="156">
        <v>40.656599999999997</v>
      </c>
      <c r="Q387" s="156">
        <v>-7.9124999999999996</v>
      </c>
      <c r="R387" s="132">
        <f t="shared" ca="1" si="41"/>
        <v>0.99798262785113356</v>
      </c>
      <c r="S387" s="131">
        <f t="shared" ca="1" si="42"/>
        <v>6.3530320515521765E-2</v>
      </c>
      <c r="T387" s="131">
        <f t="shared" ca="1" si="43"/>
        <v>3.6400192366527855</v>
      </c>
      <c r="U387" s="131">
        <f t="shared" ca="1" si="44"/>
        <v>404.74991678669727</v>
      </c>
      <c r="V387" s="131">
        <f t="shared" ca="1" si="45"/>
        <v>489.74739931190368</v>
      </c>
      <c r="W387" s="131">
        <f t="shared" ca="1" si="46"/>
        <v>8.1624566551983939</v>
      </c>
      <c r="X387" s="131">
        <f t="shared" ca="1" si="47"/>
        <v>489.74739931190362</v>
      </c>
      <c r="Y387" s="131">
        <f t="shared" ca="1" si="48"/>
        <v>489.74739931190362</v>
      </c>
      <c r="Z387" s="122">
        <f t="shared" ca="1" si="49"/>
        <v>489.7</v>
      </c>
      <c r="AA387" s="123" t="str">
        <f t="shared" ca="1" si="50"/>
        <v>8 h 10 min</v>
      </c>
      <c r="AB387" s="86"/>
    </row>
    <row r="388" spans="1:28" ht="15.75" customHeight="1" thickBot="1" x14ac:dyDescent="0.35">
      <c r="A388" s="62"/>
      <c r="D388" s="86"/>
      <c r="E388" s="86"/>
      <c r="F388" s="175">
        <v>308</v>
      </c>
      <c r="G388" s="172">
        <v>400002</v>
      </c>
      <c r="H388" s="128" t="s">
        <v>1034</v>
      </c>
      <c r="I388" s="129">
        <v>1823</v>
      </c>
      <c r="J388" s="130" t="s">
        <v>142</v>
      </c>
      <c r="K388" s="130">
        <v>3</v>
      </c>
      <c r="L388" s="130"/>
      <c r="M388" s="130"/>
      <c r="N388" s="130"/>
      <c r="O388" s="131"/>
      <c r="P388" s="156">
        <v>40.656599999999997</v>
      </c>
      <c r="Q388" s="156">
        <v>-7.9124999999999996</v>
      </c>
      <c r="R388" s="132">
        <f t="shared" ca="1" si="41"/>
        <v>0.99798262785113356</v>
      </c>
      <c r="S388" s="131">
        <f t="shared" ca="1" si="42"/>
        <v>6.3530320515521765E-2</v>
      </c>
      <c r="T388" s="131">
        <f t="shared" ca="1" si="43"/>
        <v>3.6400192366527855</v>
      </c>
      <c r="U388" s="131">
        <f t="shared" ca="1" si="44"/>
        <v>404.74991678669727</v>
      </c>
      <c r="V388" s="131">
        <f t="shared" ca="1" si="45"/>
        <v>489.74739931190368</v>
      </c>
      <c r="W388" s="131">
        <f t="shared" ca="1" si="46"/>
        <v>8.1624566551983939</v>
      </c>
      <c r="X388" s="131">
        <f t="shared" ca="1" si="47"/>
        <v>489.74739931190362</v>
      </c>
      <c r="Y388" s="131">
        <f t="shared" ca="1" si="48"/>
        <v>489.74739931190362</v>
      </c>
      <c r="Z388" s="122">
        <f t="shared" ca="1" si="49"/>
        <v>489.7</v>
      </c>
      <c r="AA388" s="123" t="str">
        <f t="shared" ca="1" si="50"/>
        <v>8 h 10 min</v>
      </c>
      <c r="AB388" s="86"/>
    </row>
    <row r="389" spans="1:28" ht="15.75" customHeight="1" thickBot="1" x14ac:dyDescent="0.35">
      <c r="A389" s="62"/>
      <c r="D389" s="86"/>
      <c r="E389" s="86"/>
      <c r="F389" s="175">
        <v>309</v>
      </c>
      <c r="G389" s="172">
        <v>160910</v>
      </c>
      <c r="H389" s="128" t="s">
        <v>739</v>
      </c>
      <c r="I389" s="129">
        <v>103</v>
      </c>
      <c r="J389" s="130" t="s">
        <v>113</v>
      </c>
      <c r="K389" s="130">
        <v>3</v>
      </c>
      <c r="L389" s="130"/>
      <c r="M389" s="130"/>
      <c r="N389" s="130"/>
      <c r="O389" s="131"/>
      <c r="P389" s="156">
        <v>40.439</v>
      </c>
      <c r="Q389" s="156">
        <v>-8.4471000000000007</v>
      </c>
      <c r="R389" s="132">
        <f t="shared" ca="1" si="41"/>
        <v>0.99819159553668602</v>
      </c>
      <c r="S389" s="131">
        <f t="shared" ca="1" si="42"/>
        <v>6.0148978058900626E-2</v>
      </c>
      <c r="T389" s="131">
        <f t="shared" ca="1" si="43"/>
        <v>3.4462825847999965</v>
      </c>
      <c r="U389" s="131">
        <f t="shared" ca="1" si="44"/>
        <v>383.20747741539964</v>
      </c>
      <c r="V389" s="131">
        <f t="shared" ca="1" si="45"/>
        <v>463.68104767263355</v>
      </c>
      <c r="W389" s="131">
        <f t="shared" ca="1" si="46"/>
        <v>7.728017461210559</v>
      </c>
      <c r="X389" s="131">
        <f t="shared" ca="1" si="47"/>
        <v>463.68104767263355</v>
      </c>
      <c r="Y389" s="131">
        <f t="shared" ca="1" si="48"/>
        <v>463.68104767263355</v>
      </c>
      <c r="Z389" s="122">
        <f t="shared" ca="1" si="49"/>
        <v>463.7</v>
      </c>
      <c r="AA389" s="123" t="str">
        <f t="shared" ca="1" si="50"/>
        <v>7 h 44 min</v>
      </c>
      <c r="AB389" s="86"/>
    </row>
    <row r="390" spans="1:28" ht="15.75" customHeight="1" thickBot="1" x14ac:dyDescent="0.35">
      <c r="A390" s="62"/>
      <c r="D390" s="86"/>
      <c r="E390" s="86"/>
      <c r="F390" s="175">
        <v>310</v>
      </c>
      <c r="G390" s="172">
        <v>152699</v>
      </c>
      <c r="H390" s="128" t="s">
        <v>655</v>
      </c>
      <c r="I390" s="129">
        <v>1701</v>
      </c>
      <c r="J390" s="130" t="s">
        <v>75</v>
      </c>
      <c r="K390" s="130">
        <v>2</v>
      </c>
      <c r="L390" s="130"/>
      <c r="M390" s="130"/>
      <c r="N390" s="130"/>
      <c r="O390" s="131"/>
      <c r="P390" s="156">
        <v>41.273000000000003</v>
      </c>
      <c r="Q390" s="156">
        <v>-7.4767999999999999</v>
      </c>
      <c r="R390" s="132">
        <f t="shared" ca="1" si="41"/>
        <v>0.99722331816789556</v>
      </c>
      <c r="S390" s="131">
        <f t="shared" ca="1" si="42"/>
        <v>7.4538148328117337E-2</v>
      </c>
      <c r="T390" s="131">
        <f t="shared" ca="1" si="43"/>
        <v>4.2707213119212364</v>
      </c>
      <c r="U390" s="131">
        <f t="shared" ca="1" si="44"/>
        <v>474.88048365613082</v>
      </c>
      <c r="V390" s="131">
        <f t="shared" ca="1" si="45"/>
        <v>574.60538522391823</v>
      </c>
      <c r="W390" s="131">
        <f t="shared" ca="1" si="46"/>
        <v>9.5767564203986364</v>
      </c>
      <c r="X390" s="131">
        <f t="shared" ca="1" si="47"/>
        <v>574.60538522391823</v>
      </c>
      <c r="Y390" s="131">
        <f t="shared" ca="1" si="48"/>
        <v>574.60538522391823</v>
      </c>
      <c r="Z390" s="122">
        <f t="shared" ca="1" si="49"/>
        <v>574.6</v>
      </c>
      <c r="AA390" s="123" t="str">
        <f t="shared" ca="1" si="50"/>
        <v>9 h 35 min</v>
      </c>
      <c r="AB390" s="86"/>
    </row>
    <row r="391" spans="1:28" ht="15.75" customHeight="1" thickBot="1" x14ac:dyDescent="0.35">
      <c r="A391" s="62"/>
      <c r="D391" s="86"/>
      <c r="E391" s="86"/>
      <c r="F391" s="175">
        <v>311</v>
      </c>
      <c r="G391" s="172">
        <v>152778</v>
      </c>
      <c r="H391" s="128" t="s">
        <v>662</v>
      </c>
      <c r="I391" s="129">
        <v>1707</v>
      </c>
      <c r="J391" s="130" t="s">
        <v>92</v>
      </c>
      <c r="K391" s="130">
        <v>2</v>
      </c>
      <c r="L391" s="130" t="s">
        <v>320</v>
      </c>
      <c r="M391" s="130"/>
      <c r="N391" s="130"/>
      <c r="O391" s="131"/>
      <c r="P391" s="156">
        <v>41.404400000000003</v>
      </c>
      <c r="Q391" s="156">
        <v>-7.4528999999999996</v>
      </c>
      <c r="R391" s="132">
        <f t="shared" ca="1" si="41"/>
        <v>0.99704850208153539</v>
      </c>
      <c r="S391" s="131">
        <f t="shared" ca="1" si="42"/>
        <v>7.6849866002187017E-2</v>
      </c>
      <c r="T391" s="131">
        <f t="shared" ca="1" si="43"/>
        <v>4.403172978071229</v>
      </c>
      <c r="U391" s="131">
        <f t="shared" ca="1" si="44"/>
        <v>489.60837308942024</v>
      </c>
      <c r="V391" s="131">
        <f t="shared" ca="1" si="45"/>
        <v>592.42613143819847</v>
      </c>
      <c r="W391" s="131">
        <f t="shared" ca="1" si="46"/>
        <v>9.8737688573033076</v>
      </c>
      <c r="X391" s="131">
        <f t="shared" ca="1" si="47"/>
        <v>592.42613143819847</v>
      </c>
      <c r="Y391" s="131">
        <f t="shared" ca="1" si="48"/>
        <v>592.42613143819847</v>
      </c>
      <c r="Z391" s="122">
        <f t="shared" ca="1" si="49"/>
        <v>592.4</v>
      </c>
      <c r="AA391" s="123" t="str">
        <f t="shared" ca="1" si="50"/>
        <v>9 h 52 min</v>
      </c>
      <c r="AB391" s="86"/>
    </row>
    <row r="392" spans="1:28" ht="15.75" customHeight="1" thickBot="1" x14ac:dyDescent="0.35">
      <c r="A392" s="62"/>
      <c r="D392" s="86"/>
      <c r="E392" s="86"/>
      <c r="F392" s="175">
        <v>312</v>
      </c>
      <c r="G392" s="172">
        <v>161998</v>
      </c>
      <c r="H392" s="128" t="s">
        <v>813</v>
      </c>
      <c r="I392" s="129">
        <v>1821</v>
      </c>
      <c r="J392" s="130" t="s">
        <v>138</v>
      </c>
      <c r="K392" s="130">
        <v>3</v>
      </c>
      <c r="L392" s="130"/>
      <c r="M392" s="130"/>
      <c r="N392" s="130"/>
      <c r="O392" s="131"/>
      <c r="P392" s="156">
        <v>40.517200000000003</v>
      </c>
      <c r="Q392" s="156">
        <v>-8.0859000000000005</v>
      </c>
      <c r="R392" s="132">
        <f t="shared" ca="1" si="41"/>
        <v>0.99813184527094634</v>
      </c>
      <c r="S392" s="131">
        <f t="shared" ca="1" si="42"/>
        <v>6.1134878523062097E-2</v>
      </c>
      <c r="T392" s="131">
        <f t="shared" ca="1" si="43"/>
        <v>3.5027705204164383</v>
      </c>
      <c r="U392" s="131">
        <f t="shared" ca="1" si="44"/>
        <v>389.48862203408339</v>
      </c>
      <c r="V392" s="131">
        <f t="shared" ca="1" si="45"/>
        <v>471.28123266124089</v>
      </c>
      <c r="W392" s="131">
        <f t="shared" ca="1" si="46"/>
        <v>7.8546872110206811</v>
      </c>
      <c r="X392" s="131">
        <f t="shared" ca="1" si="47"/>
        <v>471.28123266124089</v>
      </c>
      <c r="Y392" s="131">
        <f t="shared" ca="1" si="48"/>
        <v>471.28123266124089</v>
      </c>
      <c r="Z392" s="122">
        <f t="shared" ca="1" si="49"/>
        <v>471.3</v>
      </c>
      <c r="AA392" s="123" t="str">
        <f t="shared" ca="1" si="50"/>
        <v>7 h 51 min</v>
      </c>
      <c r="AB392" s="86"/>
    </row>
    <row r="393" spans="1:28" ht="15.75" customHeight="1" thickBot="1" x14ac:dyDescent="0.35">
      <c r="A393" s="62"/>
      <c r="D393" s="86"/>
      <c r="E393" s="86"/>
      <c r="F393" s="175">
        <v>313</v>
      </c>
      <c r="G393" s="172">
        <v>161822</v>
      </c>
      <c r="H393" s="128" t="s">
        <v>798</v>
      </c>
      <c r="I393" s="129">
        <v>1821</v>
      </c>
      <c r="J393" s="130" t="s">
        <v>138</v>
      </c>
      <c r="K393" s="130">
        <v>3</v>
      </c>
      <c r="L393" s="130"/>
      <c r="M393" s="130"/>
      <c r="N393" s="130"/>
      <c r="O393" s="131"/>
      <c r="P393" s="156">
        <v>40.517099999999999</v>
      </c>
      <c r="Q393" s="156">
        <v>-8.0802999999999994</v>
      </c>
      <c r="R393" s="132">
        <f t="shared" ca="1" si="41"/>
        <v>0.99813211274356028</v>
      </c>
      <c r="S393" s="131">
        <f t="shared" ca="1" si="42"/>
        <v>6.1130500516978215E-2</v>
      </c>
      <c r="T393" s="131">
        <f t="shared" ca="1" si="43"/>
        <v>3.5025196791451489</v>
      </c>
      <c r="U393" s="131">
        <f t="shared" ca="1" si="44"/>
        <v>389.46072987827864</v>
      </c>
      <c r="V393" s="131">
        <f t="shared" ca="1" si="45"/>
        <v>471.24748315271717</v>
      </c>
      <c r="W393" s="131">
        <f t="shared" ca="1" si="46"/>
        <v>7.8541247192119528</v>
      </c>
      <c r="X393" s="131">
        <f t="shared" ca="1" si="47"/>
        <v>471.24748315271717</v>
      </c>
      <c r="Y393" s="131">
        <f t="shared" ca="1" si="48"/>
        <v>471.24748315271717</v>
      </c>
      <c r="Z393" s="122">
        <f t="shared" ca="1" si="49"/>
        <v>471.2</v>
      </c>
      <c r="AA393" s="123" t="str">
        <f t="shared" ca="1" si="50"/>
        <v>7 h 51 min</v>
      </c>
      <c r="AB393" s="86"/>
    </row>
    <row r="394" spans="1:28" ht="15.75" customHeight="1" thickBot="1" x14ac:dyDescent="0.35">
      <c r="A394" s="62"/>
      <c r="D394" s="86"/>
      <c r="E394" s="86"/>
      <c r="F394" s="175">
        <v>314</v>
      </c>
      <c r="G394" s="172">
        <v>161913</v>
      </c>
      <c r="H394" s="128" t="s">
        <v>805</v>
      </c>
      <c r="I394" s="129">
        <v>1817</v>
      </c>
      <c r="J394" s="130" t="s">
        <v>136</v>
      </c>
      <c r="K394" s="130">
        <v>3</v>
      </c>
      <c r="L394" s="130"/>
      <c r="M394" s="130"/>
      <c r="N394" s="130"/>
      <c r="O394" s="131"/>
      <c r="P394" s="156">
        <v>40.741</v>
      </c>
      <c r="Q394" s="156">
        <v>-7.7313000000000001</v>
      </c>
      <c r="R394" s="132">
        <f t="shared" ca="1" si="41"/>
        <v>0.99788449185049255</v>
      </c>
      <c r="S394" s="131">
        <f t="shared" ca="1" si="42"/>
        <v>6.5057735379715265E-2</v>
      </c>
      <c r="T394" s="131">
        <f t="shared" ca="1" si="43"/>
        <v>3.7275336619366208</v>
      </c>
      <c r="U394" s="131">
        <f t="shared" ca="1" si="44"/>
        <v>414.48103468700816</v>
      </c>
      <c r="V394" s="131">
        <f t="shared" ca="1" si="45"/>
        <v>501.52205197127984</v>
      </c>
      <c r="W394" s="131">
        <f t="shared" ca="1" si="46"/>
        <v>8.3587008661879967</v>
      </c>
      <c r="X394" s="131">
        <f t="shared" ca="1" si="47"/>
        <v>501.52205197127978</v>
      </c>
      <c r="Y394" s="131">
        <f t="shared" ca="1" si="48"/>
        <v>501.52205197127978</v>
      </c>
      <c r="Z394" s="122">
        <f t="shared" ca="1" si="49"/>
        <v>501.5</v>
      </c>
      <c r="AA394" s="123" t="str">
        <f t="shared" ca="1" si="50"/>
        <v>8 h 22 min</v>
      </c>
      <c r="AB394" s="86"/>
    </row>
    <row r="395" spans="1:28" ht="15.75" customHeight="1" thickBot="1" x14ac:dyDescent="0.35">
      <c r="A395" s="62"/>
      <c r="D395" s="86"/>
      <c r="E395" s="86"/>
      <c r="F395" s="175">
        <v>315</v>
      </c>
      <c r="G395" s="172">
        <v>161007</v>
      </c>
      <c r="H395" s="128" t="s">
        <v>746</v>
      </c>
      <c r="I395" s="129">
        <v>111</v>
      </c>
      <c r="J395" s="130" t="s">
        <v>123</v>
      </c>
      <c r="K395" s="130">
        <v>3</v>
      </c>
      <c r="L395" s="130"/>
      <c r="M395" s="130"/>
      <c r="N395" s="130"/>
      <c r="O395" s="131"/>
      <c r="P395" s="156">
        <v>40.378500000000003</v>
      </c>
      <c r="Q395" s="156">
        <v>-8.4535</v>
      </c>
      <c r="R395" s="132">
        <f t="shared" ca="1" si="41"/>
        <v>0.99825343199456951</v>
      </c>
      <c r="S395" s="131">
        <f t="shared" ca="1" si="42"/>
        <v>5.9111363695862007E-2</v>
      </c>
      <c r="T395" s="131">
        <f t="shared" ca="1" si="43"/>
        <v>3.3868316610357287</v>
      </c>
      <c r="U395" s="131">
        <f t="shared" ca="1" si="44"/>
        <v>376.59686497572278</v>
      </c>
      <c r="V395" s="131">
        <f t="shared" ca="1" si="45"/>
        <v>455.68220662062453</v>
      </c>
      <c r="W395" s="131">
        <f t="shared" ca="1" si="46"/>
        <v>7.5947034436770755</v>
      </c>
      <c r="X395" s="131">
        <f t="shared" ca="1" si="47"/>
        <v>455.68220662062453</v>
      </c>
      <c r="Y395" s="131">
        <f t="shared" ca="1" si="48"/>
        <v>455.68220662062453</v>
      </c>
      <c r="Z395" s="122">
        <f t="shared" ca="1" si="49"/>
        <v>455.7</v>
      </c>
      <c r="AA395" s="123" t="str">
        <f t="shared" ca="1" si="50"/>
        <v>7 h 36 min</v>
      </c>
      <c r="AB395" s="86"/>
    </row>
    <row r="396" spans="1:28" ht="15.75" customHeight="1" thickBot="1" x14ac:dyDescent="0.35">
      <c r="A396" s="62"/>
      <c r="D396" s="86"/>
      <c r="E396" s="86"/>
      <c r="F396" s="175">
        <v>316</v>
      </c>
      <c r="G396" s="172">
        <v>160180</v>
      </c>
      <c r="H396" s="128" t="s">
        <v>698</v>
      </c>
      <c r="I396" s="129">
        <v>602</v>
      </c>
      <c r="J396" s="130" t="s">
        <v>148</v>
      </c>
      <c r="K396" s="130">
        <v>4</v>
      </c>
      <c r="L396" s="130"/>
      <c r="M396" s="130"/>
      <c r="N396" s="130"/>
      <c r="O396" s="131"/>
      <c r="P396" s="156">
        <v>40.347000000000001</v>
      </c>
      <c r="Q396" s="156">
        <v>-8.5932999999999993</v>
      </c>
      <c r="R396" s="132">
        <f t="shared" ca="1" si="41"/>
        <v>0.99827007237995113</v>
      </c>
      <c r="S396" s="131">
        <f t="shared" ca="1" si="42"/>
        <v>5.8829017078261492E-2</v>
      </c>
      <c r="T396" s="131">
        <f t="shared" ca="1" si="43"/>
        <v>3.3706543914874252</v>
      </c>
      <c r="U396" s="131">
        <f t="shared" ca="1" si="44"/>
        <v>374.7980424756712</v>
      </c>
      <c r="V396" s="131">
        <f t="shared" ca="1" si="45"/>
        <v>453.50563139556215</v>
      </c>
      <c r="W396" s="131">
        <f t="shared" ca="1" si="46"/>
        <v>7.5584271899260358</v>
      </c>
      <c r="X396" s="131">
        <f t="shared" ca="1" si="47"/>
        <v>453.50563139556215</v>
      </c>
      <c r="Y396" s="131">
        <f t="shared" ca="1" si="48"/>
        <v>453.50563139556215</v>
      </c>
      <c r="Z396" s="122">
        <f t="shared" ca="1" si="49"/>
        <v>453.5</v>
      </c>
      <c r="AA396" s="123" t="str">
        <f t="shared" ca="1" si="50"/>
        <v>7 h 34 min</v>
      </c>
      <c r="AB396" s="86"/>
    </row>
    <row r="397" spans="1:28" ht="15.75" customHeight="1" thickBot="1" x14ac:dyDescent="0.35">
      <c r="A397" s="62"/>
      <c r="D397" s="86"/>
      <c r="E397" s="86"/>
      <c r="F397" s="175">
        <v>317</v>
      </c>
      <c r="G397" s="172">
        <v>161240</v>
      </c>
      <c r="H397" s="128" t="s">
        <v>761</v>
      </c>
      <c r="I397" s="129">
        <v>602</v>
      </c>
      <c r="J397" s="130" t="s">
        <v>148</v>
      </c>
      <c r="K397" s="130">
        <v>4</v>
      </c>
      <c r="L397" s="130"/>
      <c r="M397" s="130"/>
      <c r="N397" s="130"/>
      <c r="O397" s="131"/>
      <c r="P397" s="156">
        <v>40.347000000000001</v>
      </c>
      <c r="Q397" s="156">
        <v>-8.5932999999999993</v>
      </c>
      <c r="R397" s="132">
        <f t="shared" ca="1" si="41"/>
        <v>0.99827007237995113</v>
      </c>
      <c r="S397" s="131">
        <f t="shared" ca="1" si="42"/>
        <v>5.8829017078261492E-2</v>
      </c>
      <c r="T397" s="131">
        <f t="shared" ca="1" si="43"/>
        <v>3.3706543914874252</v>
      </c>
      <c r="U397" s="131">
        <f t="shared" ca="1" si="44"/>
        <v>374.7980424756712</v>
      </c>
      <c r="V397" s="131">
        <f t="shared" ca="1" si="45"/>
        <v>453.50563139556215</v>
      </c>
      <c r="W397" s="131">
        <f t="shared" ca="1" si="46"/>
        <v>7.5584271899260358</v>
      </c>
      <c r="X397" s="131">
        <f t="shared" ca="1" si="47"/>
        <v>453.50563139556215</v>
      </c>
      <c r="Y397" s="131">
        <f t="shared" ca="1" si="48"/>
        <v>453.50563139556215</v>
      </c>
      <c r="Z397" s="122">
        <f t="shared" ca="1" si="49"/>
        <v>453.5</v>
      </c>
      <c r="AA397" s="123" t="str">
        <f t="shared" ca="1" si="50"/>
        <v>7 h 34 min</v>
      </c>
      <c r="AB397" s="86"/>
    </row>
    <row r="398" spans="1:28" ht="15.75" customHeight="1" thickBot="1" x14ac:dyDescent="0.35">
      <c r="A398" s="62"/>
      <c r="D398" s="86"/>
      <c r="E398" s="86"/>
      <c r="F398" s="175">
        <v>318</v>
      </c>
      <c r="G398" s="172">
        <v>151919</v>
      </c>
      <c r="H398" s="128" t="s">
        <v>581</v>
      </c>
      <c r="I398" s="129">
        <v>1815</v>
      </c>
      <c r="J398" s="130" t="s">
        <v>99</v>
      </c>
      <c r="K398" s="130">
        <v>2</v>
      </c>
      <c r="L398" s="130"/>
      <c r="M398" s="130"/>
      <c r="N398" s="130"/>
      <c r="O398" s="131"/>
      <c r="P398" s="156">
        <v>41.151200000000003</v>
      </c>
      <c r="Q398" s="156">
        <v>-7.4114000000000004</v>
      </c>
      <c r="R398" s="132">
        <f t="shared" ca="1" si="41"/>
        <v>0.99737301529996125</v>
      </c>
      <c r="S398" s="131">
        <f t="shared" ca="1" si="42"/>
        <v>7.2500147327020592E-2</v>
      </c>
      <c r="T398" s="131">
        <f t="shared" ca="1" si="43"/>
        <v>4.1539524559149568</v>
      </c>
      <c r="U398" s="131">
        <f t="shared" ca="1" si="44"/>
        <v>461.89643558409921</v>
      </c>
      <c r="V398" s="131">
        <f t="shared" ca="1" si="45"/>
        <v>558.89468705676006</v>
      </c>
      <c r="W398" s="131">
        <f t="shared" ca="1" si="46"/>
        <v>9.3149114509460009</v>
      </c>
      <c r="X398" s="131">
        <f t="shared" ca="1" si="47"/>
        <v>558.89468705676006</v>
      </c>
      <c r="Y398" s="131">
        <f t="shared" ca="1" si="48"/>
        <v>558.89468705676006</v>
      </c>
      <c r="Z398" s="122">
        <f t="shared" ca="1" si="49"/>
        <v>558.9</v>
      </c>
      <c r="AA398" s="123" t="str">
        <f t="shared" ca="1" si="50"/>
        <v>9 h 19 min</v>
      </c>
      <c r="AB398" s="86"/>
    </row>
    <row r="399" spans="1:28" ht="15.75" customHeight="1" thickBot="1" x14ac:dyDescent="0.35">
      <c r="A399" s="62"/>
      <c r="D399" s="86"/>
      <c r="E399" s="86"/>
      <c r="F399" s="175">
        <v>319</v>
      </c>
      <c r="G399" s="172">
        <v>152730</v>
      </c>
      <c r="H399" s="128" t="s">
        <v>658</v>
      </c>
      <c r="I399" s="129">
        <v>1703</v>
      </c>
      <c r="J399" s="130" t="s">
        <v>80</v>
      </c>
      <c r="K399" s="130">
        <v>2</v>
      </c>
      <c r="L399" s="130"/>
      <c r="M399" s="130"/>
      <c r="N399" s="130"/>
      <c r="O399" s="131"/>
      <c r="P399" s="156">
        <v>41.741799999999998</v>
      </c>
      <c r="Q399" s="156">
        <v>-7.4732000000000003</v>
      </c>
      <c r="R399" s="132">
        <f t="shared" ca="1" si="41"/>
        <v>0.99658250757704048</v>
      </c>
      <c r="S399" s="131">
        <f t="shared" ca="1" si="42"/>
        <v>8.2697530087249227E-2</v>
      </c>
      <c r="T399" s="131">
        <f t="shared" ca="1" si="43"/>
        <v>4.7382194501555235</v>
      </c>
      <c r="U399" s="131">
        <f t="shared" ca="1" si="44"/>
        <v>526.86367941590447</v>
      </c>
      <c r="V399" s="131">
        <f t="shared" ca="1" si="45"/>
        <v>637.50505209324444</v>
      </c>
      <c r="W399" s="131">
        <f t="shared" ca="1" si="46"/>
        <v>10.625084201554074</v>
      </c>
      <c r="X399" s="131">
        <f t="shared" ca="1" si="47"/>
        <v>637.50505209324444</v>
      </c>
      <c r="Y399" s="131">
        <f t="shared" ca="1" si="48"/>
        <v>637.50505209324444</v>
      </c>
      <c r="Z399" s="122">
        <f t="shared" ca="1" si="49"/>
        <v>637.5</v>
      </c>
      <c r="AA399" s="123" t="str">
        <f t="shared" ca="1" si="50"/>
        <v>10 h 38 min</v>
      </c>
      <c r="AB399" s="86"/>
    </row>
    <row r="400" spans="1:28" ht="15.75" customHeight="1" thickBot="1" x14ac:dyDescent="0.35">
      <c r="A400" s="62"/>
      <c r="D400" s="86"/>
      <c r="E400" s="86"/>
      <c r="F400" s="175">
        <v>320</v>
      </c>
      <c r="G400" s="172">
        <v>150230</v>
      </c>
      <c r="H400" s="128" t="s">
        <v>445</v>
      </c>
      <c r="I400" s="129">
        <v>1703</v>
      </c>
      <c r="J400" s="130" t="s">
        <v>80</v>
      </c>
      <c r="K400" s="130">
        <v>2</v>
      </c>
      <c r="L400" s="130"/>
      <c r="M400" s="130"/>
      <c r="N400" s="130"/>
      <c r="O400" s="131"/>
      <c r="P400" s="156">
        <v>41.741100000000003</v>
      </c>
      <c r="Q400" s="156">
        <v>-7.4699</v>
      </c>
      <c r="R400" s="132">
        <f t="shared" ca="1" si="41"/>
        <v>0.9965832405356414</v>
      </c>
      <c r="S400" s="131">
        <f t="shared" ca="1" si="42"/>
        <v>8.2688656376209035E-2</v>
      </c>
      <c r="T400" s="131">
        <f t="shared" ca="1" si="43"/>
        <v>4.7377110239643017</v>
      </c>
      <c r="U400" s="131">
        <f t="shared" ca="1" si="44"/>
        <v>526.80714524803057</v>
      </c>
      <c r="V400" s="131">
        <f t="shared" ca="1" si="45"/>
        <v>637.43664575011701</v>
      </c>
      <c r="W400" s="131">
        <f t="shared" ca="1" si="46"/>
        <v>10.623944095835283</v>
      </c>
      <c r="X400" s="131">
        <f t="shared" ca="1" si="47"/>
        <v>637.43664575011701</v>
      </c>
      <c r="Y400" s="131">
        <f t="shared" ca="1" si="48"/>
        <v>637.43664575011701</v>
      </c>
      <c r="Z400" s="122">
        <f t="shared" ca="1" si="49"/>
        <v>637.4</v>
      </c>
      <c r="AA400" s="123" t="str">
        <f t="shared" ca="1" si="50"/>
        <v>10 h 37 min</v>
      </c>
      <c r="AB400" s="86"/>
    </row>
    <row r="401" spans="1:28" ht="15.75" customHeight="1" thickBot="1" x14ac:dyDescent="0.35">
      <c r="A401" s="62"/>
      <c r="D401" s="86"/>
      <c r="E401" s="86"/>
      <c r="F401" s="175">
        <v>321</v>
      </c>
      <c r="G401" s="172">
        <v>152729</v>
      </c>
      <c r="H401" s="128" t="s">
        <v>657</v>
      </c>
      <c r="I401" s="129">
        <v>1703</v>
      </c>
      <c r="J401" s="130" t="s">
        <v>80</v>
      </c>
      <c r="K401" s="130">
        <v>2</v>
      </c>
      <c r="L401" s="130"/>
      <c r="M401" s="130"/>
      <c r="N401" s="130"/>
      <c r="O401" s="131"/>
      <c r="P401" s="156">
        <v>41.743499999999997</v>
      </c>
      <c r="Q401" s="156">
        <v>-7.4653999999999998</v>
      </c>
      <c r="R401" s="132">
        <f t="shared" ref="R401:R464" ca="1" si="51">SIN(RADIANS($A$55))*SIN(RADIANS(P401))+COS(RADIANS($A$55))*COS(RADIANS(P401))*COS(RADIANS(Q401)-RADIANS($B$55))</f>
        <v>0.99657941459206423</v>
      </c>
      <c r="S401" s="131">
        <f t="shared" ref="S401:S464" ca="1" si="52">ACOS(R401)</f>
        <v>8.2734965475087074E-2</v>
      </c>
      <c r="T401" s="131">
        <f t="shared" ref="T401:T464" ca="1" si="53">S401*180/PI()</f>
        <v>4.740364339883067</v>
      </c>
      <c r="U401" s="131">
        <f t="shared" ref="U401:U464" ca="1" si="54">T401*40030/360</f>
        <v>527.10217923755329</v>
      </c>
      <c r="V401" s="131">
        <f t="shared" ref="V401:V464" ca="1" si="55">U401*1.21</f>
        <v>637.79363687743944</v>
      </c>
      <c r="W401" s="131">
        <f t="shared" ref="W401:W464" ca="1" si="56">V401/60</f>
        <v>10.629893947957324</v>
      </c>
      <c r="X401" s="131">
        <f t="shared" ref="X401:X464" ca="1" si="57">W401*60</f>
        <v>637.79363687743944</v>
      </c>
      <c r="Y401" s="131">
        <f t="shared" ref="Y401:Y464" ca="1" si="58">IF(ISERROR(X401),0,X401)</f>
        <v>637.79363687743944</v>
      </c>
      <c r="Z401" s="122">
        <f t="shared" ref="Z401:Z464" ca="1" si="59">ROUND(Y401,1)</f>
        <v>637.79999999999995</v>
      </c>
      <c r="AA401" s="123" t="str">
        <f t="shared" ref="AA401:AA464" ca="1" si="60">IF(ISERROR(INT(Z401/$K$39)&amp;" h "&amp;(ROUND((((Z401/$K$39)-INT(Z401/$K$39))*60),0)&amp;" min")),"Não Encontrado !",INT(Z401/$K$39)&amp;" h "&amp;(ROUND((((Z401/$K$39)-INT(Z401/$K$39))*60),0)&amp;" min"))</f>
        <v>10 h 38 min</v>
      </c>
      <c r="AB401" s="86"/>
    </row>
    <row r="402" spans="1:28" ht="15.75" customHeight="1" thickBot="1" x14ac:dyDescent="0.35">
      <c r="A402" s="62"/>
      <c r="D402" s="86"/>
      <c r="E402" s="86"/>
      <c r="F402" s="175">
        <v>322</v>
      </c>
      <c r="G402" s="172">
        <v>161743</v>
      </c>
      <c r="H402" s="128" t="s">
        <v>792</v>
      </c>
      <c r="I402" s="129">
        <v>1808</v>
      </c>
      <c r="J402" s="130" t="s">
        <v>124</v>
      </c>
      <c r="K402" s="130">
        <v>3</v>
      </c>
      <c r="L402" s="130"/>
      <c r="M402" s="130"/>
      <c r="N402" s="130"/>
      <c r="O402" s="131"/>
      <c r="P402" s="156">
        <v>40.396900000000002</v>
      </c>
      <c r="Q402" s="156">
        <v>-8.2324999999999999</v>
      </c>
      <c r="R402" s="132">
        <f t="shared" ca="1" si="51"/>
        <v>0.99825155584849623</v>
      </c>
      <c r="S402" s="131">
        <f t="shared" ca="1" si="52"/>
        <v>5.9143112848224044E-2</v>
      </c>
      <c r="T402" s="131">
        <f t="shared" ca="1" si="53"/>
        <v>3.3886507534691908</v>
      </c>
      <c r="U402" s="131">
        <f t="shared" ca="1" si="54"/>
        <v>376.79913794825472</v>
      </c>
      <c r="V402" s="131">
        <f t="shared" ca="1" si="55"/>
        <v>455.92695691738822</v>
      </c>
      <c r="W402" s="131">
        <f t="shared" ca="1" si="56"/>
        <v>7.5987826152898039</v>
      </c>
      <c r="X402" s="131">
        <f t="shared" ca="1" si="57"/>
        <v>455.92695691738822</v>
      </c>
      <c r="Y402" s="131">
        <f t="shared" ca="1" si="58"/>
        <v>455.92695691738822</v>
      </c>
      <c r="Z402" s="122">
        <f t="shared" ca="1" si="59"/>
        <v>455.9</v>
      </c>
      <c r="AA402" s="123" t="str">
        <f t="shared" ca="1" si="60"/>
        <v>7 h 36 min</v>
      </c>
      <c r="AB402" s="86"/>
    </row>
    <row r="403" spans="1:28" ht="15.75" customHeight="1" thickBot="1" x14ac:dyDescent="0.35">
      <c r="A403" s="62"/>
      <c r="D403" s="86"/>
      <c r="E403" s="86"/>
      <c r="F403" s="175">
        <v>323</v>
      </c>
      <c r="G403" s="172">
        <v>160179</v>
      </c>
      <c r="H403" s="128" t="s">
        <v>697</v>
      </c>
      <c r="I403" s="129">
        <v>602</v>
      </c>
      <c r="J403" s="130" t="s">
        <v>148</v>
      </c>
      <c r="K403" s="130">
        <v>4</v>
      </c>
      <c r="L403" s="130"/>
      <c r="M403" s="130"/>
      <c r="N403" s="130"/>
      <c r="O403" s="131"/>
      <c r="P403" s="156">
        <v>40.312600000000003</v>
      </c>
      <c r="Q403" s="156">
        <v>-8.7486999999999995</v>
      </c>
      <c r="R403" s="132">
        <f t="shared" ca="1" si="51"/>
        <v>0.99828332829207</v>
      </c>
      <c r="S403" s="131">
        <f t="shared" ca="1" si="52"/>
        <v>5.8603124373862503E-2</v>
      </c>
      <c r="T403" s="131">
        <f t="shared" ca="1" si="53"/>
        <v>3.3577116929025665</v>
      </c>
      <c r="U403" s="131">
        <f t="shared" ca="1" si="54"/>
        <v>373.35888629691595</v>
      </c>
      <c r="V403" s="131">
        <f t="shared" ca="1" si="55"/>
        <v>451.7642524192683</v>
      </c>
      <c r="W403" s="131">
        <f t="shared" ca="1" si="56"/>
        <v>7.5294042069878051</v>
      </c>
      <c r="X403" s="131">
        <f t="shared" ca="1" si="57"/>
        <v>451.7642524192683</v>
      </c>
      <c r="Y403" s="131">
        <f t="shared" ca="1" si="58"/>
        <v>451.7642524192683</v>
      </c>
      <c r="Z403" s="122">
        <f t="shared" ca="1" si="59"/>
        <v>451.8</v>
      </c>
      <c r="AA403" s="123" t="str">
        <f t="shared" ca="1" si="60"/>
        <v>7 h 32 min</v>
      </c>
      <c r="AB403" s="86"/>
    </row>
    <row r="404" spans="1:28" ht="15.75" customHeight="1" thickBot="1" x14ac:dyDescent="0.35">
      <c r="A404" s="62"/>
      <c r="D404" s="86"/>
      <c r="E404" s="86"/>
      <c r="F404" s="175">
        <v>324</v>
      </c>
      <c r="G404" s="172">
        <v>151920</v>
      </c>
      <c r="H404" s="128" t="s">
        <v>582</v>
      </c>
      <c r="I404" s="129">
        <v>1818</v>
      </c>
      <c r="J404" s="130" t="s">
        <v>100</v>
      </c>
      <c r="K404" s="130">
        <v>2</v>
      </c>
      <c r="L404" s="130"/>
      <c r="M404" s="130"/>
      <c r="N404" s="130"/>
      <c r="O404" s="131"/>
      <c r="P404" s="156">
        <v>40.9</v>
      </c>
      <c r="Q404" s="156">
        <v>-7.4869000000000003</v>
      </c>
      <c r="R404" s="132">
        <f t="shared" ca="1" si="51"/>
        <v>0.99768608202349029</v>
      </c>
      <c r="S404" s="131">
        <f t="shared" ca="1" si="52"/>
        <v>6.8041324163361283E-2</v>
      </c>
      <c r="T404" s="131">
        <f t="shared" ca="1" si="53"/>
        <v>3.8984807070421081</v>
      </c>
      <c r="U404" s="131">
        <f t="shared" ca="1" si="54"/>
        <v>433.48939639693225</v>
      </c>
      <c r="V404" s="131">
        <f t="shared" ca="1" si="55"/>
        <v>524.52216964028798</v>
      </c>
      <c r="W404" s="131">
        <f t="shared" ca="1" si="56"/>
        <v>8.742036160671466</v>
      </c>
      <c r="X404" s="131">
        <f t="shared" ca="1" si="57"/>
        <v>524.52216964028798</v>
      </c>
      <c r="Y404" s="131">
        <f t="shared" ca="1" si="58"/>
        <v>524.52216964028798</v>
      </c>
      <c r="Z404" s="122">
        <f t="shared" ca="1" si="59"/>
        <v>524.5</v>
      </c>
      <c r="AA404" s="123" t="str">
        <f t="shared" ca="1" si="60"/>
        <v>8 h 45 min</v>
      </c>
      <c r="AB404" s="86"/>
    </row>
    <row r="405" spans="1:28" ht="15.75" customHeight="1" thickBot="1" x14ac:dyDescent="0.35">
      <c r="A405" s="62"/>
      <c r="D405" s="86"/>
      <c r="E405" s="86"/>
      <c r="F405" s="175">
        <v>325</v>
      </c>
      <c r="G405" s="172">
        <v>160854</v>
      </c>
      <c r="H405" s="128" t="s">
        <v>736</v>
      </c>
      <c r="I405" s="129">
        <v>901</v>
      </c>
      <c r="J405" s="130" t="s">
        <v>171</v>
      </c>
      <c r="K405" s="130">
        <v>5</v>
      </c>
      <c r="L405" s="130" t="s">
        <v>318</v>
      </c>
      <c r="M405" s="130"/>
      <c r="N405" s="130"/>
      <c r="O405" s="131"/>
      <c r="P405" s="156">
        <v>40.816499999999998</v>
      </c>
      <c r="Q405" s="156">
        <v>-7.5453999999999999</v>
      </c>
      <c r="R405" s="132">
        <f t="shared" ca="1" si="51"/>
        <v>0.99778813246540254</v>
      </c>
      <c r="S405" s="131">
        <f t="shared" ca="1" si="52"/>
        <v>6.652343059227217E-2</v>
      </c>
      <c r="T405" s="131">
        <f t="shared" ca="1" si="53"/>
        <v>3.8115118116686615</v>
      </c>
      <c r="U405" s="131">
        <f t="shared" ca="1" si="54"/>
        <v>423.81893839193475</v>
      </c>
      <c r="V405" s="131">
        <f t="shared" ca="1" si="55"/>
        <v>512.820915454241</v>
      </c>
      <c r="W405" s="131">
        <f t="shared" ca="1" si="56"/>
        <v>8.547015257570683</v>
      </c>
      <c r="X405" s="131">
        <f t="shared" ca="1" si="57"/>
        <v>512.820915454241</v>
      </c>
      <c r="Y405" s="131">
        <f t="shared" ca="1" si="58"/>
        <v>512.820915454241</v>
      </c>
      <c r="Z405" s="122">
        <f t="shared" ca="1" si="59"/>
        <v>512.79999999999995</v>
      </c>
      <c r="AA405" s="123" t="str">
        <f t="shared" ca="1" si="60"/>
        <v>8 h 33 min</v>
      </c>
      <c r="AB405" s="86"/>
    </row>
    <row r="406" spans="1:28" ht="15.75" customHeight="1" thickBot="1" x14ac:dyDescent="0.35">
      <c r="A406" s="62"/>
      <c r="D406" s="86"/>
      <c r="E406" s="86"/>
      <c r="F406" s="175">
        <v>326</v>
      </c>
      <c r="G406" s="172">
        <v>161755</v>
      </c>
      <c r="H406" s="128" t="s">
        <v>793</v>
      </c>
      <c r="I406" s="129">
        <v>1809</v>
      </c>
      <c r="J406" s="130" t="s">
        <v>126</v>
      </c>
      <c r="K406" s="130">
        <v>3</v>
      </c>
      <c r="L406" s="130"/>
      <c r="M406" s="130"/>
      <c r="N406" s="130"/>
      <c r="O406" s="131"/>
      <c r="P406" s="156">
        <v>40.511000000000003</v>
      </c>
      <c r="Q406" s="156">
        <v>-7.9103000000000003</v>
      </c>
      <c r="R406" s="132">
        <f t="shared" ca="1" si="51"/>
        <v>0.99814073245014923</v>
      </c>
      <c r="S406" s="131">
        <f t="shared" ca="1" si="52"/>
        <v>6.0989244652607244E-2</v>
      </c>
      <c r="T406" s="131">
        <f t="shared" ca="1" si="53"/>
        <v>3.4944263142852199</v>
      </c>
      <c r="U406" s="131">
        <f t="shared" ca="1" si="54"/>
        <v>388.56079266899269</v>
      </c>
      <c r="V406" s="131">
        <f t="shared" ca="1" si="55"/>
        <v>470.15855912948115</v>
      </c>
      <c r="W406" s="131">
        <f t="shared" ca="1" si="56"/>
        <v>7.8359759854913529</v>
      </c>
      <c r="X406" s="131">
        <f t="shared" ca="1" si="57"/>
        <v>470.15855912948115</v>
      </c>
      <c r="Y406" s="131">
        <f t="shared" ca="1" si="58"/>
        <v>470.15855912948115</v>
      </c>
      <c r="Z406" s="122">
        <f t="shared" ca="1" si="59"/>
        <v>470.2</v>
      </c>
      <c r="AA406" s="123" t="str">
        <f t="shared" ca="1" si="60"/>
        <v>7 h 50 min</v>
      </c>
      <c r="AB406" s="86"/>
    </row>
    <row r="407" spans="1:28" ht="15.75" customHeight="1" thickBot="1" x14ac:dyDescent="0.35">
      <c r="A407" s="62"/>
      <c r="D407" s="86"/>
      <c r="E407" s="86"/>
      <c r="F407" s="175">
        <v>327</v>
      </c>
      <c r="G407" s="172">
        <v>161767</v>
      </c>
      <c r="H407" s="128" t="s">
        <v>794</v>
      </c>
      <c r="I407" s="129">
        <v>1809</v>
      </c>
      <c r="J407" s="130" t="s">
        <v>126</v>
      </c>
      <c r="K407" s="130">
        <v>3</v>
      </c>
      <c r="L407" s="130"/>
      <c r="M407" s="130"/>
      <c r="N407" s="130"/>
      <c r="O407" s="131"/>
      <c r="P407" s="156">
        <v>40.537799999999997</v>
      </c>
      <c r="Q407" s="156">
        <v>-7.8498999999999999</v>
      </c>
      <c r="R407" s="132">
        <f t="shared" ca="1" si="51"/>
        <v>0.99811158211807149</v>
      </c>
      <c r="S407" s="131">
        <f t="shared" ca="1" si="52"/>
        <v>6.146564137949917E-2</v>
      </c>
      <c r="T407" s="131">
        <f t="shared" ca="1" si="53"/>
        <v>3.5217218361099731</v>
      </c>
      <c r="U407" s="131">
        <f t="shared" ca="1" si="54"/>
        <v>391.59590305411723</v>
      </c>
      <c r="V407" s="131">
        <f t="shared" ca="1" si="55"/>
        <v>473.83104269548181</v>
      </c>
      <c r="W407" s="131">
        <f t="shared" ca="1" si="56"/>
        <v>7.8971840449246971</v>
      </c>
      <c r="X407" s="131">
        <f t="shared" ca="1" si="57"/>
        <v>473.83104269548181</v>
      </c>
      <c r="Y407" s="131">
        <f t="shared" ca="1" si="58"/>
        <v>473.83104269548181</v>
      </c>
      <c r="Z407" s="122">
        <f t="shared" ca="1" si="59"/>
        <v>473.8</v>
      </c>
      <c r="AA407" s="123" t="str">
        <f t="shared" ca="1" si="60"/>
        <v>7 h 54 min</v>
      </c>
      <c r="AB407" s="86"/>
    </row>
    <row r="408" spans="1:28" ht="15.75" customHeight="1" thickBot="1" x14ac:dyDescent="0.35">
      <c r="A408" s="62"/>
      <c r="D408" s="86"/>
      <c r="E408" s="86"/>
      <c r="F408" s="175">
        <v>328</v>
      </c>
      <c r="G408" s="172">
        <v>161895</v>
      </c>
      <c r="H408" s="128" t="s">
        <v>803</v>
      </c>
      <c r="I408" s="129">
        <v>1806</v>
      </c>
      <c r="J408" s="130" t="s">
        <v>122</v>
      </c>
      <c r="K408" s="130">
        <v>3</v>
      </c>
      <c r="L408" s="130"/>
      <c r="M408" s="130"/>
      <c r="N408" s="130"/>
      <c r="O408" s="131"/>
      <c r="P408" s="156">
        <v>40.601900000000001</v>
      </c>
      <c r="Q408" s="156">
        <v>-7.7535999999999996</v>
      </c>
      <c r="R408" s="132">
        <f t="shared" ca="1" si="51"/>
        <v>0.99804000660395653</v>
      </c>
      <c r="S408" s="131">
        <f t="shared" ca="1" si="52"/>
        <v>6.2620028636997338E-2</v>
      </c>
      <c r="T408" s="131">
        <f t="shared" ca="1" si="53"/>
        <v>3.5878633538883009</v>
      </c>
      <c r="U408" s="131">
        <f t="shared" ca="1" si="54"/>
        <v>398.9504723781908</v>
      </c>
      <c r="V408" s="131">
        <f t="shared" ca="1" si="55"/>
        <v>482.73007157761083</v>
      </c>
      <c r="W408" s="131">
        <f t="shared" ca="1" si="56"/>
        <v>8.045501192960181</v>
      </c>
      <c r="X408" s="131">
        <f t="shared" ca="1" si="57"/>
        <v>482.73007157761083</v>
      </c>
      <c r="Y408" s="131">
        <f t="shared" ca="1" si="58"/>
        <v>482.73007157761083</v>
      </c>
      <c r="Z408" s="122">
        <f t="shared" ca="1" si="59"/>
        <v>482.7</v>
      </c>
      <c r="AA408" s="123" t="str">
        <f t="shared" ca="1" si="60"/>
        <v>8 h 3 min</v>
      </c>
      <c r="AB408" s="86"/>
    </row>
    <row r="409" spans="1:28" ht="15.75" customHeight="1" thickBot="1" x14ac:dyDescent="0.35">
      <c r="A409" s="62"/>
      <c r="D409" s="86"/>
      <c r="E409" s="86"/>
      <c r="F409" s="175">
        <v>329</v>
      </c>
      <c r="G409" s="172">
        <v>161792</v>
      </c>
      <c r="H409" s="128" t="s">
        <v>797</v>
      </c>
      <c r="I409" s="129">
        <v>1814</v>
      </c>
      <c r="J409" s="130" t="s">
        <v>132</v>
      </c>
      <c r="K409" s="130">
        <v>3</v>
      </c>
      <c r="L409" s="130"/>
      <c r="M409" s="130"/>
      <c r="N409" s="130"/>
      <c r="O409" s="131"/>
      <c r="P409" s="156">
        <v>40.393099999999997</v>
      </c>
      <c r="Q409" s="156">
        <v>-8.1501999999999999</v>
      </c>
      <c r="R409" s="132">
        <f t="shared" ca="1" si="51"/>
        <v>0.99825948323993996</v>
      </c>
      <c r="S409" s="131">
        <f t="shared" ca="1" si="52"/>
        <v>5.9008845003094779E-2</v>
      </c>
      <c r="T409" s="131">
        <f t="shared" ca="1" si="53"/>
        <v>3.3809577726189679</v>
      </c>
      <c r="U409" s="131">
        <f t="shared" ca="1" si="54"/>
        <v>375.94372121649246</v>
      </c>
      <c r="V409" s="131">
        <f t="shared" ca="1" si="55"/>
        <v>454.89190267195585</v>
      </c>
      <c r="W409" s="131">
        <f t="shared" ca="1" si="56"/>
        <v>7.5815317111992639</v>
      </c>
      <c r="X409" s="131">
        <f t="shared" ca="1" si="57"/>
        <v>454.89190267195585</v>
      </c>
      <c r="Y409" s="131">
        <f t="shared" ca="1" si="58"/>
        <v>454.89190267195585</v>
      </c>
      <c r="Z409" s="122">
        <f t="shared" ca="1" si="59"/>
        <v>454.9</v>
      </c>
      <c r="AA409" s="123" t="str">
        <f t="shared" ca="1" si="60"/>
        <v>7 h 35 min</v>
      </c>
      <c r="AB409" s="86"/>
    </row>
    <row r="410" spans="1:28" ht="15.75" customHeight="1" thickBot="1" x14ac:dyDescent="0.35">
      <c r="A410" s="62"/>
      <c r="D410" s="86"/>
      <c r="E410" s="86"/>
      <c r="F410" s="175">
        <v>330</v>
      </c>
      <c r="G410" s="172">
        <v>150095</v>
      </c>
      <c r="H410" s="128" t="s">
        <v>438</v>
      </c>
      <c r="I410" s="129">
        <v>1812</v>
      </c>
      <c r="J410" s="130" t="s">
        <v>93</v>
      </c>
      <c r="K410" s="130">
        <v>2</v>
      </c>
      <c r="L410" s="130"/>
      <c r="M410" s="130"/>
      <c r="N410" s="130"/>
      <c r="O410" s="131"/>
      <c r="P410" s="156">
        <v>40.990299999999998</v>
      </c>
      <c r="Q410" s="156">
        <v>-7.3944000000000001</v>
      </c>
      <c r="R410" s="132">
        <f t="shared" ca="1" si="51"/>
        <v>0.99756985757164829</v>
      </c>
      <c r="S410" s="131">
        <f t="shared" ca="1" si="52"/>
        <v>6.9729869239258724E-2</v>
      </c>
      <c r="T410" s="131">
        <f t="shared" ca="1" si="53"/>
        <v>3.9952272134086297</v>
      </c>
      <c r="U410" s="131">
        <f t="shared" ca="1" si="54"/>
        <v>444.2470704242985</v>
      </c>
      <c r="V410" s="131">
        <f t="shared" ca="1" si="55"/>
        <v>537.53895521340121</v>
      </c>
      <c r="W410" s="131">
        <f t="shared" ca="1" si="56"/>
        <v>8.9589825868900199</v>
      </c>
      <c r="X410" s="131">
        <f t="shared" ca="1" si="57"/>
        <v>537.53895521340121</v>
      </c>
      <c r="Y410" s="131">
        <f t="shared" ca="1" si="58"/>
        <v>537.53895521340121</v>
      </c>
      <c r="Z410" s="122">
        <f t="shared" ca="1" si="59"/>
        <v>537.5</v>
      </c>
      <c r="AA410" s="123" t="str">
        <f t="shared" ca="1" si="60"/>
        <v>8 h 58 min</v>
      </c>
      <c r="AB410" s="86"/>
    </row>
    <row r="411" spans="1:28" ht="15.75" customHeight="1" thickBot="1" x14ac:dyDescent="0.35">
      <c r="A411" s="62"/>
      <c r="D411" s="86"/>
      <c r="E411" s="86"/>
      <c r="F411" s="175">
        <v>331</v>
      </c>
      <c r="G411" s="172">
        <v>161706</v>
      </c>
      <c r="H411" s="128" t="s">
        <v>790</v>
      </c>
      <c r="I411" s="129">
        <v>1802</v>
      </c>
      <c r="J411" s="130" t="s">
        <v>116</v>
      </c>
      <c r="K411" s="130">
        <v>3</v>
      </c>
      <c r="L411" s="130"/>
      <c r="M411" s="130"/>
      <c r="N411" s="130"/>
      <c r="O411" s="131"/>
      <c r="P411" s="156">
        <v>40.434800000000003</v>
      </c>
      <c r="Q411" s="156">
        <v>-7.9980000000000002</v>
      </c>
      <c r="R411" s="132">
        <f t="shared" ca="1" si="51"/>
        <v>0.99822048143382758</v>
      </c>
      <c r="S411" s="131">
        <f t="shared" ca="1" si="52"/>
        <v>5.9666516536875935E-2</v>
      </c>
      <c r="T411" s="131">
        <f t="shared" ca="1" si="53"/>
        <v>3.4186395758105239</v>
      </c>
      <c r="U411" s="131">
        <f t="shared" ca="1" si="54"/>
        <v>380.13372838804241</v>
      </c>
      <c r="V411" s="131">
        <f t="shared" ca="1" si="55"/>
        <v>459.96181134953133</v>
      </c>
      <c r="W411" s="131">
        <f t="shared" ca="1" si="56"/>
        <v>7.6660301891588558</v>
      </c>
      <c r="X411" s="131">
        <f t="shared" ca="1" si="57"/>
        <v>459.96181134953133</v>
      </c>
      <c r="Y411" s="131">
        <f t="shared" ca="1" si="58"/>
        <v>459.96181134953133</v>
      </c>
      <c r="Z411" s="122">
        <f t="shared" ca="1" si="59"/>
        <v>460</v>
      </c>
      <c r="AA411" s="123" t="str">
        <f t="shared" ca="1" si="60"/>
        <v>7 h 40 min</v>
      </c>
      <c r="AB411" s="86"/>
    </row>
    <row r="412" spans="1:28" ht="15.75" customHeight="1" thickBot="1" x14ac:dyDescent="0.35">
      <c r="A412" s="62"/>
      <c r="D412" s="86"/>
      <c r="E412" s="86"/>
      <c r="F412" s="175">
        <v>332</v>
      </c>
      <c r="G412" s="172">
        <v>151828</v>
      </c>
      <c r="H412" s="128" t="s">
        <v>573</v>
      </c>
      <c r="I412" s="129">
        <v>403</v>
      </c>
      <c r="J412" s="130" t="s">
        <v>79</v>
      </c>
      <c r="K412" s="130">
        <v>2</v>
      </c>
      <c r="L412" s="130"/>
      <c r="M412" s="130"/>
      <c r="N412" s="130"/>
      <c r="O412" s="131"/>
      <c r="P412" s="156">
        <v>41.242899999999999</v>
      </c>
      <c r="Q412" s="156">
        <v>-7.3075999999999999</v>
      </c>
      <c r="R412" s="132">
        <f t="shared" ca="1" si="51"/>
        <v>0.99724559251368805</v>
      </c>
      <c r="S412" s="131">
        <f t="shared" ca="1" si="52"/>
        <v>7.4238438507177928E-2</v>
      </c>
      <c r="T412" s="131">
        <f t="shared" ca="1" si="53"/>
        <v>4.2535492041027867</v>
      </c>
      <c r="U412" s="131">
        <f t="shared" ca="1" si="54"/>
        <v>472.97104066731822</v>
      </c>
      <c r="V412" s="131">
        <f t="shared" ca="1" si="55"/>
        <v>572.29495920745501</v>
      </c>
      <c r="W412" s="131">
        <f t="shared" ca="1" si="56"/>
        <v>9.5382493201242493</v>
      </c>
      <c r="X412" s="131">
        <f t="shared" ca="1" si="57"/>
        <v>572.29495920745501</v>
      </c>
      <c r="Y412" s="131">
        <f t="shared" ca="1" si="58"/>
        <v>572.29495920745501</v>
      </c>
      <c r="Z412" s="122">
        <f t="shared" ca="1" si="59"/>
        <v>572.29999999999995</v>
      </c>
      <c r="AA412" s="123" t="str">
        <f t="shared" ca="1" si="60"/>
        <v>9 h 32 min</v>
      </c>
      <c r="AB412" s="86"/>
    </row>
    <row r="413" spans="1:28" ht="15.75" customHeight="1" thickBot="1" x14ac:dyDescent="0.35">
      <c r="A413" s="62"/>
      <c r="D413" s="86"/>
      <c r="E413" s="86"/>
      <c r="F413" s="175">
        <v>333</v>
      </c>
      <c r="G413" s="172">
        <v>152821</v>
      </c>
      <c r="H413" s="128" t="s">
        <v>667</v>
      </c>
      <c r="I413" s="129">
        <v>1712</v>
      </c>
      <c r="J413" s="130" t="s">
        <v>104</v>
      </c>
      <c r="K413" s="130">
        <v>2</v>
      </c>
      <c r="L413" s="130"/>
      <c r="M413" s="130"/>
      <c r="N413" s="130"/>
      <c r="O413" s="131"/>
      <c r="P413" s="156">
        <v>41.608699999999999</v>
      </c>
      <c r="Q413" s="156">
        <v>-7.3109000000000002</v>
      </c>
      <c r="R413" s="132">
        <f t="shared" ca="1" si="51"/>
        <v>0.99675533384107839</v>
      </c>
      <c r="S413" s="131">
        <f t="shared" ca="1" si="52"/>
        <v>8.057818962699792E-2</v>
      </c>
      <c r="T413" s="131">
        <f t="shared" ca="1" si="53"/>
        <v>4.6167901864318095</v>
      </c>
      <c r="U413" s="131">
        <f t="shared" ca="1" si="54"/>
        <v>513.36141989684813</v>
      </c>
      <c r="V413" s="131">
        <f t="shared" ca="1" si="55"/>
        <v>621.16731807518624</v>
      </c>
      <c r="W413" s="131">
        <f t="shared" ca="1" si="56"/>
        <v>10.352788634586437</v>
      </c>
      <c r="X413" s="131">
        <f t="shared" ca="1" si="57"/>
        <v>621.16731807518624</v>
      </c>
      <c r="Y413" s="131">
        <f t="shared" ca="1" si="58"/>
        <v>621.16731807518624</v>
      </c>
      <c r="Z413" s="122">
        <f t="shared" ca="1" si="59"/>
        <v>621.20000000000005</v>
      </c>
      <c r="AA413" s="123" t="str">
        <f t="shared" ca="1" si="60"/>
        <v>10 h 21 min</v>
      </c>
      <c r="AB413" s="86"/>
    </row>
    <row r="414" spans="1:28" ht="15.75" customHeight="1" thickBot="1" x14ac:dyDescent="0.35">
      <c r="A414" s="62"/>
      <c r="D414" s="86"/>
      <c r="E414" s="86"/>
      <c r="F414" s="175">
        <v>334</v>
      </c>
      <c r="G414" s="172">
        <v>160416</v>
      </c>
      <c r="H414" s="128" t="s">
        <v>710</v>
      </c>
      <c r="I414" s="129">
        <v>1811</v>
      </c>
      <c r="J414" s="130" t="s">
        <v>131</v>
      </c>
      <c r="K414" s="130">
        <v>3</v>
      </c>
      <c r="L414" s="130"/>
      <c r="M414" s="130"/>
      <c r="N414" s="130"/>
      <c r="O414" s="131"/>
      <c r="P414" s="156">
        <v>40.665500000000002</v>
      </c>
      <c r="Q414" s="156">
        <v>-7.6043000000000003</v>
      </c>
      <c r="R414" s="132">
        <f t="shared" ca="1" si="51"/>
        <v>0.99796312757629158</v>
      </c>
      <c r="S414" s="131">
        <f t="shared" ca="1" si="52"/>
        <v>6.3836733538277679E-2</v>
      </c>
      <c r="T414" s="131">
        <f t="shared" ca="1" si="53"/>
        <v>3.6575754096445454</v>
      </c>
      <c r="U414" s="131">
        <f t="shared" ca="1" si="54"/>
        <v>406.70206568908657</v>
      </c>
      <c r="V414" s="131">
        <f t="shared" ca="1" si="55"/>
        <v>492.10949948379471</v>
      </c>
      <c r="W414" s="131">
        <f t="shared" ca="1" si="56"/>
        <v>8.2018249913965793</v>
      </c>
      <c r="X414" s="131">
        <f t="shared" ca="1" si="57"/>
        <v>492.10949948379476</v>
      </c>
      <c r="Y414" s="131">
        <f t="shared" ca="1" si="58"/>
        <v>492.10949948379476</v>
      </c>
      <c r="Z414" s="122">
        <f t="shared" ca="1" si="59"/>
        <v>492.1</v>
      </c>
      <c r="AA414" s="123" t="str">
        <f t="shared" ca="1" si="60"/>
        <v>8 h 12 min</v>
      </c>
      <c r="AB414" s="86"/>
    </row>
    <row r="415" spans="1:28" ht="15.75" customHeight="1" thickBot="1" x14ac:dyDescent="0.35">
      <c r="A415" s="62"/>
      <c r="D415" s="86"/>
      <c r="E415" s="86"/>
      <c r="F415" s="175">
        <v>335</v>
      </c>
      <c r="G415" s="172">
        <v>161482</v>
      </c>
      <c r="H415" s="128" t="s">
        <v>775</v>
      </c>
      <c r="I415" s="129">
        <v>616</v>
      </c>
      <c r="J415" s="130" t="s">
        <v>169</v>
      </c>
      <c r="K415" s="130">
        <v>4</v>
      </c>
      <c r="L415" s="130" t="s">
        <v>318</v>
      </c>
      <c r="M415" s="130"/>
      <c r="N415" s="130"/>
      <c r="O415" s="131"/>
      <c r="P415" s="156">
        <v>40.361699999999999</v>
      </c>
      <c r="Q415" s="156">
        <v>-8.0282</v>
      </c>
      <c r="R415" s="132">
        <f t="shared" ca="1" si="51"/>
        <v>0.99829526024322313</v>
      </c>
      <c r="S415" s="131">
        <f t="shared" ca="1" si="52"/>
        <v>5.8399046796290932E-2</v>
      </c>
      <c r="T415" s="131">
        <f t="shared" ca="1" si="53"/>
        <v>3.3460189090144619</v>
      </c>
      <c r="U415" s="131">
        <f t="shared" ca="1" si="54"/>
        <v>372.0587136884692</v>
      </c>
      <c r="V415" s="131">
        <f t="shared" ca="1" si="55"/>
        <v>450.19104356304774</v>
      </c>
      <c r="W415" s="131">
        <f t="shared" ca="1" si="56"/>
        <v>7.5031840593841288</v>
      </c>
      <c r="X415" s="131">
        <f t="shared" ca="1" si="57"/>
        <v>450.19104356304774</v>
      </c>
      <c r="Y415" s="131">
        <f t="shared" ca="1" si="58"/>
        <v>450.19104356304774</v>
      </c>
      <c r="Z415" s="122">
        <f t="shared" ca="1" si="59"/>
        <v>450.2</v>
      </c>
      <c r="AA415" s="123" t="str">
        <f t="shared" ca="1" si="60"/>
        <v>7 h 30 min</v>
      </c>
      <c r="AB415" s="86"/>
    </row>
    <row r="416" spans="1:28" ht="15.75" customHeight="1" thickBot="1" x14ac:dyDescent="0.35">
      <c r="A416" s="62"/>
      <c r="D416" s="86"/>
      <c r="E416" s="86"/>
      <c r="F416" s="175">
        <v>336</v>
      </c>
      <c r="G416" s="172">
        <v>161901</v>
      </c>
      <c r="H416" s="128" t="s">
        <v>804</v>
      </c>
      <c r="I416" s="129">
        <v>613</v>
      </c>
      <c r="J416" s="130" t="s">
        <v>164</v>
      </c>
      <c r="K416" s="130">
        <v>4</v>
      </c>
      <c r="L416" s="130"/>
      <c r="M416" s="130"/>
      <c r="N416" s="130"/>
      <c r="O416" s="131"/>
      <c r="P416" s="156">
        <v>40.270499999999998</v>
      </c>
      <c r="Q416" s="156">
        <v>-8.2805</v>
      </c>
      <c r="R416" s="132">
        <f t="shared" ca="1" si="51"/>
        <v>0.99837625988579159</v>
      </c>
      <c r="S416" s="131">
        <f t="shared" ca="1" si="52"/>
        <v>5.699438089091613E-2</v>
      </c>
      <c r="T416" s="131">
        <f t="shared" ca="1" si="53"/>
        <v>3.2655374810105631</v>
      </c>
      <c r="U416" s="131">
        <f t="shared" ca="1" si="54"/>
        <v>363.10962601348007</v>
      </c>
      <c r="V416" s="131">
        <f t="shared" ca="1" si="55"/>
        <v>439.36264747631088</v>
      </c>
      <c r="W416" s="131">
        <f t="shared" ca="1" si="56"/>
        <v>7.3227107912718479</v>
      </c>
      <c r="X416" s="131">
        <f t="shared" ca="1" si="57"/>
        <v>439.36264747631088</v>
      </c>
      <c r="Y416" s="131">
        <f t="shared" ca="1" si="58"/>
        <v>439.36264747631088</v>
      </c>
      <c r="Z416" s="122">
        <f t="shared" ca="1" si="59"/>
        <v>439.4</v>
      </c>
      <c r="AA416" s="123" t="str">
        <f t="shared" ca="1" si="60"/>
        <v>7 h 19 min</v>
      </c>
      <c r="AB416" s="86"/>
    </row>
    <row r="417" spans="1:28" ht="15.75" customHeight="1" thickBot="1" x14ac:dyDescent="0.35">
      <c r="A417" s="62"/>
      <c r="D417" s="86"/>
      <c r="E417" s="86"/>
      <c r="F417" s="175">
        <v>337</v>
      </c>
      <c r="G417" s="172">
        <v>401249</v>
      </c>
      <c r="H417" s="128" t="s">
        <v>1056</v>
      </c>
      <c r="I417" s="129">
        <v>603</v>
      </c>
      <c r="J417" s="130" t="s">
        <v>150</v>
      </c>
      <c r="K417" s="130">
        <v>4</v>
      </c>
      <c r="L417" s="130" t="s">
        <v>327</v>
      </c>
      <c r="M417" s="130"/>
      <c r="N417" s="130"/>
      <c r="O417" s="131"/>
      <c r="P417" s="156">
        <v>40.238199999999999</v>
      </c>
      <c r="Q417" s="156">
        <v>-8.4338999999999995</v>
      </c>
      <c r="R417" s="132">
        <f t="shared" ca="1" si="51"/>
        <v>0.99839586131747615</v>
      </c>
      <c r="S417" s="131">
        <f t="shared" ca="1" si="52"/>
        <v>5.6649231996525051E-2</v>
      </c>
      <c r="T417" s="131">
        <f t="shared" ca="1" si="53"/>
        <v>3.2457619060583478</v>
      </c>
      <c r="U417" s="131">
        <f t="shared" ca="1" si="54"/>
        <v>360.91069194309904</v>
      </c>
      <c r="V417" s="131">
        <f t="shared" ca="1" si="55"/>
        <v>436.70193725114984</v>
      </c>
      <c r="W417" s="131">
        <f t="shared" ca="1" si="56"/>
        <v>7.2783656208524974</v>
      </c>
      <c r="X417" s="131">
        <f t="shared" ca="1" si="57"/>
        <v>436.70193725114984</v>
      </c>
      <c r="Y417" s="131">
        <f t="shared" ca="1" si="58"/>
        <v>436.70193725114984</v>
      </c>
      <c r="Z417" s="122">
        <f t="shared" ca="1" si="59"/>
        <v>436.7</v>
      </c>
      <c r="AA417" s="123" t="str">
        <f t="shared" ca="1" si="60"/>
        <v>7 h 17 min</v>
      </c>
      <c r="AB417" s="86"/>
    </row>
    <row r="418" spans="1:28" ht="15.75" customHeight="1" thickBot="1" x14ac:dyDescent="0.35">
      <c r="A418" s="62"/>
      <c r="D418" s="86"/>
      <c r="E418" s="86"/>
      <c r="F418" s="175">
        <v>338</v>
      </c>
      <c r="G418" s="172">
        <v>161263</v>
      </c>
      <c r="H418" s="128" t="s">
        <v>763</v>
      </c>
      <c r="I418" s="129">
        <v>603</v>
      </c>
      <c r="J418" s="130" t="s">
        <v>150</v>
      </c>
      <c r="K418" s="130">
        <v>4</v>
      </c>
      <c r="L418" s="130" t="s">
        <v>327</v>
      </c>
      <c r="M418" s="130"/>
      <c r="N418" s="130"/>
      <c r="O418" s="131"/>
      <c r="P418" s="156">
        <v>40.235300000000002</v>
      </c>
      <c r="Q418" s="156">
        <v>-8.4341000000000008</v>
      </c>
      <c r="R418" s="132">
        <f t="shared" ca="1" si="51"/>
        <v>0.99839868464984272</v>
      </c>
      <c r="S418" s="131">
        <f t="shared" ca="1" si="52"/>
        <v>5.6599344540730456E-2</v>
      </c>
      <c r="T418" s="131">
        <f t="shared" ca="1" si="53"/>
        <v>3.2429035653906717</v>
      </c>
      <c r="U418" s="131">
        <f t="shared" ca="1" si="54"/>
        <v>360.59286034052383</v>
      </c>
      <c r="V418" s="131">
        <f t="shared" ca="1" si="55"/>
        <v>436.31736101203381</v>
      </c>
      <c r="W418" s="131">
        <f t="shared" ca="1" si="56"/>
        <v>7.2719560168672306</v>
      </c>
      <c r="X418" s="131">
        <f t="shared" ca="1" si="57"/>
        <v>436.31736101203381</v>
      </c>
      <c r="Y418" s="131">
        <f t="shared" ca="1" si="58"/>
        <v>436.31736101203381</v>
      </c>
      <c r="Z418" s="122">
        <f t="shared" ca="1" si="59"/>
        <v>436.3</v>
      </c>
      <c r="AA418" s="123" t="str">
        <f t="shared" ca="1" si="60"/>
        <v>7 h 16 min</v>
      </c>
      <c r="AB418" s="86"/>
    </row>
    <row r="419" spans="1:28" ht="15.75" customHeight="1" thickBot="1" x14ac:dyDescent="0.35">
      <c r="A419" s="62"/>
      <c r="D419" s="86"/>
      <c r="E419" s="86"/>
      <c r="F419" s="175">
        <v>339</v>
      </c>
      <c r="G419" s="172">
        <v>400294</v>
      </c>
      <c r="H419" s="128" t="s">
        <v>1040</v>
      </c>
      <c r="I419" s="129">
        <v>603</v>
      </c>
      <c r="J419" s="130" t="s">
        <v>150</v>
      </c>
      <c r="K419" s="130">
        <v>4</v>
      </c>
      <c r="L419" s="130" t="s">
        <v>318</v>
      </c>
      <c r="M419" s="130"/>
      <c r="N419" s="130"/>
      <c r="O419" s="131"/>
      <c r="P419" s="156">
        <v>40.2181</v>
      </c>
      <c r="Q419" s="156">
        <v>-8.4321000000000002</v>
      </c>
      <c r="R419" s="132">
        <f t="shared" ca="1" si="51"/>
        <v>0.99841567659499564</v>
      </c>
      <c r="S419" s="131">
        <f t="shared" ca="1" si="52"/>
        <v>5.6298169217398941E-2</v>
      </c>
      <c r="T419" s="131">
        <f t="shared" ca="1" si="53"/>
        <v>3.2256474904702883</v>
      </c>
      <c r="U419" s="131">
        <f t="shared" ca="1" si="54"/>
        <v>358.67408067646011</v>
      </c>
      <c r="V419" s="131">
        <f t="shared" ca="1" si="55"/>
        <v>433.9956376185167</v>
      </c>
      <c r="W419" s="131">
        <f t="shared" ca="1" si="56"/>
        <v>7.2332606269752784</v>
      </c>
      <c r="X419" s="131">
        <f t="shared" ca="1" si="57"/>
        <v>433.9956376185167</v>
      </c>
      <c r="Y419" s="131">
        <f t="shared" ca="1" si="58"/>
        <v>433.9956376185167</v>
      </c>
      <c r="Z419" s="122">
        <f t="shared" ca="1" si="59"/>
        <v>434</v>
      </c>
      <c r="AA419" s="123" t="str">
        <f t="shared" ca="1" si="60"/>
        <v>7 h 14 min</v>
      </c>
      <c r="AB419" s="86"/>
    </row>
    <row r="420" spans="1:28" ht="15.75" customHeight="1" thickBot="1" x14ac:dyDescent="0.35">
      <c r="A420" s="62"/>
      <c r="D420" s="86"/>
      <c r="E420" s="86"/>
      <c r="F420" s="175">
        <v>340</v>
      </c>
      <c r="G420" s="172">
        <v>161329</v>
      </c>
      <c r="H420" s="128" t="s">
        <v>765</v>
      </c>
      <c r="I420" s="129">
        <v>603</v>
      </c>
      <c r="J420" s="130" t="s">
        <v>150</v>
      </c>
      <c r="K420" s="130">
        <v>4</v>
      </c>
      <c r="L420" s="130" t="s">
        <v>318</v>
      </c>
      <c r="M420" s="130"/>
      <c r="N420" s="130"/>
      <c r="O420" s="131"/>
      <c r="P420" s="156">
        <v>40.215400000000002</v>
      </c>
      <c r="Q420" s="156">
        <v>-8.4152000000000005</v>
      </c>
      <c r="R420" s="132">
        <f t="shared" ca="1" si="51"/>
        <v>0.9984198630085046</v>
      </c>
      <c r="S420" s="131">
        <f t="shared" ca="1" si="52"/>
        <v>5.6223719296245589E-2</v>
      </c>
      <c r="T420" s="131">
        <f t="shared" ca="1" si="53"/>
        <v>3.2213818242031196</v>
      </c>
      <c r="U420" s="131">
        <f t="shared" ca="1" si="54"/>
        <v>358.19976228569692</v>
      </c>
      <c r="V420" s="131">
        <f t="shared" ca="1" si="55"/>
        <v>433.42171236569328</v>
      </c>
      <c r="W420" s="131">
        <f t="shared" ca="1" si="56"/>
        <v>7.223695206094888</v>
      </c>
      <c r="X420" s="131">
        <f t="shared" ca="1" si="57"/>
        <v>433.42171236569328</v>
      </c>
      <c r="Y420" s="131">
        <f t="shared" ca="1" si="58"/>
        <v>433.42171236569328</v>
      </c>
      <c r="Z420" s="122">
        <f t="shared" ca="1" si="59"/>
        <v>433.4</v>
      </c>
      <c r="AA420" s="123" t="str">
        <f t="shared" ca="1" si="60"/>
        <v>7 h 13 min</v>
      </c>
      <c r="AB420" s="86"/>
    </row>
    <row r="421" spans="1:28" ht="15.75" customHeight="1" thickBot="1" x14ac:dyDescent="0.35">
      <c r="A421" s="62"/>
      <c r="D421" s="86"/>
      <c r="E421" s="86"/>
      <c r="F421" s="175">
        <v>341</v>
      </c>
      <c r="G421" s="172">
        <v>161974</v>
      </c>
      <c r="H421" s="128" t="s">
        <v>811</v>
      </c>
      <c r="I421" s="129">
        <v>603</v>
      </c>
      <c r="J421" s="130" t="s">
        <v>150</v>
      </c>
      <c r="K421" s="130">
        <v>4</v>
      </c>
      <c r="L421" s="130"/>
      <c r="M421" s="130"/>
      <c r="N421" s="130"/>
      <c r="O421" s="131"/>
      <c r="P421" s="156">
        <v>40.2117</v>
      </c>
      <c r="Q421" s="156">
        <v>-8.4269999999999996</v>
      </c>
      <c r="R421" s="132">
        <f t="shared" ca="1" si="51"/>
        <v>0.99842238176583875</v>
      </c>
      <c r="S421" s="131">
        <f t="shared" ca="1" si="52"/>
        <v>5.617887898447993E-2</v>
      </c>
      <c r="T421" s="131">
        <f t="shared" ca="1" si="53"/>
        <v>3.2188126635868963</v>
      </c>
      <c r="U421" s="131">
        <f t="shared" ca="1" si="54"/>
        <v>357.9140858982874</v>
      </c>
      <c r="V421" s="131">
        <f t="shared" ca="1" si="55"/>
        <v>433.07604393692776</v>
      </c>
      <c r="W421" s="131">
        <f t="shared" ca="1" si="56"/>
        <v>7.2179340656154629</v>
      </c>
      <c r="X421" s="131">
        <f t="shared" ca="1" si="57"/>
        <v>433.07604393692776</v>
      </c>
      <c r="Y421" s="131">
        <f t="shared" ca="1" si="58"/>
        <v>433.07604393692776</v>
      </c>
      <c r="Z421" s="122">
        <f t="shared" ca="1" si="59"/>
        <v>433.1</v>
      </c>
      <c r="AA421" s="123" t="str">
        <f t="shared" ca="1" si="60"/>
        <v>7 h 13 min</v>
      </c>
      <c r="AB421" s="86"/>
    </row>
    <row r="422" spans="1:28" ht="15.75" customHeight="1" thickBot="1" x14ac:dyDescent="0.35">
      <c r="A422" s="62"/>
      <c r="D422" s="86"/>
      <c r="E422" s="86"/>
      <c r="F422" s="175">
        <v>342</v>
      </c>
      <c r="G422" s="172">
        <v>160842</v>
      </c>
      <c r="H422" s="128" t="s">
        <v>735</v>
      </c>
      <c r="I422" s="129">
        <v>905</v>
      </c>
      <c r="J422" s="130" t="s">
        <v>178</v>
      </c>
      <c r="K422" s="130">
        <v>5</v>
      </c>
      <c r="L422" s="130"/>
      <c r="M422" s="130"/>
      <c r="N422" s="130"/>
      <c r="O422" s="131"/>
      <c r="P422" s="156">
        <v>40.620199999999997</v>
      </c>
      <c r="Q422" s="156">
        <v>-7.5396000000000001</v>
      </c>
      <c r="R422" s="132">
        <f t="shared" ca="1" si="51"/>
        <v>0.99800887753100309</v>
      </c>
      <c r="S422" s="131">
        <f t="shared" ca="1" si="52"/>
        <v>6.3115506517990028E-2</v>
      </c>
      <c r="T422" s="131">
        <f t="shared" ca="1" si="53"/>
        <v>3.6162521453112668</v>
      </c>
      <c r="U422" s="131">
        <f t="shared" ca="1" si="54"/>
        <v>402.10714826891666</v>
      </c>
      <c r="V422" s="131">
        <f t="shared" ca="1" si="55"/>
        <v>486.54964940538912</v>
      </c>
      <c r="W422" s="131">
        <f t="shared" ca="1" si="56"/>
        <v>8.1091608234231511</v>
      </c>
      <c r="X422" s="131">
        <f t="shared" ca="1" si="57"/>
        <v>486.54964940538906</v>
      </c>
      <c r="Y422" s="131">
        <f t="shared" ca="1" si="58"/>
        <v>486.54964940538906</v>
      </c>
      <c r="Z422" s="122">
        <f t="shared" ca="1" si="59"/>
        <v>486.5</v>
      </c>
      <c r="AA422" s="123" t="str">
        <f t="shared" ca="1" si="60"/>
        <v>8 h 6 min</v>
      </c>
      <c r="AB422" s="86"/>
    </row>
    <row r="423" spans="1:28" ht="15.75" customHeight="1" thickBot="1" x14ac:dyDescent="0.35">
      <c r="A423" s="62"/>
      <c r="D423" s="86"/>
      <c r="E423" s="86"/>
      <c r="F423" s="175">
        <v>343</v>
      </c>
      <c r="G423" s="172">
        <v>152997</v>
      </c>
      <c r="H423" s="128" t="s">
        <v>681</v>
      </c>
      <c r="I423" s="129">
        <v>407</v>
      </c>
      <c r="J423" s="130" t="s">
        <v>87</v>
      </c>
      <c r="K423" s="130">
        <v>2</v>
      </c>
      <c r="L423" s="130"/>
      <c r="M423" s="130"/>
      <c r="N423" s="130"/>
      <c r="O423" s="131"/>
      <c r="P423" s="156">
        <v>41.485399999999998</v>
      </c>
      <c r="Q423" s="156">
        <v>-7.1809000000000003</v>
      </c>
      <c r="R423" s="132">
        <f t="shared" ca="1" si="51"/>
        <v>0.99690910191443227</v>
      </c>
      <c r="S423" s="131">
        <f t="shared" ca="1" si="52"/>
        <v>7.8644665101349043E-2</v>
      </c>
      <c r="T423" s="131">
        <f t="shared" ca="1" si="53"/>
        <v>4.5060073915270946</v>
      </c>
      <c r="U423" s="131">
        <f t="shared" ca="1" si="54"/>
        <v>501.04298856341558</v>
      </c>
      <c r="V423" s="131">
        <f t="shared" ca="1" si="55"/>
        <v>606.26201616173284</v>
      </c>
      <c r="W423" s="131">
        <f t="shared" ca="1" si="56"/>
        <v>10.10436693602888</v>
      </c>
      <c r="X423" s="131">
        <f t="shared" ca="1" si="57"/>
        <v>606.26201616173284</v>
      </c>
      <c r="Y423" s="131">
        <f t="shared" ca="1" si="58"/>
        <v>606.26201616173284</v>
      </c>
      <c r="Z423" s="122">
        <f t="shared" ca="1" si="59"/>
        <v>606.29999999999995</v>
      </c>
      <c r="AA423" s="123" t="str">
        <f t="shared" ca="1" si="60"/>
        <v>10 h 6 min</v>
      </c>
      <c r="AB423" s="86"/>
    </row>
    <row r="424" spans="1:28" ht="15.75" customHeight="1" thickBot="1" x14ac:dyDescent="0.35">
      <c r="A424" s="62"/>
      <c r="D424" s="86"/>
      <c r="E424" s="86"/>
      <c r="F424" s="175">
        <v>344</v>
      </c>
      <c r="G424" s="172">
        <v>161305</v>
      </c>
      <c r="H424" s="128" t="s">
        <v>764</v>
      </c>
      <c r="I424" s="129">
        <v>603</v>
      </c>
      <c r="J424" s="130" t="s">
        <v>150</v>
      </c>
      <c r="K424" s="130">
        <v>4</v>
      </c>
      <c r="L424" s="130"/>
      <c r="M424" s="130"/>
      <c r="N424" s="130"/>
      <c r="O424" s="131"/>
      <c r="P424" s="156">
        <v>40.207599999999999</v>
      </c>
      <c r="Q424" s="156">
        <v>-8.4023000000000003</v>
      </c>
      <c r="R424" s="132">
        <f t="shared" ca="1" si="51"/>
        <v>0.99842860035682679</v>
      </c>
      <c r="S424" s="131">
        <f t="shared" ca="1" si="52"/>
        <v>5.6068018784135809E-2</v>
      </c>
      <c r="T424" s="131">
        <f t="shared" ca="1" si="53"/>
        <v>3.2124608419912035</v>
      </c>
      <c r="U424" s="131">
        <f t="shared" ca="1" si="54"/>
        <v>357.2077986247441</v>
      </c>
      <c r="V424" s="131">
        <f t="shared" ca="1" si="55"/>
        <v>432.22143633594033</v>
      </c>
      <c r="W424" s="131">
        <f t="shared" ca="1" si="56"/>
        <v>7.2036906055990055</v>
      </c>
      <c r="X424" s="131">
        <f t="shared" ca="1" si="57"/>
        <v>432.22143633594033</v>
      </c>
      <c r="Y424" s="131">
        <f t="shared" ca="1" si="58"/>
        <v>432.22143633594033</v>
      </c>
      <c r="Z424" s="122">
        <f t="shared" ca="1" si="59"/>
        <v>432.2</v>
      </c>
      <c r="AA424" s="123" t="str">
        <f t="shared" ca="1" si="60"/>
        <v>7 h 12 min</v>
      </c>
      <c r="AB424" s="86"/>
    </row>
    <row r="425" spans="1:28" ht="15.75" customHeight="1" thickBot="1" x14ac:dyDescent="0.35">
      <c r="A425" s="62"/>
      <c r="D425" s="86"/>
      <c r="E425" s="86"/>
      <c r="F425" s="175">
        <v>345</v>
      </c>
      <c r="G425" s="172">
        <v>400257</v>
      </c>
      <c r="H425" s="128" t="s">
        <v>1039</v>
      </c>
      <c r="I425" s="129">
        <v>603</v>
      </c>
      <c r="J425" s="130" t="s">
        <v>150</v>
      </c>
      <c r="K425" s="130">
        <v>4</v>
      </c>
      <c r="L425" s="130"/>
      <c r="M425" s="130"/>
      <c r="N425" s="130"/>
      <c r="O425" s="131"/>
      <c r="P425" s="156">
        <v>40.206299999999999</v>
      </c>
      <c r="Q425" s="156">
        <v>-8.4075000000000006</v>
      </c>
      <c r="R425" s="132">
        <f t="shared" ca="1" si="51"/>
        <v>0.99842940174999661</v>
      </c>
      <c r="S425" s="131">
        <f t="shared" ca="1" si="52"/>
        <v>5.605371623885036E-2</v>
      </c>
      <c r="T425" s="131">
        <f t="shared" ca="1" si="53"/>
        <v>3.2116413665100523</v>
      </c>
      <c r="U425" s="131">
        <f t="shared" ca="1" si="54"/>
        <v>357.11667750388165</v>
      </c>
      <c r="V425" s="131">
        <f t="shared" ca="1" si="55"/>
        <v>432.11117977969678</v>
      </c>
      <c r="W425" s="131">
        <f t="shared" ca="1" si="56"/>
        <v>7.20185299632828</v>
      </c>
      <c r="X425" s="131">
        <f t="shared" ca="1" si="57"/>
        <v>432.11117977969678</v>
      </c>
      <c r="Y425" s="131">
        <f t="shared" ca="1" si="58"/>
        <v>432.11117977969678</v>
      </c>
      <c r="Z425" s="122">
        <f t="shared" ca="1" si="59"/>
        <v>432.1</v>
      </c>
      <c r="AA425" s="123" t="str">
        <f t="shared" ca="1" si="60"/>
        <v>7 h 12 min</v>
      </c>
      <c r="AB425" s="86"/>
    </row>
    <row r="426" spans="1:28" ht="15.75" customHeight="1" thickBot="1" x14ac:dyDescent="0.35">
      <c r="A426" s="62"/>
      <c r="D426" s="86"/>
      <c r="E426" s="86"/>
      <c r="F426" s="175">
        <v>346</v>
      </c>
      <c r="G426" s="172">
        <v>400026</v>
      </c>
      <c r="H426" s="128" t="s">
        <v>1035</v>
      </c>
      <c r="I426" s="129">
        <v>603</v>
      </c>
      <c r="J426" s="130" t="s">
        <v>150</v>
      </c>
      <c r="K426" s="130">
        <v>4</v>
      </c>
      <c r="L426" s="130"/>
      <c r="M426" s="130"/>
      <c r="N426" s="130"/>
      <c r="O426" s="131"/>
      <c r="P426" s="156">
        <v>40.205500000000001</v>
      </c>
      <c r="Q426" s="156">
        <v>-8.4093999999999998</v>
      </c>
      <c r="R426" s="132">
        <f t="shared" ca="1" si="51"/>
        <v>0.99843000863419129</v>
      </c>
      <c r="S426" s="131">
        <f t="shared" ca="1" si="52"/>
        <v>5.6042882688813744E-2</v>
      </c>
      <c r="T426" s="131">
        <f t="shared" ca="1" si="53"/>
        <v>3.2110206498158105</v>
      </c>
      <c r="U426" s="131">
        <f t="shared" ca="1" si="54"/>
        <v>357.04765725590806</v>
      </c>
      <c r="V426" s="131">
        <f t="shared" ca="1" si="55"/>
        <v>432.02766527964877</v>
      </c>
      <c r="W426" s="131">
        <f t="shared" ca="1" si="56"/>
        <v>7.200461087994146</v>
      </c>
      <c r="X426" s="131">
        <f t="shared" ca="1" si="57"/>
        <v>432.02766527964877</v>
      </c>
      <c r="Y426" s="131">
        <f t="shared" ca="1" si="58"/>
        <v>432.02766527964877</v>
      </c>
      <c r="Z426" s="122">
        <f t="shared" ca="1" si="59"/>
        <v>432</v>
      </c>
      <c r="AA426" s="123" t="str">
        <f t="shared" ca="1" si="60"/>
        <v>7 h 12 min</v>
      </c>
      <c r="AB426" s="86"/>
    </row>
    <row r="427" spans="1:28" ht="15.75" customHeight="1" thickBot="1" x14ac:dyDescent="0.35">
      <c r="A427" s="62"/>
      <c r="D427" s="86"/>
      <c r="E427" s="86"/>
      <c r="F427" s="175">
        <v>347</v>
      </c>
      <c r="G427" s="172">
        <v>160076</v>
      </c>
      <c r="H427" s="128" t="s">
        <v>692</v>
      </c>
      <c r="I427" s="129">
        <v>909</v>
      </c>
      <c r="J427" s="130" t="s">
        <v>184</v>
      </c>
      <c r="K427" s="130">
        <v>5</v>
      </c>
      <c r="L427" s="130"/>
      <c r="M427" s="130"/>
      <c r="N427" s="130"/>
      <c r="O427" s="131"/>
      <c r="P427" s="156">
        <v>40.9726</v>
      </c>
      <c r="Q427" s="156">
        <v>-7.2618</v>
      </c>
      <c r="R427" s="132">
        <f t="shared" ca="1" si="51"/>
        <v>0.99757661046102364</v>
      </c>
      <c r="S427" s="131">
        <f t="shared" ca="1" si="52"/>
        <v>6.9632879802832948E-2</v>
      </c>
      <c r="T427" s="131">
        <f t="shared" ca="1" si="53"/>
        <v>3.9896701280440796</v>
      </c>
      <c r="U427" s="131">
        <f t="shared" ca="1" si="54"/>
        <v>443.62915340445699</v>
      </c>
      <c r="V427" s="131">
        <f t="shared" ca="1" si="55"/>
        <v>536.79127561939299</v>
      </c>
      <c r="W427" s="131">
        <f t="shared" ca="1" si="56"/>
        <v>8.946521260323216</v>
      </c>
      <c r="X427" s="131">
        <f t="shared" ca="1" si="57"/>
        <v>536.79127561939299</v>
      </c>
      <c r="Y427" s="131">
        <f t="shared" ca="1" si="58"/>
        <v>536.79127561939299</v>
      </c>
      <c r="Z427" s="122">
        <f t="shared" ca="1" si="59"/>
        <v>536.79999999999995</v>
      </c>
      <c r="AA427" s="123" t="str">
        <f t="shared" ca="1" si="60"/>
        <v>8 h 57 min</v>
      </c>
      <c r="AB427" s="86"/>
    </row>
    <row r="428" spans="1:28" ht="15.75" customHeight="1" thickBot="1" x14ac:dyDescent="0.35">
      <c r="A428" s="62"/>
      <c r="D428" s="86"/>
      <c r="E428" s="86"/>
      <c r="F428" s="175">
        <v>348</v>
      </c>
      <c r="G428" s="172">
        <v>161986</v>
      </c>
      <c r="H428" s="128" t="s">
        <v>812</v>
      </c>
      <c r="I428" s="129">
        <v>603</v>
      </c>
      <c r="J428" s="130" t="s">
        <v>150</v>
      </c>
      <c r="K428" s="130">
        <v>4</v>
      </c>
      <c r="L428" s="130"/>
      <c r="M428" s="130"/>
      <c r="N428" s="130"/>
      <c r="O428" s="131"/>
      <c r="P428" s="156">
        <v>40.200299999999999</v>
      </c>
      <c r="Q428" s="156">
        <v>-8.4329000000000001</v>
      </c>
      <c r="R428" s="132">
        <f t="shared" ca="1" si="51"/>
        <v>0.99843289729503626</v>
      </c>
      <c r="S428" s="131">
        <f t="shared" ca="1" si="52"/>
        <v>5.5991288213603108E-2</v>
      </c>
      <c r="T428" s="131">
        <f t="shared" ca="1" si="53"/>
        <v>3.2080645041400482</v>
      </c>
      <c r="U428" s="131">
        <f t="shared" ca="1" si="54"/>
        <v>356.7189502797948</v>
      </c>
      <c r="V428" s="131">
        <f t="shared" ca="1" si="55"/>
        <v>431.62992983855167</v>
      </c>
      <c r="W428" s="131">
        <f t="shared" ca="1" si="56"/>
        <v>7.1938321639758609</v>
      </c>
      <c r="X428" s="131">
        <f t="shared" ca="1" si="57"/>
        <v>431.62992983855167</v>
      </c>
      <c r="Y428" s="131">
        <f t="shared" ca="1" si="58"/>
        <v>431.62992983855167</v>
      </c>
      <c r="Z428" s="122">
        <f t="shared" ca="1" si="59"/>
        <v>431.6</v>
      </c>
      <c r="AA428" s="123" t="str">
        <f t="shared" ca="1" si="60"/>
        <v>7 h 12 min</v>
      </c>
      <c r="AB428" s="86"/>
    </row>
    <row r="429" spans="1:28" ht="15.75" customHeight="1" thickBot="1" x14ac:dyDescent="0.35">
      <c r="A429" s="62"/>
      <c r="D429" s="86"/>
      <c r="E429" s="86"/>
      <c r="F429" s="175">
        <v>349</v>
      </c>
      <c r="G429" s="172">
        <v>161433</v>
      </c>
      <c r="H429" s="128" t="s">
        <v>773</v>
      </c>
      <c r="I429" s="129">
        <v>610</v>
      </c>
      <c r="J429" s="130" t="s">
        <v>160</v>
      </c>
      <c r="K429" s="130">
        <v>4</v>
      </c>
      <c r="L429" s="130"/>
      <c r="M429" s="130"/>
      <c r="N429" s="130"/>
      <c r="O429" s="131"/>
      <c r="P429" s="156">
        <v>40.174799999999998</v>
      </c>
      <c r="Q429" s="156">
        <v>-8.6827000000000005</v>
      </c>
      <c r="R429" s="132">
        <f t="shared" ca="1" si="51"/>
        <v>0.99842825598138696</v>
      </c>
      <c r="S429" s="131">
        <f t="shared" ca="1" si="52"/>
        <v>5.6074163768102814E-2</v>
      </c>
      <c r="T429" s="131">
        <f t="shared" ca="1" si="53"/>
        <v>3.2128129236376881</v>
      </c>
      <c r="U429" s="131">
        <f t="shared" ca="1" si="54"/>
        <v>357.24694814782401</v>
      </c>
      <c r="V429" s="131">
        <f t="shared" ca="1" si="55"/>
        <v>432.26880725886707</v>
      </c>
      <c r="W429" s="131">
        <f t="shared" ca="1" si="56"/>
        <v>7.2044801209811178</v>
      </c>
      <c r="X429" s="131">
        <f t="shared" ca="1" si="57"/>
        <v>432.26880725886707</v>
      </c>
      <c r="Y429" s="131">
        <f t="shared" ca="1" si="58"/>
        <v>432.26880725886707</v>
      </c>
      <c r="Z429" s="122">
        <f t="shared" ca="1" si="59"/>
        <v>432.3</v>
      </c>
      <c r="AA429" s="123" t="str">
        <f t="shared" ca="1" si="60"/>
        <v>7 h 12 min</v>
      </c>
      <c r="AB429" s="86"/>
    </row>
    <row r="430" spans="1:28" ht="15.75" customHeight="1" thickBot="1" x14ac:dyDescent="0.35">
      <c r="A430" s="62"/>
      <c r="D430" s="86"/>
      <c r="E430" s="86"/>
      <c r="F430" s="175">
        <v>350</v>
      </c>
      <c r="G430" s="172">
        <v>161251</v>
      </c>
      <c r="H430" s="128" t="s">
        <v>762</v>
      </c>
      <c r="I430" s="129">
        <v>603</v>
      </c>
      <c r="J430" s="130" t="s">
        <v>150</v>
      </c>
      <c r="K430" s="130">
        <v>4</v>
      </c>
      <c r="L430" s="130"/>
      <c r="M430" s="130"/>
      <c r="N430" s="130"/>
      <c r="O430" s="131"/>
      <c r="P430" s="156">
        <v>40.1967</v>
      </c>
      <c r="Q430" s="156">
        <v>-8.4013000000000009</v>
      </c>
      <c r="R430" s="132">
        <f t="shared" ca="1" si="51"/>
        <v>0.99843925670041433</v>
      </c>
      <c r="S430" s="131">
        <f t="shared" ca="1" si="52"/>
        <v>5.5877534935772522E-2</v>
      </c>
      <c r="T430" s="131">
        <f t="shared" ca="1" si="53"/>
        <v>3.2015469214145771</v>
      </c>
      <c r="U430" s="131">
        <f t="shared" ca="1" si="54"/>
        <v>355.99423128951537</v>
      </c>
      <c r="V430" s="131">
        <f t="shared" ca="1" si="55"/>
        <v>430.7530198603136</v>
      </c>
      <c r="W430" s="131">
        <f t="shared" ca="1" si="56"/>
        <v>7.1792169976718929</v>
      </c>
      <c r="X430" s="131">
        <f t="shared" ca="1" si="57"/>
        <v>430.7530198603136</v>
      </c>
      <c r="Y430" s="131">
        <f t="shared" ca="1" si="58"/>
        <v>430.7530198603136</v>
      </c>
      <c r="Z430" s="122">
        <f t="shared" ca="1" si="59"/>
        <v>430.8</v>
      </c>
      <c r="AA430" s="123" t="str">
        <f t="shared" ca="1" si="60"/>
        <v>7 h 11 min</v>
      </c>
      <c r="AB430" s="86"/>
    </row>
    <row r="431" spans="1:28" ht="15.75" customHeight="1" thickBot="1" x14ac:dyDescent="0.35">
      <c r="A431" s="62"/>
      <c r="D431" s="86"/>
      <c r="E431" s="86"/>
      <c r="F431" s="175">
        <v>351</v>
      </c>
      <c r="G431" s="172">
        <v>402590</v>
      </c>
      <c r="H431" s="128" t="s">
        <v>1083</v>
      </c>
      <c r="I431" s="129">
        <v>603</v>
      </c>
      <c r="J431" s="130" t="s">
        <v>150</v>
      </c>
      <c r="K431" s="130">
        <v>4</v>
      </c>
      <c r="L431" s="130"/>
      <c r="M431" s="130"/>
      <c r="N431" s="130"/>
      <c r="O431" s="131"/>
      <c r="P431" s="156">
        <v>40.193199999999997</v>
      </c>
      <c r="Q431" s="156">
        <v>-8.4102999999999994</v>
      </c>
      <c r="R431" s="132">
        <f t="shared" ca="1" si="51"/>
        <v>0.99844184308045913</v>
      </c>
      <c r="S431" s="131">
        <f t="shared" ca="1" si="52"/>
        <v>5.5831205072462753E-2</v>
      </c>
      <c r="T431" s="131">
        <f t="shared" ca="1" si="53"/>
        <v>3.1988924157815091</v>
      </c>
      <c r="U431" s="131">
        <f t="shared" ca="1" si="54"/>
        <v>355.69906501037167</v>
      </c>
      <c r="V431" s="131">
        <f t="shared" ca="1" si="55"/>
        <v>430.39586866254973</v>
      </c>
      <c r="W431" s="131">
        <f t="shared" ca="1" si="56"/>
        <v>7.1732644777091625</v>
      </c>
      <c r="X431" s="131">
        <f t="shared" ca="1" si="57"/>
        <v>430.39586866254973</v>
      </c>
      <c r="Y431" s="131">
        <f t="shared" ca="1" si="58"/>
        <v>430.39586866254973</v>
      </c>
      <c r="Z431" s="122">
        <f t="shared" ca="1" si="59"/>
        <v>430.4</v>
      </c>
      <c r="AA431" s="123" t="str">
        <f t="shared" ca="1" si="60"/>
        <v>7 h 10 min</v>
      </c>
      <c r="AB431" s="86"/>
    </row>
    <row r="432" spans="1:28" ht="15.75" customHeight="1" thickBot="1" x14ac:dyDescent="0.35">
      <c r="A432" s="62"/>
      <c r="D432" s="86"/>
      <c r="E432" s="86"/>
      <c r="F432" s="175">
        <v>352</v>
      </c>
      <c r="G432" s="172">
        <v>404202</v>
      </c>
      <c r="H432" s="128" t="s">
        <v>1110</v>
      </c>
      <c r="I432" s="129">
        <v>603</v>
      </c>
      <c r="J432" s="130" t="s">
        <v>150</v>
      </c>
      <c r="K432" s="130">
        <v>4</v>
      </c>
      <c r="L432" s="130"/>
      <c r="M432" s="130"/>
      <c r="N432" s="130"/>
      <c r="O432" s="131"/>
      <c r="P432" s="156">
        <v>40.193199999999997</v>
      </c>
      <c r="Q432" s="156">
        <v>-8.4102999999999994</v>
      </c>
      <c r="R432" s="132">
        <f t="shared" ca="1" si="51"/>
        <v>0.99844184308045913</v>
      </c>
      <c r="S432" s="131">
        <f t="shared" ca="1" si="52"/>
        <v>5.5831205072462753E-2</v>
      </c>
      <c r="T432" s="131">
        <f t="shared" ca="1" si="53"/>
        <v>3.1988924157815091</v>
      </c>
      <c r="U432" s="131">
        <f t="shared" ca="1" si="54"/>
        <v>355.69906501037167</v>
      </c>
      <c r="V432" s="131">
        <f t="shared" ca="1" si="55"/>
        <v>430.39586866254973</v>
      </c>
      <c r="W432" s="131">
        <f t="shared" ca="1" si="56"/>
        <v>7.1732644777091625</v>
      </c>
      <c r="X432" s="131">
        <f t="shared" ca="1" si="57"/>
        <v>430.39586866254973</v>
      </c>
      <c r="Y432" s="131">
        <f t="shared" ca="1" si="58"/>
        <v>430.39586866254973</v>
      </c>
      <c r="Z432" s="122">
        <f t="shared" ca="1" si="59"/>
        <v>430.4</v>
      </c>
      <c r="AA432" s="123" t="str">
        <f t="shared" ca="1" si="60"/>
        <v>7 h 10 min</v>
      </c>
      <c r="AB432" s="86"/>
    </row>
    <row r="433" spans="1:28" ht="15.75" customHeight="1" thickBot="1" x14ac:dyDescent="0.35">
      <c r="A433" s="62"/>
      <c r="D433" s="86"/>
      <c r="E433" s="86"/>
      <c r="F433" s="175">
        <v>353</v>
      </c>
      <c r="G433" s="172">
        <v>404263</v>
      </c>
      <c r="H433" s="128" t="s">
        <v>1116</v>
      </c>
      <c r="I433" s="129">
        <v>407</v>
      </c>
      <c r="J433" s="130" t="s">
        <v>87</v>
      </c>
      <c r="K433" s="130">
        <v>2</v>
      </c>
      <c r="L433" s="130"/>
      <c r="M433" s="130"/>
      <c r="N433" s="130"/>
      <c r="O433" s="131"/>
      <c r="P433" s="156">
        <v>41.514200000000002</v>
      </c>
      <c r="Q433" s="156">
        <v>-7.1638999999999999</v>
      </c>
      <c r="R433" s="132">
        <f t="shared" ca="1" si="51"/>
        <v>0.99686749516057827</v>
      </c>
      <c r="S433" s="131">
        <f t="shared" ca="1" si="52"/>
        <v>7.9172490652067218E-2</v>
      </c>
      <c r="T433" s="131">
        <f t="shared" ca="1" si="53"/>
        <v>4.5362495679024146</v>
      </c>
      <c r="U433" s="131">
        <f t="shared" ca="1" si="54"/>
        <v>504.40575056426013</v>
      </c>
      <c r="V433" s="131">
        <f t="shared" ca="1" si="55"/>
        <v>610.33095818275478</v>
      </c>
      <c r="W433" s="131">
        <f t="shared" ca="1" si="56"/>
        <v>10.172182636379246</v>
      </c>
      <c r="X433" s="131">
        <f t="shared" ca="1" si="57"/>
        <v>610.33095818275478</v>
      </c>
      <c r="Y433" s="131">
        <f t="shared" ca="1" si="58"/>
        <v>610.33095818275478</v>
      </c>
      <c r="Z433" s="122">
        <f t="shared" ca="1" si="59"/>
        <v>610.29999999999995</v>
      </c>
      <c r="AA433" s="123" t="str">
        <f t="shared" ca="1" si="60"/>
        <v>10 h 10 min</v>
      </c>
      <c r="AB433" s="86"/>
    </row>
    <row r="434" spans="1:28" ht="15.75" customHeight="1" thickBot="1" x14ac:dyDescent="0.35">
      <c r="A434" s="62"/>
      <c r="D434" s="86"/>
      <c r="E434" s="86"/>
      <c r="F434" s="175">
        <v>354</v>
      </c>
      <c r="G434" s="172">
        <v>151841</v>
      </c>
      <c r="H434" s="128" t="s">
        <v>574</v>
      </c>
      <c r="I434" s="129">
        <v>410</v>
      </c>
      <c r="J434" s="130" t="s">
        <v>105</v>
      </c>
      <c r="K434" s="130">
        <v>2</v>
      </c>
      <c r="L434" s="130"/>
      <c r="M434" s="130"/>
      <c r="N434" s="130"/>
      <c r="O434" s="131"/>
      <c r="P434" s="156">
        <v>41.308300000000003</v>
      </c>
      <c r="Q434" s="156">
        <v>-7.1535000000000002</v>
      </c>
      <c r="R434" s="132">
        <f t="shared" ca="1" si="51"/>
        <v>0.99714123068494276</v>
      </c>
      <c r="S434" s="131">
        <f t="shared" ca="1" si="52"/>
        <v>7.5632432832150709E-2</v>
      </c>
      <c r="T434" s="131">
        <f t="shared" ca="1" si="53"/>
        <v>4.3334191955889159</v>
      </c>
      <c r="U434" s="131">
        <f t="shared" ca="1" si="54"/>
        <v>481.85213999840084</v>
      </c>
      <c r="V434" s="131">
        <f t="shared" ca="1" si="55"/>
        <v>583.04108939806497</v>
      </c>
      <c r="W434" s="131">
        <f t="shared" ca="1" si="56"/>
        <v>9.7173514899677489</v>
      </c>
      <c r="X434" s="131">
        <f t="shared" ca="1" si="57"/>
        <v>583.04108939806497</v>
      </c>
      <c r="Y434" s="131">
        <f t="shared" ca="1" si="58"/>
        <v>583.04108939806497</v>
      </c>
      <c r="Z434" s="122">
        <f t="shared" ca="1" si="59"/>
        <v>583</v>
      </c>
      <c r="AA434" s="123" t="str">
        <f t="shared" ca="1" si="60"/>
        <v>9 h 43 min</v>
      </c>
      <c r="AB434" s="86"/>
    </row>
    <row r="435" spans="1:28" ht="15.75" customHeight="1" thickBot="1" x14ac:dyDescent="0.35">
      <c r="A435" s="62"/>
      <c r="D435" s="86"/>
      <c r="E435" s="86"/>
      <c r="F435" s="175">
        <v>355</v>
      </c>
      <c r="G435" s="172">
        <v>401470</v>
      </c>
      <c r="H435" s="128" t="s">
        <v>1060</v>
      </c>
      <c r="I435" s="129">
        <v>605</v>
      </c>
      <c r="J435" s="130" t="s">
        <v>152</v>
      </c>
      <c r="K435" s="130">
        <v>4</v>
      </c>
      <c r="L435" s="130" t="s">
        <v>318</v>
      </c>
      <c r="M435" s="130"/>
      <c r="N435" s="130"/>
      <c r="O435" s="131"/>
      <c r="P435" s="156">
        <v>40.159700000000001</v>
      </c>
      <c r="Q435" s="156">
        <v>-8.8582000000000001</v>
      </c>
      <c r="R435" s="132">
        <f t="shared" ca="1" si="51"/>
        <v>0.99841523716563108</v>
      </c>
      <c r="S435" s="131">
        <f t="shared" ca="1" si="52"/>
        <v>5.6305978194601591E-2</v>
      </c>
      <c r="T435" s="131">
        <f t="shared" ca="1" si="53"/>
        <v>3.2260949119063143</v>
      </c>
      <c r="U435" s="131">
        <f t="shared" ca="1" si="54"/>
        <v>358.72383145447151</v>
      </c>
      <c r="V435" s="131">
        <f t="shared" ca="1" si="55"/>
        <v>434.05583605991052</v>
      </c>
      <c r="W435" s="131">
        <f t="shared" ca="1" si="56"/>
        <v>7.2342639343318416</v>
      </c>
      <c r="X435" s="131">
        <f t="shared" ca="1" si="57"/>
        <v>434.05583605991052</v>
      </c>
      <c r="Y435" s="131">
        <f t="shared" ca="1" si="58"/>
        <v>434.05583605991052</v>
      </c>
      <c r="Z435" s="122">
        <f t="shared" ca="1" si="59"/>
        <v>434.1</v>
      </c>
      <c r="AA435" s="123" t="str">
        <f t="shared" ca="1" si="60"/>
        <v>7 h 14 min</v>
      </c>
      <c r="AB435" s="86"/>
    </row>
    <row r="436" spans="1:28" ht="15.75" customHeight="1" thickBot="1" x14ac:dyDescent="0.35">
      <c r="A436" s="62"/>
      <c r="D436" s="86"/>
      <c r="E436" s="86"/>
      <c r="F436" s="175">
        <v>356</v>
      </c>
      <c r="G436" s="172">
        <v>161354</v>
      </c>
      <c r="H436" s="128" t="s">
        <v>767</v>
      </c>
      <c r="I436" s="129">
        <v>605</v>
      </c>
      <c r="J436" s="130" t="s">
        <v>152</v>
      </c>
      <c r="K436" s="130">
        <v>4</v>
      </c>
      <c r="L436" s="130"/>
      <c r="M436" s="130"/>
      <c r="N436" s="130"/>
      <c r="O436" s="131"/>
      <c r="P436" s="156">
        <v>40.156399999999998</v>
      </c>
      <c r="Q436" s="156">
        <v>-8.8485999999999994</v>
      </c>
      <c r="R436" s="132">
        <f t="shared" ca="1" si="51"/>
        <v>0.99842004149050467</v>
      </c>
      <c r="S436" s="131">
        <f t="shared" ca="1" si="52"/>
        <v>5.6220543037018622E-2</v>
      </c>
      <c r="T436" s="131">
        <f t="shared" ca="1" si="53"/>
        <v>3.2211998379547748</v>
      </c>
      <c r="U436" s="131">
        <f t="shared" ca="1" si="54"/>
        <v>358.17952642591564</v>
      </c>
      <c r="V436" s="131">
        <f t="shared" ca="1" si="55"/>
        <v>433.39722697535791</v>
      </c>
      <c r="W436" s="131">
        <f t="shared" ca="1" si="56"/>
        <v>7.2232871162559649</v>
      </c>
      <c r="X436" s="131">
        <f t="shared" ca="1" si="57"/>
        <v>433.39722697535791</v>
      </c>
      <c r="Y436" s="131">
        <f t="shared" ca="1" si="58"/>
        <v>433.39722697535791</v>
      </c>
      <c r="Z436" s="122">
        <f t="shared" ca="1" si="59"/>
        <v>433.4</v>
      </c>
      <c r="AA436" s="123" t="str">
        <f t="shared" ca="1" si="60"/>
        <v>7 h 13 min</v>
      </c>
      <c r="AB436" s="86"/>
    </row>
    <row r="437" spans="1:28" ht="15.75" customHeight="1" thickBot="1" x14ac:dyDescent="0.35">
      <c r="A437" s="62"/>
      <c r="D437" s="86"/>
      <c r="E437" s="86"/>
      <c r="F437" s="175">
        <v>357</v>
      </c>
      <c r="G437" s="172">
        <v>161561</v>
      </c>
      <c r="H437" s="128" t="s">
        <v>779</v>
      </c>
      <c r="I437" s="129">
        <v>913</v>
      </c>
      <c r="J437" s="130" t="s">
        <v>192</v>
      </c>
      <c r="K437" s="130">
        <v>5</v>
      </c>
      <c r="L437" s="130"/>
      <c r="M437" s="130"/>
      <c r="N437" s="130"/>
      <c r="O437" s="131"/>
      <c r="P437" s="156">
        <v>40.765599999999999</v>
      </c>
      <c r="Q437" s="156">
        <v>-7.3555000000000001</v>
      </c>
      <c r="R437" s="132">
        <f t="shared" ca="1" si="51"/>
        <v>0.99782990755533363</v>
      </c>
      <c r="S437" s="131">
        <f t="shared" ca="1" si="52"/>
        <v>6.5891999252187139E-2</v>
      </c>
      <c r="T437" s="131">
        <f t="shared" ca="1" si="53"/>
        <v>3.7753334608294997</v>
      </c>
      <c r="U437" s="131">
        <f t="shared" ca="1" si="54"/>
        <v>419.79610676945799</v>
      </c>
      <c r="V437" s="131">
        <f t="shared" ca="1" si="55"/>
        <v>507.95328919104418</v>
      </c>
      <c r="W437" s="131">
        <f t="shared" ca="1" si="56"/>
        <v>8.4658881531840695</v>
      </c>
      <c r="X437" s="131">
        <f t="shared" ca="1" si="57"/>
        <v>507.95328919104418</v>
      </c>
      <c r="Y437" s="131">
        <f t="shared" ca="1" si="58"/>
        <v>507.95328919104418</v>
      </c>
      <c r="Z437" s="122">
        <f t="shared" ca="1" si="59"/>
        <v>508</v>
      </c>
      <c r="AA437" s="123" t="str">
        <f t="shared" ca="1" si="60"/>
        <v>8 h 28 min</v>
      </c>
      <c r="AB437" s="86"/>
    </row>
    <row r="438" spans="1:28" ht="15.75" customHeight="1" thickBot="1" x14ac:dyDescent="0.35">
      <c r="A438" s="62"/>
      <c r="D438" s="86"/>
      <c r="E438" s="86"/>
      <c r="F438" s="175">
        <v>358</v>
      </c>
      <c r="G438" s="172">
        <v>160520</v>
      </c>
      <c r="H438" s="128" t="s">
        <v>716</v>
      </c>
      <c r="I438" s="129">
        <v>617</v>
      </c>
      <c r="J438" s="130" t="s">
        <v>170</v>
      </c>
      <c r="K438" s="130">
        <v>4</v>
      </c>
      <c r="L438" s="130"/>
      <c r="M438" s="130"/>
      <c r="N438" s="130"/>
      <c r="O438" s="131"/>
      <c r="P438" s="156">
        <v>40.210799999999999</v>
      </c>
      <c r="Q438" s="156">
        <v>-8.2591000000000001</v>
      </c>
      <c r="R438" s="132">
        <f t="shared" ca="1" si="51"/>
        <v>0.9984362100536941</v>
      </c>
      <c r="S438" s="131">
        <f t="shared" ca="1" si="52"/>
        <v>5.5932060386146398E-2</v>
      </c>
      <c r="T438" s="131">
        <f t="shared" ca="1" si="53"/>
        <v>3.2046709995970497</v>
      </c>
      <c r="U438" s="131">
        <f t="shared" ca="1" si="54"/>
        <v>356.34161142741635</v>
      </c>
      <c r="V438" s="131">
        <f t="shared" ca="1" si="55"/>
        <v>431.17334982717375</v>
      </c>
      <c r="W438" s="131">
        <f t="shared" ca="1" si="56"/>
        <v>7.1862224971195623</v>
      </c>
      <c r="X438" s="131">
        <f t="shared" ca="1" si="57"/>
        <v>431.17334982717375</v>
      </c>
      <c r="Y438" s="131">
        <f t="shared" ca="1" si="58"/>
        <v>431.17334982717375</v>
      </c>
      <c r="Z438" s="122">
        <f t="shared" ca="1" si="59"/>
        <v>431.2</v>
      </c>
      <c r="AA438" s="123" t="str">
        <f t="shared" ca="1" si="60"/>
        <v>7 h 11 min</v>
      </c>
      <c r="AB438" s="86"/>
    </row>
    <row r="439" spans="1:28" ht="15.75" customHeight="1" thickBot="1" x14ac:dyDescent="0.35">
      <c r="A439" s="62"/>
      <c r="D439" s="86"/>
      <c r="E439" s="86"/>
      <c r="F439" s="175">
        <v>359</v>
      </c>
      <c r="G439" s="172">
        <v>162000</v>
      </c>
      <c r="H439" s="128" t="s">
        <v>814</v>
      </c>
      <c r="I439" s="129">
        <v>611</v>
      </c>
      <c r="J439" s="130" t="s">
        <v>161</v>
      </c>
      <c r="K439" s="130">
        <v>4</v>
      </c>
      <c r="L439" s="130"/>
      <c r="M439" s="130"/>
      <c r="N439" s="130"/>
      <c r="O439" s="131"/>
      <c r="P439" s="156">
        <v>40.355800000000002</v>
      </c>
      <c r="Q439" s="156">
        <v>-7.8552</v>
      </c>
      <c r="R439" s="132">
        <f t="shared" ca="1" si="51"/>
        <v>0.99830171232035381</v>
      </c>
      <c r="S439" s="131">
        <f t="shared" ca="1" si="52"/>
        <v>5.8288396689254895E-2</v>
      </c>
      <c r="T439" s="131">
        <f t="shared" ca="1" si="53"/>
        <v>3.3396791248786259</v>
      </c>
      <c r="U439" s="131">
        <f t="shared" ca="1" si="54"/>
        <v>371.35376491358727</v>
      </c>
      <c r="V439" s="131">
        <f t="shared" ca="1" si="55"/>
        <v>449.33805554544057</v>
      </c>
      <c r="W439" s="131">
        <f t="shared" ca="1" si="56"/>
        <v>7.4889675924240091</v>
      </c>
      <c r="X439" s="131">
        <f t="shared" ca="1" si="57"/>
        <v>449.33805554544057</v>
      </c>
      <c r="Y439" s="131">
        <f t="shared" ca="1" si="58"/>
        <v>449.33805554544057</v>
      </c>
      <c r="Z439" s="122">
        <f t="shared" ca="1" si="59"/>
        <v>449.3</v>
      </c>
      <c r="AA439" s="123" t="str">
        <f t="shared" ca="1" si="60"/>
        <v>7 h 29 min</v>
      </c>
      <c r="AB439" s="86"/>
    </row>
    <row r="440" spans="1:28" ht="15.75" customHeight="1" thickBot="1" x14ac:dyDescent="0.35">
      <c r="A440" s="62"/>
      <c r="D440" s="86"/>
      <c r="E440" s="86"/>
      <c r="F440" s="175">
        <v>360</v>
      </c>
      <c r="G440" s="172">
        <v>161380</v>
      </c>
      <c r="H440" s="128" t="s">
        <v>770</v>
      </c>
      <c r="I440" s="129">
        <v>605</v>
      </c>
      <c r="J440" s="130" t="s">
        <v>152</v>
      </c>
      <c r="K440" s="130">
        <v>4</v>
      </c>
      <c r="L440" s="130" t="s">
        <v>318</v>
      </c>
      <c r="M440" s="130"/>
      <c r="N440" s="130"/>
      <c r="O440" s="131"/>
      <c r="P440" s="156">
        <v>40.152099999999997</v>
      </c>
      <c r="Q440" s="156">
        <v>-8.8575999999999997</v>
      </c>
      <c r="R440" s="132">
        <f t="shared" ca="1" si="51"/>
        <v>0.99842259604572103</v>
      </c>
      <c r="S440" s="131">
        <f t="shared" ca="1" si="52"/>
        <v>5.6175062605157589E-2</v>
      </c>
      <c r="T440" s="131">
        <f t="shared" ca="1" si="53"/>
        <v>3.2185940011587051</v>
      </c>
      <c r="U440" s="131">
        <f t="shared" ca="1" si="54"/>
        <v>357.88977185106376</v>
      </c>
      <c r="V440" s="131">
        <f t="shared" ca="1" si="55"/>
        <v>433.04662393978714</v>
      </c>
      <c r="W440" s="131">
        <f t="shared" ca="1" si="56"/>
        <v>7.2174437323297855</v>
      </c>
      <c r="X440" s="131">
        <f t="shared" ca="1" si="57"/>
        <v>433.04662393978714</v>
      </c>
      <c r="Y440" s="131">
        <f t="shared" ca="1" si="58"/>
        <v>433.04662393978714</v>
      </c>
      <c r="Z440" s="122">
        <f t="shared" ca="1" si="59"/>
        <v>433</v>
      </c>
      <c r="AA440" s="123" t="str">
        <f t="shared" ca="1" si="60"/>
        <v>7 h 13 min</v>
      </c>
      <c r="AB440" s="86"/>
    </row>
    <row r="441" spans="1:28" ht="15.75" customHeight="1" thickBot="1" x14ac:dyDescent="0.35">
      <c r="A441" s="62"/>
      <c r="D441" s="86"/>
      <c r="E441" s="86"/>
      <c r="F441" s="175">
        <v>361</v>
      </c>
      <c r="G441" s="172">
        <v>161366</v>
      </c>
      <c r="H441" s="128" t="s">
        <v>768</v>
      </c>
      <c r="I441" s="129">
        <v>605</v>
      </c>
      <c r="J441" s="130" t="s">
        <v>152</v>
      </c>
      <c r="K441" s="130">
        <v>4</v>
      </c>
      <c r="L441" s="130"/>
      <c r="M441" s="130"/>
      <c r="N441" s="130"/>
      <c r="O441" s="131"/>
      <c r="P441" s="156">
        <v>40.152099999999997</v>
      </c>
      <c r="Q441" s="156">
        <v>-8.8582999999999998</v>
      </c>
      <c r="R441" s="132">
        <f t="shared" ca="1" si="51"/>
        <v>0.99842247499396242</v>
      </c>
      <c r="S441" s="131">
        <f t="shared" ca="1" si="52"/>
        <v>5.6177218599662293E-2</v>
      </c>
      <c r="T441" s="131">
        <f t="shared" ca="1" si="53"/>
        <v>3.218717530544478</v>
      </c>
      <c r="U441" s="131">
        <f t="shared" ca="1" si="54"/>
        <v>357.90350763248739</v>
      </c>
      <c r="V441" s="131">
        <f t="shared" ca="1" si="55"/>
        <v>433.06324423530975</v>
      </c>
      <c r="W441" s="131">
        <f t="shared" ca="1" si="56"/>
        <v>7.2177207372551626</v>
      </c>
      <c r="X441" s="131">
        <f t="shared" ca="1" si="57"/>
        <v>433.06324423530975</v>
      </c>
      <c r="Y441" s="131">
        <f t="shared" ca="1" si="58"/>
        <v>433.06324423530975</v>
      </c>
      <c r="Z441" s="122">
        <f t="shared" ca="1" si="59"/>
        <v>433.1</v>
      </c>
      <c r="AA441" s="123" t="str">
        <f t="shared" ca="1" si="60"/>
        <v>7 h 13 min</v>
      </c>
      <c r="AB441" s="86"/>
    </row>
    <row r="442" spans="1:28" ht="15.75" customHeight="1" thickBot="1" x14ac:dyDescent="0.35">
      <c r="A442" s="62"/>
      <c r="D442" s="86"/>
      <c r="E442" s="86"/>
      <c r="F442" s="175">
        <v>362</v>
      </c>
      <c r="G442" s="172">
        <v>161937</v>
      </c>
      <c r="H442" s="128" t="s">
        <v>807</v>
      </c>
      <c r="I442" s="129">
        <v>912</v>
      </c>
      <c r="J442" s="130" t="s">
        <v>190</v>
      </c>
      <c r="K442" s="130">
        <v>5</v>
      </c>
      <c r="L442" s="130" t="s">
        <v>318</v>
      </c>
      <c r="M442" s="130"/>
      <c r="N442" s="130"/>
      <c r="O442" s="131"/>
      <c r="P442" s="156">
        <v>40.412700000000001</v>
      </c>
      <c r="Q442" s="156">
        <v>-7.7115999999999998</v>
      </c>
      <c r="R442" s="132">
        <f t="shared" ca="1" si="51"/>
        <v>0.99823953835199553</v>
      </c>
      <c r="S442" s="131">
        <f t="shared" ca="1" si="52"/>
        <v>5.9346077008835652E-2</v>
      </c>
      <c r="T442" s="131">
        <f t="shared" ca="1" si="53"/>
        <v>3.4002797432646514</v>
      </c>
      <c r="U442" s="131">
        <f t="shared" ca="1" si="54"/>
        <v>378.09221700801112</v>
      </c>
      <c r="V442" s="131">
        <f t="shared" ca="1" si="55"/>
        <v>457.49158257969344</v>
      </c>
      <c r="W442" s="131">
        <f t="shared" ca="1" si="56"/>
        <v>7.6248597096615578</v>
      </c>
      <c r="X442" s="131">
        <f t="shared" ca="1" si="57"/>
        <v>457.49158257969344</v>
      </c>
      <c r="Y442" s="131">
        <f t="shared" ca="1" si="58"/>
        <v>457.49158257969344</v>
      </c>
      <c r="Z442" s="122">
        <f t="shared" ca="1" si="59"/>
        <v>457.5</v>
      </c>
      <c r="AA442" s="123" t="str">
        <f t="shared" ca="1" si="60"/>
        <v>7 h 38 min</v>
      </c>
      <c r="AB442" s="86"/>
    </row>
    <row r="443" spans="1:28" ht="15.75" customHeight="1" thickBot="1" x14ac:dyDescent="0.35">
      <c r="A443" s="62"/>
      <c r="D443" s="86"/>
      <c r="E443" s="86"/>
      <c r="F443" s="175">
        <v>363</v>
      </c>
      <c r="G443" s="172">
        <v>161597</v>
      </c>
      <c r="H443" s="128" t="s">
        <v>781</v>
      </c>
      <c r="I443" s="129">
        <v>906</v>
      </c>
      <c r="J443" s="130" t="s">
        <v>180</v>
      </c>
      <c r="K443" s="130">
        <v>5</v>
      </c>
      <c r="L443" s="130"/>
      <c r="M443" s="130"/>
      <c r="N443" s="130"/>
      <c r="O443" s="131"/>
      <c r="P443" s="156">
        <v>40.490600000000001</v>
      </c>
      <c r="Q443" s="156">
        <v>-7.5961999999999996</v>
      </c>
      <c r="R443" s="132">
        <f t="shared" ca="1" si="51"/>
        <v>0.99815223492681171</v>
      </c>
      <c r="S443" s="131">
        <f t="shared" ca="1" si="52"/>
        <v>6.0800236727106993E-2</v>
      </c>
      <c r="T443" s="131">
        <f t="shared" ca="1" si="53"/>
        <v>3.4835969578595321</v>
      </c>
      <c r="U443" s="131">
        <f t="shared" ca="1" si="54"/>
        <v>387.35662839754741</v>
      </c>
      <c r="V443" s="131">
        <f t="shared" ca="1" si="55"/>
        <v>468.70152036103235</v>
      </c>
      <c r="W443" s="131">
        <f t="shared" ca="1" si="56"/>
        <v>7.8116920060172061</v>
      </c>
      <c r="X443" s="131">
        <f t="shared" ca="1" si="57"/>
        <v>468.70152036103235</v>
      </c>
      <c r="Y443" s="131">
        <f t="shared" ca="1" si="58"/>
        <v>468.70152036103235</v>
      </c>
      <c r="Z443" s="122">
        <f t="shared" ca="1" si="59"/>
        <v>468.7</v>
      </c>
      <c r="AA443" s="123" t="str">
        <f t="shared" ca="1" si="60"/>
        <v>7 h 49 min</v>
      </c>
      <c r="AB443" s="86"/>
    </row>
    <row r="444" spans="1:28" ht="15.75" customHeight="1" thickBot="1" x14ac:dyDescent="0.35">
      <c r="A444" s="62"/>
      <c r="D444" s="86"/>
      <c r="E444" s="86"/>
      <c r="F444" s="175">
        <v>364</v>
      </c>
      <c r="G444" s="172">
        <v>161925</v>
      </c>
      <c r="H444" s="128" t="s">
        <v>806</v>
      </c>
      <c r="I444" s="129">
        <v>912</v>
      </c>
      <c r="J444" s="130" t="s">
        <v>190</v>
      </c>
      <c r="K444" s="130">
        <v>5</v>
      </c>
      <c r="L444" s="130"/>
      <c r="M444" s="130"/>
      <c r="N444" s="130"/>
      <c r="O444" s="131"/>
      <c r="P444" s="156">
        <v>40.411299999999997</v>
      </c>
      <c r="Q444" s="156">
        <v>-7.7081</v>
      </c>
      <c r="R444" s="132">
        <f t="shared" ca="1" si="51"/>
        <v>0.99824084422622983</v>
      </c>
      <c r="S444" s="131">
        <f t="shared" ca="1" si="52"/>
        <v>5.932405561601084E-2</v>
      </c>
      <c r="T444" s="131">
        <f t="shared" ca="1" si="53"/>
        <v>3.39901801039679</v>
      </c>
      <c r="U444" s="131">
        <f t="shared" ca="1" si="54"/>
        <v>377.95191932273195</v>
      </c>
      <c r="V444" s="131">
        <f t="shared" ca="1" si="55"/>
        <v>457.32182238050564</v>
      </c>
      <c r="W444" s="131">
        <f t="shared" ca="1" si="56"/>
        <v>7.6220303730084273</v>
      </c>
      <c r="X444" s="131">
        <f t="shared" ca="1" si="57"/>
        <v>457.32182238050564</v>
      </c>
      <c r="Y444" s="131">
        <f t="shared" ca="1" si="58"/>
        <v>457.32182238050564</v>
      </c>
      <c r="Z444" s="122">
        <f t="shared" ca="1" si="59"/>
        <v>457.3</v>
      </c>
      <c r="AA444" s="123" t="str">
        <f t="shared" ca="1" si="60"/>
        <v>7 h 37 min</v>
      </c>
      <c r="AB444" s="86"/>
    </row>
    <row r="445" spans="1:28" ht="15.75" customHeight="1" thickBot="1" x14ac:dyDescent="0.35">
      <c r="A445" s="62"/>
      <c r="D445" s="86"/>
      <c r="E445" s="86"/>
      <c r="F445" s="175">
        <v>365</v>
      </c>
      <c r="G445" s="172">
        <v>151269</v>
      </c>
      <c r="H445" s="128" t="s">
        <v>524</v>
      </c>
      <c r="I445" s="129">
        <v>914</v>
      </c>
      <c r="J445" s="130" t="s">
        <v>106</v>
      </c>
      <c r="K445" s="130">
        <v>2</v>
      </c>
      <c r="L445" s="130" t="s">
        <v>320</v>
      </c>
      <c r="M445" s="130"/>
      <c r="N445" s="130"/>
      <c r="O445" s="131"/>
      <c r="P445" s="156">
        <v>41.0822</v>
      </c>
      <c r="Q445" s="156">
        <v>-7.1403999999999996</v>
      </c>
      <c r="R445" s="132">
        <f t="shared" ca="1" si="51"/>
        <v>0.99742671125430338</v>
      </c>
      <c r="S445" s="131">
        <f t="shared" ca="1" si="52"/>
        <v>7.1755043578525246E-2</v>
      </c>
      <c r="T445" s="131">
        <f t="shared" ca="1" si="53"/>
        <v>4.1112611558267957</v>
      </c>
      <c r="U445" s="131">
        <f t="shared" ca="1" si="54"/>
        <v>457.1494001881851</v>
      </c>
      <c r="V445" s="131">
        <f t="shared" ca="1" si="55"/>
        <v>553.15077422770401</v>
      </c>
      <c r="W445" s="131">
        <f t="shared" ca="1" si="56"/>
        <v>9.2191795704617334</v>
      </c>
      <c r="X445" s="131">
        <f t="shared" ca="1" si="57"/>
        <v>553.15077422770401</v>
      </c>
      <c r="Y445" s="131">
        <f t="shared" ca="1" si="58"/>
        <v>553.15077422770401</v>
      </c>
      <c r="Z445" s="122">
        <f t="shared" ca="1" si="59"/>
        <v>553.20000000000005</v>
      </c>
      <c r="AA445" s="123" t="str">
        <f t="shared" ca="1" si="60"/>
        <v>9 h 13 min</v>
      </c>
      <c r="AB445" s="86"/>
    </row>
    <row r="446" spans="1:28" ht="15.75" customHeight="1" thickBot="1" x14ac:dyDescent="0.35">
      <c r="A446" s="62"/>
      <c r="D446" s="86"/>
      <c r="E446" s="86"/>
      <c r="F446" s="175">
        <v>366</v>
      </c>
      <c r="G446" s="172">
        <v>160866</v>
      </c>
      <c r="H446" s="128" t="s">
        <v>737</v>
      </c>
      <c r="I446" s="129">
        <v>903</v>
      </c>
      <c r="J446" s="130" t="s">
        <v>175</v>
      </c>
      <c r="K446" s="130">
        <v>5</v>
      </c>
      <c r="L446" s="130"/>
      <c r="M446" s="130"/>
      <c r="N446" s="130"/>
      <c r="O446" s="131"/>
      <c r="P446" s="156">
        <v>40.6342</v>
      </c>
      <c r="Q446" s="156">
        <v>-7.3926999999999996</v>
      </c>
      <c r="R446" s="132">
        <f t="shared" ca="1" si="51"/>
        <v>0.99798097805561126</v>
      </c>
      <c r="S446" s="131">
        <f t="shared" ca="1" si="52"/>
        <v>6.3556301319260822E-2</v>
      </c>
      <c r="T446" s="131">
        <f t="shared" ca="1" si="53"/>
        <v>3.6415078270553911</v>
      </c>
      <c r="U446" s="131">
        <f t="shared" ca="1" si="54"/>
        <v>404.91543976952033</v>
      </c>
      <c r="V446" s="131">
        <f t="shared" ca="1" si="55"/>
        <v>489.94768212111961</v>
      </c>
      <c r="W446" s="131">
        <f t="shared" ca="1" si="56"/>
        <v>8.1657947020186601</v>
      </c>
      <c r="X446" s="131">
        <f t="shared" ca="1" si="57"/>
        <v>489.94768212111961</v>
      </c>
      <c r="Y446" s="131">
        <f t="shared" ca="1" si="58"/>
        <v>489.94768212111961</v>
      </c>
      <c r="Z446" s="122">
        <f t="shared" ca="1" si="59"/>
        <v>489.9</v>
      </c>
      <c r="AA446" s="123" t="str">
        <f t="shared" ca="1" si="60"/>
        <v>8 h 10 min</v>
      </c>
      <c r="AB446" s="86"/>
    </row>
    <row r="447" spans="1:28" ht="15.75" customHeight="1" thickBot="1" x14ac:dyDescent="0.35">
      <c r="A447" s="62"/>
      <c r="D447" s="86"/>
      <c r="E447" s="86"/>
      <c r="F447" s="175">
        <v>367</v>
      </c>
      <c r="G447" s="172">
        <v>161238</v>
      </c>
      <c r="H447" s="128" t="s">
        <v>760</v>
      </c>
      <c r="I447" s="129">
        <v>601</v>
      </c>
      <c r="J447" s="130" t="s">
        <v>146</v>
      </c>
      <c r="K447" s="130">
        <v>4</v>
      </c>
      <c r="L447" s="130"/>
      <c r="M447" s="130"/>
      <c r="N447" s="130"/>
      <c r="O447" s="131"/>
      <c r="P447" s="156">
        <v>40.218499999999999</v>
      </c>
      <c r="Q447" s="156">
        <v>-8.0538000000000007</v>
      </c>
      <c r="R447" s="132">
        <f t="shared" ca="1" si="51"/>
        <v>0.99843743590649769</v>
      </c>
      <c r="S447" s="131">
        <f t="shared" ca="1" si="52"/>
        <v>5.5910127840577584E-2</v>
      </c>
      <c r="T447" s="131">
        <f t="shared" ca="1" si="53"/>
        <v>3.2034143573019787</v>
      </c>
      <c r="U447" s="131">
        <f t="shared" ca="1" si="54"/>
        <v>356.20187978555055</v>
      </c>
      <c r="V447" s="131">
        <f t="shared" ca="1" si="55"/>
        <v>431.00427454051612</v>
      </c>
      <c r="W447" s="131">
        <f t="shared" ca="1" si="56"/>
        <v>7.1834045756752687</v>
      </c>
      <c r="X447" s="131">
        <f t="shared" ca="1" si="57"/>
        <v>431.00427454051612</v>
      </c>
      <c r="Y447" s="131">
        <f t="shared" ca="1" si="58"/>
        <v>431.00427454051612</v>
      </c>
      <c r="Z447" s="122">
        <f t="shared" ca="1" si="59"/>
        <v>431</v>
      </c>
      <c r="AA447" s="123" t="str">
        <f t="shared" ca="1" si="60"/>
        <v>7 h 11 min</v>
      </c>
      <c r="AB447" s="86"/>
    </row>
    <row r="448" spans="1:28" ht="15.75" customHeight="1" thickBot="1" x14ac:dyDescent="0.35">
      <c r="A448" s="62"/>
      <c r="D448" s="86"/>
      <c r="E448" s="86"/>
      <c r="F448" s="175">
        <v>368</v>
      </c>
      <c r="G448" s="172">
        <v>161342</v>
      </c>
      <c r="H448" s="128" t="s">
        <v>766</v>
      </c>
      <c r="I448" s="129">
        <v>604</v>
      </c>
      <c r="J448" s="130" t="s">
        <v>151</v>
      </c>
      <c r="K448" s="130">
        <v>4</v>
      </c>
      <c r="L448" s="130" t="s">
        <v>318</v>
      </c>
      <c r="M448" s="130"/>
      <c r="N448" s="130"/>
      <c r="O448" s="131"/>
      <c r="P448" s="156">
        <v>40.109699999999997</v>
      </c>
      <c r="Q448" s="156">
        <v>-8.5012000000000008</v>
      </c>
      <c r="R448" s="132">
        <f t="shared" ca="1" si="51"/>
        <v>0.99851258446615665</v>
      </c>
      <c r="S448" s="131">
        <f t="shared" ca="1" si="52"/>
        <v>5.4548774767748442E-2</v>
      </c>
      <c r="T448" s="131">
        <f t="shared" ca="1" si="53"/>
        <v>3.125414571801703</v>
      </c>
      <c r="U448" s="131">
        <f t="shared" ca="1" si="54"/>
        <v>347.52873697006157</v>
      </c>
      <c r="V448" s="131">
        <f t="shared" ca="1" si="55"/>
        <v>420.50977173377447</v>
      </c>
      <c r="W448" s="131">
        <f t="shared" ca="1" si="56"/>
        <v>7.0084961955629081</v>
      </c>
      <c r="X448" s="131">
        <f t="shared" ca="1" si="57"/>
        <v>420.50977173377447</v>
      </c>
      <c r="Y448" s="131">
        <f t="shared" ca="1" si="58"/>
        <v>420.50977173377447</v>
      </c>
      <c r="Z448" s="122">
        <f t="shared" ca="1" si="59"/>
        <v>420.5</v>
      </c>
      <c r="AA448" s="123" t="str">
        <f t="shared" ca="1" si="60"/>
        <v>7 h 1 min</v>
      </c>
      <c r="AB448" s="86"/>
    </row>
    <row r="449" spans="1:28" ht="15.75" customHeight="1" thickBot="1" x14ac:dyDescent="0.35">
      <c r="A449" s="62"/>
      <c r="D449" s="86"/>
      <c r="E449" s="86"/>
      <c r="F449" s="175">
        <v>369</v>
      </c>
      <c r="G449" s="172">
        <v>161378</v>
      </c>
      <c r="H449" s="128" t="s">
        <v>769</v>
      </c>
      <c r="I449" s="129">
        <v>605</v>
      </c>
      <c r="J449" s="130" t="s">
        <v>152</v>
      </c>
      <c r="K449" s="130">
        <v>4</v>
      </c>
      <c r="L449" s="130"/>
      <c r="M449" s="130"/>
      <c r="N449" s="130"/>
      <c r="O449" s="131"/>
      <c r="P449" s="156">
        <v>40.073500000000003</v>
      </c>
      <c r="Q449" s="156">
        <v>-8.8040000000000003</v>
      </c>
      <c r="R449" s="132">
        <f t="shared" ca="1" si="51"/>
        <v>0.99850560812643174</v>
      </c>
      <c r="S449" s="131">
        <f t="shared" ca="1" si="52"/>
        <v>5.4676580418713261E-2</v>
      </c>
      <c r="T449" s="131">
        <f t="shared" ca="1" si="53"/>
        <v>3.1327372961999091</v>
      </c>
      <c r="U449" s="131">
        <f t="shared" ca="1" si="54"/>
        <v>348.34298324133988</v>
      </c>
      <c r="V449" s="131">
        <f t="shared" ca="1" si="55"/>
        <v>421.49500972202122</v>
      </c>
      <c r="W449" s="131">
        <f t="shared" ca="1" si="56"/>
        <v>7.0249168287003538</v>
      </c>
      <c r="X449" s="131">
        <f t="shared" ca="1" si="57"/>
        <v>421.49500972202122</v>
      </c>
      <c r="Y449" s="131">
        <f t="shared" ca="1" si="58"/>
        <v>421.49500972202122</v>
      </c>
      <c r="Z449" s="122">
        <f t="shared" ca="1" si="59"/>
        <v>421.5</v>
      </c>
      <c r="AA449" s="123" t="str">
        <f t="shared" ca="1" si="60"/>
        <v>7 h 2 min</v>
      </c>
      <c r="AB449" s="86"/>
    </row>
    <row r="450" spans="1:28" ht="15.75" customHeight="1" thickBot="1" x14ac:dyDescent="0.35">
      <c r="A450" s="62"/>
      <c r="D450" s="86"/>
      <c r="E450" s="86"/>
      <c r="F450" s="175">
        <v>370</v>
      </c>
      <c r="G450" s="172">
        <v>150575</v>
      </c>
      <c r="H450" s="128" t="s">
        <v>468</v>
      </c>
      <c r="I450" s="129">
        <v>409</v>
      </c>
      <c r="J450" s="130" t="s">
        <v>103</v>
      </c>
      <c r="K450" s="130">
        <v>2</v>
      </c>
      <c r="L450" s="130"/>
      <c r="M450" s="130"/>
      <c r="N450" s="130"/>
      <c r="O450" s="131"/>
      <c r="P450" s="156">
        <v>41.174199999999999</v>
      </c>
      <c r="Q450" s="156">
        <v>-7.0533999999999999</v>
      </c>
      <c r="R450" s="132">
        <f t="shared" ca="1" si="51"/>
        <v>0.99729843060429268</v>
      </c>
      <c r="S450" s="131">
        <f t="shared" ca="1" si="52"/>
        <v>7.3522604492251009E-2</v>
      </c>
      <c r="T450" s="131">
        <f t="shared" ca="1" si="53"/>
        <v>4.2125349362155697</v>
      </c>
      <c r="U450" s="131">
        <f t="shared" ca="1" si="54"/>
        <v>468.41048193530355</v>
      </c>
      <c r="V450" s="131">
        <f t="shared" ca="1" si="55"/>
        <v>566.77668314171729</v>
      </c>
      <c r="W450" s="131">
        <f t="shared" ca="1" si="56"/>
        <v>9.4462780523619543</v>
      </c>
      <c r="X450" s="131">
        <f t="shared" ca="1" si="57"/>
        <v>566.77668314171729</v>
      </c>
      <c r="Y450" s="131">
        <f t="shared" ca="1" si="58"/>
        <v>566.77668314171729</v>
      </c>
      <c r="Z450" s="122">
        <f t="shared" ca="1" si="59"/>
        <v>566.79999999999995</v>
      </c>
      <c r="AA450" s="123" t="str">
        <f t="shared" ca="1" si="60"/>
        <v>9 h 27 min</v>
      </c>
      <c r="AB450" s="86"/>
    </row>
    <row r="451" spans="1:28" ht="15.75" customHeight="1" thickBot="1" x14ac:dyDescent="0.35">
      <c r="A451" s="62"/>
      <c r="D451" s="86"/>
      <c r="E451" s="86"/>
      <c r="F451" s="175">
        <v>371</v>
      </c>
      <c r="G451" s="172">
        <v>160192</v>
      </c>
      <c r="H451" s="128" t="s">
        <v>699</v>
      </c>
      <c r="I451" s="129">
        <v>606</v>
      </c>
      <c r="J451" s="130" t="s">
        <v>154</v>
      </c>
      <c r="K451" s="130">
        <v>4</v>
      </c>
      <c r="L451" s="130"/>
      <c r="M451" s="130"/>
      <c r="N451" s="130"/>
      <c r="O451" s="131"/>
      <c r="P451" s="156">
        <v>40.162700000000001</v>
      </c>
      <c r="Q451" s="156">
        <v>-8.1095000000000006</v>
      </c>
      <c r="R451" s="132">
        <f t="shared" ca="1" si="51"/>
        <v>0.99848976375439535</v>
      </c>
      <c r="S451" s="131">
        <f t="shared" ca="1" si="52"/>
        <v>5.4965744502501357E-2</v>
      </c>
      <c r="T451" s="131">
        <f t="shared" ca="1" si="53"/>
        <v>3.1493051777877348</v>
      </c>
      <c r="U451" s="131">
        <f t="shared" ca="1" si="54"/>
        <v>350.1852396301195</v>
      </c>
      <c r="V451" s="131">
        <f t="shared" ca="1" si="55"/>
        <v>423.7241399524446</v>
      </c>
      <c r="W451" s="131">
        <f t="shared" ca="1" si="56"/>
        <v>7.0620689992074102</v>
      </c>
      <c r="X451" s="131">
        <f t="shared" ca="1" si="57"/>
        <v>423.7241399524446</v>
      </c>
      <c r="Y451" s="131">
        <f t="shared" ca="1" si="58"/>
        <v>423.7241399524446</v>
      </c>
      <c r="Z451" s="122">
        <f t="shared" ca="1" si="59"/>
        <v>423.7</v>
      </c>
      <c r="AA451" s="123" t="str">
        <f t="shared" ca="1" si="60"/>
        <v>7 h 4 min</v>
      </c>
      <c r="AB451" s="86"/>
    </row>
    <row r="452" spans="1:28" ht="15.75" customHeight="1" thickBot="1" x14ac:dyDescent="0.35">
      <c r="A452" s="62"/>
      <c r="D452" s="86"/>
      <c r="E452" s="86"/>
      <c r="F452" s="175">
        <v>372</v>
      </c>
      <c r="G452" s="172">
        <v>161469</v>
      </c>
      <c r="H452" s="128" t="s">
        <v>774</v>
      </c>
      <c r="I452" s="129">
        <v>615</v>
      </c>
      <c r="J452" s="130" t="s">
        <v>168</v>
      </c>
      <c r="K452" s="130">
        <v>4</v>
      </c>
      <c r="L452" s="130"/>
      <c r="M452" s="130"/>
      <c r="N452" s="130"/>
      <c r="O452" s="131"/>
      <c r="P452" s="156">
        <v>40.066299999999998</v>
      </c>
      <c r="Q452" s="156">
        <v>-8.6160999999999994</v>
      </c>
      <c r="R452" s="132">
        <f t="shared" ca="1" si="51"/>
        <v>0.99853965645715892</v>
      </c>
      <c r="S452" s="131">
        <f t="shared" ca="1" si="52"/>
        <v>5.4049960503187888E-2</v>
      </c>
      <c r="T452" s="131">
        <f t="shared" ca="1" si="53"/>
        <v>3.0968346196814616</v>
      </c>
      <c r="U452" s="131">
        <f t="shared" ca="1" si="54"/>
        <v>344.35080507180248</v>
      </c>
      <c r="V452" s="131">
        <f t="shared" ca="1" si="55"/>
        <v>416.66447413688098</v>
      </c>
      <c r="W452" s="131">
        <f t="shared" ca="1" si="56"/>
        <v>6.9444079022813501</v>
      </c>
      <c r="X452" s="131">
        <f t="shared" ca="1" si="57"/>
        <v>416.66447413688098</v>
      </c>
      <c r="Y452" s="131">
        <f t="shared" ca="1" si="58"/>
        <v>416.66447413688098</v>
      </c>
      <c r="Z452" s="122">
        <f t="shared" ca="1" si="59"/>
        <v>416.7</v>
      </c>
      <c r="AA452" s="123" t="str">
        <f t="shared" ca="1" si="60"/>
        <v>6 h 57 min</v>
      </c>
      <c r="AB452" s="86"/>
    </row>
    <row r="453" spans="1:28" ht="15.75" customHeight="1" thickBot="1" x14ac:dyDescent="0.35">
      <c r="A453" s="62"/>
      <c r="D453" s="86"/>
      <c r="E453" s="86"/>
      <c r="F453" s="175">
        <v>373</v>
      </c>
      <c r="G453" s="172">
        <v>161391</v>
      </c>
      <c r="H453" s="128" t="s">
        <v>771</v>
      </c>
      <c r="I453" s="129">
        <v>607</v>
      </c>
      <c r="J453" s="130" t="s">
        <v>156</v>
      </c>
      <c r="K453" s="130">
        <v>4</v>
      </c>
      <c r="L453" s="130"/>
      <c r="M453" s="130"/>
      <c r="N453" s="130"/>
      <c r="O453" s="131"/>
      <c r="P453" s="156">
        <v>40.118400000000001</v>
      </c>
      <c r="Q453" s="156">
        <v>-8.2417999999999996</v>
      </c>
      <c r="R453" s="132">
        <f t="shared" ca="1" si="51"/>
        <v>0.99852579575901235</v>
      </c>
      <c r="S453" s="131">
        <f t="shared" ca="1" si="52"/>
        <v>5.430592226401787E-2</v>
      </c>
      <c r="T453" s="131">
        <f t="shared" ca="1" si="53"/>
        <v>3.1115001482937563</v>
      </c>
      <c r="U453" s="131">
        <f t="shared" ca="1" si="54"/>
        <v>345.98153037833072</v>
      </c>
      <c r="V453" s="131">
        <f t="shared" ca="1" si="55"/>
        <v>418.63765175778013</v>
      </c>
      <c r="W453" s="131">
        <f t="shared" ca="1" si="56"/>
        <v>6.9772941959630019</v>
      </c>
      <c r="X453" s="131">
        <f t="shared" ca="1" si="57"/>
        <v>418.63765175778013</v>
      </c>
      <c r="Y453" s="131">
        <f t="shared" ca="1" si="58"/>
        <v>418.63765175778013</v>
      </c>
      <c r="Z453" s="122">
        <f t="shared" ca="1" si="59"/>
        <v>418.6</v>
      </c>
      <c r="AA453" s="123" t="str">
        <f t="shared" ca="1" si="60"/>
        <v>6 h 59 min</v>
      </c>
      <c r="AB453" s="86"/>
    </row>
    <row r="454" spans="1:28" ht="15.75" customHeight="1" thickBot="1" x14ac:dyDescent="0.35">
      <c r="A454" s="62"/>
      <c r="D454" s="86"/>
      <c r="E454" s="86"/>
      <c r="F454" s="175">
        <v>374</v>
      </c>
      <c r="G454" s="172">
        <v>161410</v>
      </c>
      <c r="H454" s="128" t="s">
        <v>772</v>
      </c>
      <c r="I454" s="129">
        <v>609</v>
      </c>
      <c r="J454" s="130" t="s">
        <v>159</v>
      </c>
      <c r="K454" s="130">
        <v>4</v>
      </c>
      <c r="L454" s="130"/>
      <c r="M454" s="130"/>
      <c r="N454" s="130"/>
      <c r="O454" s="131"/>
      <c r="P454" s="156">
        <v>40.090200000000003</v>
      </c>
      <c r="Q454" s="156">
        <v>-8.3295999999999992</v>
      </c>
      <c r="R454" s="132">
        <f t="shared" ca="1" si="51"/>
        <v>0.99854645437040146</v>
      </c>
      <c r="S454" s="131">
        <f t="shared" ca="1" si="52"/>
        <v>5.3923981652620245E-2</v>
      </c>
      <c r="T454" s="131">
        <f t="shared" ca="1" si="53"/>
        <v>3.0896165632360262</v>
      </c>
      <c r="U454" s="131">
        <f t="shared" ca="1" si="54"/>
        <v>343.54819729538372</v>
      </c>
      <c r="V454" s="131">
        <f t="shared" ca="1" si="55"/>
        <v>415.69331872741429</v>
      </c>
      <c r="W454" s="131">
        <f t="shared" ca="1" si="56"/>
        <v>6.9282219787902379</v>
      </c>
      <c r="X454" s="131">
        <f t="shared" ca="1" si="57"/>
        <v>415.69331872741429</v>
      </c>
      <c r="Y454" s="131">
        <f t="shared" ca="1" si="58"/>
        <v>415.69331872741429</v>
      </c>
      <c r="Z454" s="122">
        <f t="shared" ca="1" si="59"/>
        <v>415.7</v>
      </c>
      <c r="AA454" s="123" t="str">
        <f t="shared" ca="1" si="60"/>
        <v>6 h 56 min</v>
      </c>
      <c r="AB454" s="86"/>
    </row>
    <row r="455" spans="1:28" ht="15.75" customHeight="1" thickBot="1" x14ac:dyDescent="0.35">
      <c r="A455" s="62"/>
      <c r="D455" s="86"/>
      <c r="E455" s="86"/>
      <c r="F455" s="175">
        <v>375</v>
      </c>
      <c r="G455" s="172">
        <v>160258</v>
      </c>
      <c r="H455" s="128" t="s">
        <v>702</v>
      </c>
      <c r="I455" s="129">
        <v>908</v>
      </c>
      <c r="J455" s="130" t="s">
        <v>183</v>
      </c>
      <c r="K455" s="130">
        <v>5</v>
      </c>
      <c r="L455" s="130" t="s">
        <v>318</v>
      </c>
      <c r="M455" s="130"/>
      <c r="N455" s="130"/>
      <c r="O455" s="131"/>
      <c r="P455" s="156">
        <v>40.402200000000001</v>
      </c>
      <c r="Q455" s="156">
        <v>-7.5382999999999996</v>
      </c>
      <c r="R455" s="132">
        <f t="shared" ca="1" si="51"/>
        <v>0.99824065915363647</v>
      </c>
      <c r="S455" s="131">
        <f t="shared" ca="1" si="52"/>
        <v>5.9327177053440039E-2</v>
      </c>
      <c r="T455" s="131">
        <f t="shared" ca="1" si="53"/>
        <v>3.3991968555874976</v>
      </c>
      <c r="U455" s="131">
        <f t="shared" ca="1" si="54"/>
        <v>377.97180591435421</v>
      </c>
      <c r="V455" s="131">
        <f t="shared" ca="1" si="55"/>
        <v>457.34588515636858</v>
      </c>
      <c r="W455" s="131">
        <f t="shared" ca="1" si="56"/>
        <v>7.62243141927281</v>
      </c>
      <c r="X455" s="131">
        <f t="shared" ca="1" si="57"/>
        <v>457.34588515636858</v>
      </c>
      <c r="Y455" s="131">
        <f t="shared" ca="1" si="58"/>
        <v>457.34588515636858</v>
      </c>
      <c r="Z455" s="122">
        <f t="shared" ca="1" si="59"/>
        <v>457.3</v>
      </c>
      <c r="AA455" s="123" t="str">
        <f t="shared" ca="1" si="60"/>
        <v>7 h 37 min</v>
      </c>
      <c r="AB455" s="86"/>
    </row>
    <row r="456" spans="1:28" ht="15.75" customHeight="1" thickBot="1" x14ac:dyDescent="0.35">
      <c r="A456" s="62"/>
      <c r="D456" s="86"/>
      <c r="E456" s="86"/>
      <c r="F456" s="175">
        <v>376</v>
      </c>
      <c r="G456" s="172">
        <v>150447</v>
      </c>
      <c r="H456" s="128" t="s">
        <v>458</v>
      </c>
      <c r="I456" s="129">
        <v>401</v>
      </c>
      <c r="J456" s="130" t="s">
        <v>74</v>
      </c>
      <c r="K456" s="130">
        <v>2</v>
      </c>
      <c r="L456" s="130"/>
      <c r="M456" s="130"/>
      <c r="N456" s="130"/>
      <c r="O456" s="131"/>
      <c r="P456" s="156">
        <v>41.3444</v>
      </c>
      <c r="Q456" s="156">
        <v>-6.9602000000000004</v>
      </c>
      <c r="R456" s="132">
        <f t="shared" ca="1" si="51"/>
        <v>0.99706317556511082</v>
      </c>
      <c r="S456" s="131">
        <f t="shared" ca="1" si="52"/>
        <v>7.6658503133761657E-2</v>
      </c>
      <c r="T456" s="131">
        <f t="shared" ca="1" si="53"/>
        <v>4.392208693354938</v>
      </c>
      <c r="U456" s="131">
        <f t="shared" ca="1" si="54"/>
        <v>488.38920554166157</v>
      </c>
      <c r="V456" s="131">
        <f t="shared" ca="1" si="55"/>
        <v>590.95093870541052</v>
      </c>
      <c r="W456" s="131">
        <f t="shared" ca="1" si="56"/>
        <v>9.8491823117568416</v>
      </c>
      <c r="X456" s="131">
        <f t="shared" ca="1" si="57"/>
        <v>590.95093870541052</v>
      </c>
      <c r="Y456" s="131">
        <f t="shared" ca="1" si="58"/>
        <v>590.95093870541052</v>
      </c>
      <c r="Z456" s="122">
        <f t="shared" ca="1" si="59"/>
        <v>591</v>
      </c>
      <c r="AA456" s="123" t="str">
        <f t="shared" ca="1" si="60"/>
        <v>9 h 51 min</v>
      </c>
      <c r="AB456" s="86"/>
    </row>
    <row r="457" spans="1:28" ht="15.75" customHeight="1" thickBot="1" x14ac:dyDescent="0.35">
      <c r="A457" s="62"/>
      <c r="D457" s="86"/>
      <c r="E457" s="86"/>
      <c r="F457" s="175">
        <v>377</v>
      </c>
      <c r="G457" s="172">
        <v>150526</v>
      </c>
      <c r="H457" s="128" t="s">
        <v>464</v>
      </c>
      <c r="I457" s="129">
        <v>405</v>
      </c>
      <c r="J457" s="130" t="s">
        <v>84</v>
      </c>
      <c r="K457" s="130">
        <v>2</v>
      </c>
      <c r="L457" s="130"/>
      <c r="M457" s="130"/>
      <c r="N457" s="130"/>
      <c r="O457" s="131"/>
      <c r="P457" s="156">
        <v>41.5383</v>
      </c>
      <c r="Q457" s="156">
        <v>-6.9692999999999996</v>
      </c>
      <c r="R457" s="132">
        <f t="shared" ca="1" si="51"/>
        <v>0.9968039363573693</v>
      </c>
      <c r="S457" s="131">
        <f t="shared" ca="1" si="52"/>
        <v>7.9972089701078497E-2</v>
      </c>
      <c r="T457" s="131">
        <f t="shared" ca="1" si="53"/>
        <v>4.5820632187134347</v>
      </c>
      <c r="U457" s="131">
        <f t="shared" ca="1" si="54"/>
        <v>509.49997401416329</v>
      </c>
      <c r="V457" s="131">
        <f t="shared" ca="1" si="55"/>
        <v>616.49496855713755</v>
      </c>
      <c r="W457" s="131">
        <f t="shared" ca="1" si="56"/>
        <v>10.274916142618959</v>
      </c>
      <c r="X457" s="131">
        <f t="shared" ca="1" si="57"/>
        <v>616.49496855713755</v>
      </c>
      <c r="Y457" s="131">
        <f t="shared" ca="1" si="58"/>
        <v>616.49496855713755</v>
      </c>
      <c r="Z457" s="122">
        <f t="shared" ca="1" si="59"/>
        <v>616.5</v>
      </c>
      <c r="AA457" s="123" t="str">
        <f t="shared" ca="1" si="60"/>
        <v>10 h 17 min</v>
      </c>
      <c r="AB457" s="86"/>
    </row>
    <row r="458" spans="1:28" ht="15.75" customHeight="1" thickBot="1" x14ac:dyDescent="0.35">
      <c r="A458" s="62"/>
      <c r="D458" s="86"/>
      <c r="E458" s="86"/>
      <c r="F458" s="175">
        <v>378</v>
      </c>
      <c r="G458" s="172">
        <v>160234</v>
      </c>
      <c r="H458" s="128" t="s">
        <v>701</v>
      </c>
      <c r="I458" s="129">
        <v>614</v>
      </c>
      <c r="J458" s="130" t="s">
        <v>165</v>
      </c>
      <c r="K458" s="130">
        <v>4</v>
      </c>
      <c r="L458" s="130" t="s">
        <v>318</v>
      </c>
      <c r="M458" s="130"/>
      <c r="N458" s="130"/>
      <c r="O458" s="131"/>
      <c r="P458" s="156">
        <v>40.026200000000003</v>
      </c>
      <c r="Q458" s="156">
        <v>-8.3880999999999997</v>
      </c>
      <c r="R458" s="132">
        <f t="shared" ca="1" si="51"/>
        <v>0.99860101235860688</v>
      </c>
      <c r="S458" s="131">
        <f t="shared" ca="1" si="52"/>
        <v>5.290205964879835E-2</v>
      </c>
      <c r="T458" s="131">
        <f t="shared" ca="1" si="53"/>
        <v>3.0310647454254793</v>
      </c>
      <c r="U458" s="131">
        <f t="shared" ca="1" si="54"/>
        <v>337.03756044272762</v>
      </c>
      <c r="V458" s="131">
        <f t="shared" ca="1" si="55"/>
        <v>407.81544813570042</v>
      </c>
      <c r="W458" s="131">
        <f t="shared" ca="1" si="56"/>
        <v>6.796924135595007</v>
      </c>
      <c r="X458" s="131">
        <f t="shared" ca="1" si="57"/>
        <v>407.81544813570042</v>
      </c>
      <c r="Y458" s="131">
        <f t="shared" ca="1" si="58"/>
        <v>407.81544813570042</v>
      </c>
      <c r="Z458" s="122">
        <f t="shared" ca="1" si="59"/>
        <v>407.8</v>
      </c>
      <c r="AA458" s="123" t="str">
        <f t="shared" ca="1" si="60"/>
        <v>6 h 48 min</v>
      </c>
      <c r="AB458" s="86"/>
    </row>
    <row r="459" spans="1:28" ht="15.75" customHeight="1" thickBot="1" x14ac:dyDescent="0.35">
      <c r="A459" s="62"/>
      <c r="D459" s="86"/>
      <c r="E459" s="86"/>
      <c r="F459" s="175">
        <v>379</v>
      </c>
      <c r="G459" s="172">
        <v>161512</v>
      </c>
      <c r="H459" s="128" t="s">
        <v>777</v>
      </c>
      <c r="I459" s="129">
        <v>907</v>
      </c>
      <c r="J459" s="130" t="s">
        <v>181</v>
      </c>
      <c r="K459" s="130">
        <v>5</v>
      </c>
      <c r="L459" s="130"/>
      <c r="M459" s="130"/>
      <c r="N459" s="130"/>
      <c r="O459" s="131"/>
      <c r="P459" s="156">
        <v>40.535800000000002</v>
      </c>
      <c r="Q459" s="156">
        <v>-7.2743000000000002</v>
      </c>
      <c r="R459" s="132">
        <f t="shared" ca="1" si="51"/>
        <v>0.99807482585468366</v>
      </c>
      <c r="S459" s="131">
        <f t="shared" ca="1" si="52"/>
        <v>6.206113403009228E-2</v>
      </c>
      <c r="T459" s="131">
        <f t="shared" ca="1" si="53"/>
        <v>3.5558410517200176</v>
      </c>
      <c r="U459" s="131">
        <f t="shared" ca="1" si="54"/>
        <v>395.38977027875637</v>
      </c>
      <c r="V459" s="131">
        <f t="shared" ca="1" si="55"/>
        <v>478.42162203729521</v>
      </c>
      <c r="W459" s="131">
        <f t="shared" ca="1" si="56"/>
        <v>7.9736937006215864</v>
      </c>
      <c r="X459" s="131">
        <f t="shared" ca="1" si="57"/>
        <v>478.42162203729521</v>
      </c>
      <c r="Y459" s="131">
        <f t="shared" ca="1" si="58"/>
        <v>478.42162203729521</v>
      </c>
      <c r="Z459" s="122">
        <f t="shared" ca="1" si="59"/>
        <v>478.4</v>
      </c>
      <c r="AA459" s="123" t="str">
        <f t="shared" ca="1" si="60"/>
        <v>7 h 58 min</v>
      </c>
      <c r="AB459" s="86"/>
    </row>
    <row r="460" spans="1:28" ht="15.75" customHeight="1" thickBot="1" x14ac:dyDescent="0.35">
      <c r="A460" s="62"/>
      <c r="D460" s="86"/>
      <c r="E460" s="86"/>
      <c r="F460" s="175">
        <v>380</v>
      </c>
      <c r="G460" s="172">
        <v>150680</v>
      </c>
      <c r="H460" s="128" t="s">
        <v>477</v>
      </c>
      <c r="I460" s="129">
        <v>412</v>
      </c>
      <c r="J460" s="130" t="s">
        <v>110</v>
      </c>
      <c r="K460" s="130">
        <v>2</v>
      </c>
      <c r="L460" s="130"/>
      <c r="M460" s="130"/>
      <c r="N460" s="130"/>
      <c r="O460" s="131"/>
      <c r="P460" s="156">
        <v>41.835900000000002</v>
      </c>
      <c r="Q460" s="156">
        <v>-7.0025000000000004</v>
      </c>
      <c r="R460" s="132">
        <f t="shared" ca="1" si="51"/>
        <v>0.99638705725342558</v>
      </c>
      <c r="S460" s="131">
        <f t="shared" ca="1" si="52"/>
        <v>8.5030822697093278E-2</v>
      </c>
      <c r="T460" s="131">
        <f t="shared" ca="1" si="53"/>
        <v>4.871907269068652</v>
      </c>
      <c r="U460" s="131">
        <f t="shared" ca="1" si="54"/>
        <v>541.72902216893931</v>
      </c>
      <c r="V460" s="131">
        <f t="shared" ca="1" si="55"/>
        <v>655.4921168244166</v>
      </c>
      <c r="W460" s="131">
        <f t="shared" ca="1" si="56"/>
        <v>10.924868613740276</v>
      </c>
      <c r="X460" s="131">
        <f t="shared" ca="1" si="57"/>
        <v>655.4921168244166</v>
      </c>
      <c r="Y460" s="131">
        <f t="shared" ca="1" si="58"/>
        <v>655.4921168244166</v>
      </c>
      <c r="Z460" s="122">
        <f t="shared" ca="1" si="59"/>
        <v>655.5</v>
      </c>
      <c r="AA460" s="123" t="str">
        <f t="shared" ca="1" si="60"/>
        <v>10 h 56 min</v>
      </c>
      <c r="AB460" s="86"/>
    </row>
    <row r="461" spans="1:28" ht="15.75" customHeight="1" thickBot="1" x14ac:dyDescent="0.35">
      <c r="A461" s="62"/>
      <c r="D461" s="86"/>
      <c r="E461" s="86"/>
      <c r="F461" s="175">
        <v>381</v>
      </c>
      <c r="G461" s="172">
        <v>161585</v>
      </c>
      <c r="H461" s="128" t="s">
        <v>780</v>
      </c>
      <c r="I461" s="129">
        <v>910</v>
      </c>
      <c r="J461" s="130" t="s">
        <v>187</v>
      </c>
      <c r="K461" s="130">
        <v>5</v>
      </c>
      <c r="L461" s="130"/>
      <c r="M461" s="130"/>
      <c r="N461" s="130"/>
      <c r="O461" s="131"/>
      <c r="P461" s="156">
        <v>40.773000000000003</v>
      </c>
      <c r="Q461" s="156">
        <v>-7.0721999999999996</v>
      </c>
      <c r="R461" s="132">
        <f t="shared" ca="1" si="51"/>
        <v>0.99778420828078196</v>
      </c>
      <c r="S461" s="131">
        <f t="shared" ca="1" si="52"/>
        <v>6.6582437502620717E-2</v>
      </c>
      <c r="T461" s="131">
        <f t="shared" ca="1" si="53"/>
        <v>3.8148926585937404</v>
      </c>
      <c r="U461" s="131">
        <f t="shared" ca="1" si="54"/>
        <v>424.19486978752059</v>
      </c>
      <c r="V461" s="131">
        <f t="shared" ca="1" si="55"/>
        <v>513.27579244289984</v>
      </c>
      <c r="W461" s="131">
        <f t="shared" ca="1" si="56"/>
        <v>8.5545965407149982</v>
      </c>
      <c r="X461" s="131">
        <f t="shared" ca="1" si="57"/>
        <v>513.27579244289984</v>
      </c>
      <c r="Y461" s="131">
        <f t="shared" ca="1" si="58"/>
        <v>513.27579244289984</v>
      </c>
      <c r="Z461" s="122">
        <f t="shared" ca="1" si="59"/>
        <v>513.29999999999995</v>
      </c>
      <c r="AA461" s="123" t="str">
        <f t="shared" ca="1" si="60"/>
        <v>8 h 33 min</v>
      </c>
      <c r="AB461" s="86"/>
    </row>
    <row r="462" spans="1:28" ht="15.75" customHeight="1" thickBot="1" x14ac:dyDescent="0.35">
      <c r="A462" s="62"/>
      <c r="D462" s="86"/>
      <c r="E462" s="86"/>
      <c r="F462" s="175">
        <v>382</v>
      </c>
      <c r="G462" s="172">
        <v>162012</v>
      </c>
      <c r="H462" s="128" t="s">
        <v>815</v>
      </c>
      <c r="I462" s="129">
        <v>907</v>
      </c>
      <c r="J462" s="130" t="s">
        <v>181</v>
      </c>
      <c r="K462" s="130">
        <v>5</v>
      </c>
      <c r="L462" s="130"/>
      <c r="M462" s="130"/>
      <c r="N462" s="130"/>
      <c r="O462" s="131"/>
      <c r="P462" s="156">
        <v>40.533900000000003</v>
      </c>
      <c r="Q462" s="156">
        <v>-7.2622999999999998</v>
      </c>
      <c r="R462" s="132">
        <f t="shared" ca="1" si="51"/>
        <v>0.99807539702554138</v>
      </c>
      <c r="S462" s="131">
        <f t="shared" ca="1" si="52"/>
        <v>6.2051924078634801E-2</v>
      </c>
      <c r="T462" s="131">
        <f t="shared" ca="1" si="53"/>
        <v>3.5553133603719838</v>
      </c>
      <c r="U462" s="131">
        <f t="shared" ca="1" si="54"/>
        <v>395.33109393247366</v>
      </c>
      <c r="V462" s="131">
        <f t="shared" ca="1" si="55"/>
        <v>478.3506236582931</v>
      </c>
      <c r="W462" s="131">
        <f t="shared" ca="1" si="56"/>
        <v>7.9725103943048854</v>
      </c>
      <c r="X462" s="131">
        <f t="shared" ca="1" si="57"/>
        <v>478.3506236582931</v>
      </c>
      <c r="Y462" s="131">
        <f t="shared" ca="1" si="58"/>
        <v>478.3506236582931</v>
      </c>
      <c r="Z462" s="122">
        <f t="shared" ca="1" si="59"/>
        <v>478.4</v>
      </c>
      <c r="AA462" s="123" t="str">
        <f t="shared" ca="1" si="60"/>
        <v>7 h 58 min</v>
      </c>
      <c r="AB462" s="86"/>
    </row>
    <row r="463" spans="1:28" ht="15.75" customHeight="1" thickBot="1" x14ac:dyDescent="0.35">
      <c r="A463" s="62"/>
      <c r="D463" s="86"/>
      <c r="E463" s="86"/>
      <c r="F463" s="175">
        <v>383</v>
      </c>
      <c r="G463" s="172">
        <v>161690</v>
      </c>
      <c r="H463" s="128" t="s">
        <v>789</v>
      </c>
      <c r="I463" s="129">
        <v>1015</v>
      </c>
      <c r="J463" s="130" t="s">
        <v>166</v>
      </c>
      <c r="K463" s="130">
        <v>4</v>
      </c>
      <c r="L463" s="130"/>
      <c r="M463" s="130"/>
      <c r="N463" s="130"/>
      <c r="O463" s="131"/>
      <c r="P463" s="156">
        <v>39.949399999999997</v>
      </c>
      <c r="Q463" s="156">
        <v>-8.7850000000000001</v>
      </c>
      <c r="R463" s="132">
        <f t="shared" ca="1" si="51"/>
        <v>0.99862171161053448</v>
      </c>
      <c r="S463" s="131">
        <f t="shared" ca="1" si="52"/>
        <v>5.2509144328081403E-2</v>
      </c>
      <c r="T463" s="131">
        <f t="shared" ca="1" si="53"/>
        <v>3.0085523558423697</v>
      </c>
      <c r="U463" s="131">
        <f t="shared" ca="1" si="54"/>
        <v>334.53430778991685</v>
      </c>
      <c r="V463" s="131">
        <f t="shared" ca="1" si="55"/>
        <v>404.7865124257994</v>
      </c>
      <c r="W463" s="131">
        <f t="shared" ca="1" si="56"/>
        <v>6.7464418737633229</v>
      </c>
      <c r="X463" s="131">
        <f t="shared" ca="1" si="57"/>
        <v>404.7865124257994</v>
      </c>
      <c r="Y463" s="131">
        <f t="shared" ca="1" si="58"/>
        <v>404.7865124257994</v>
      </c>
      <c r="Z463" s="122">
        <f t="shared" ca="1" si="59"/>
        <v>404.8</v>
      </c>
      <c r="AA463" s="123" t="str">
        <f t="shared" ca="1" si="60"/>
        <v>6 h 45 min</v>
      </c>
      <c r="AB463" s="86"/>
    </row>
    <row r="464" spans="1:28" ht="15.75" customHeight="1" thickBot="1" x14ac:dyDescent="0.35">
      <c r="A464" s="62"/>
      <c r="D464" s="86"/>
      <c r="E464" s="86"/>
      <c r="F464" s="175">
        <v>384</v>
      </c>
      <c r="G464" s="172">
        <v>160544</v>
      </c>
      <c r="H464" s="128" t="s">
        <v>718</v>
      </c>
      <c r="I464" s="129">
        <v>1007</v>
      </c>
      <c r="J464" s="130" t="s">
        <v>149</v>
      </c>
      <c r="K464" s="130">
        <v>4</v>
      </c>
      <c r="L464" s="130"/>
      <c r="M464" s="130"/>
      <c r="N464" s="130"/>
      <c r="O464" s="131"/>
      <c r="P464" s="156">
        <v>40.009300000000003</v>
      </c>
      <c r="Q464" s="156">
        <v>-8.2065000000000001</v>
      </c>
      <c r="R464" s="132">
        <f t="shared" ca="1" si="51"/>
        <v>0.99862895439888111</v>
      </c>
      <c r="S464" s="131">
        <f t="shared" ca="1" si="52"/>
        <v>5.2370965430354133E-2</v>
      </c>
      <c r="T464" s="131">
        <f t="shared" ca="1" si="53"/>
        <v>3.0006352881848271</v>
      </c>
      <c r="U464" s="131">
        <f t="shared" ca="1" si="54"/>
        <v>333.65397385010726</v>
      </c>
      <c r="V464" s="131">
        <f t="shared" ca="1" si="55"/>
        <v>403.72130835862976</v>
      </c>
      <c r="W464" s="131">
        <f t="shared" ca="1" si="56"/>
        <v>6.728688472643829</v>
      </c>
      <c r="X464" s="131">
        <f t="shared" ca="1" si="57"/>
        <v>403.72130835862976</v>
      </c>
      <c r="Y464" s="131">
        <f t="shared" ca="1" si="58"/>
        <v>403.72130835862976</v>
      </c>
      <c r="Z464" s="122">
        <f t="shared" ca="1" si="59"/>
        <v>403.7</v>
      </c>
      <c r="AA464" s="123" t="str">
        <f t="shared" ca="1" si="60"/>
        <v>6 h 44 min</v>
      </c>
      <c r="AB464" s="86"/>
    </row>
    <row r="465" spans="1:28" ht="15.75" customHeight="1" thickBot="1" x14ac:dyDescent="0.35">
      <c r="A465" s="62"/>
      <c r="D465" s="86"/>
      <c r="E465" s="86"/>
      <c r="F465" s="175">
        <v>385</v>
      </c>
      <c r="G465" s="172">
        <v>160714</v>
      </c>
      <c r="H465" s="128" t="s">
        <v>729</v>
      </c>
      <c r="I465" s="129">
        <v>904</v>
      </c>
      <c r="J465" s="130" t="s">
        <v>177</v>
      </c>
      <c r="K465" s="130">
        <v>5</v>
      </c>
      <c r="L465" s="130"/>
      <c r="M465" s="130"/>
      <c r="N465" s="130"/>
      <c r="O465" s="131"/>
      <c r="P465" s="156">
        <v>40.894599999999997</v>
      </c>
      <c r="Q465" s="156">
        <v>-6.9635999999999996</v>
      </c>
      <c r="R465" s="132">
        <f t="shared" ref="R465:R528" ca="1" si="61">SIN(RADIANS($A$55))*SIN(RADIANS(P465))+COS(RADIANS($A$55))*COS(RADIANS(P465))*COS(RADIANS(Q465)-RADIANS($B$55))</f>
        <v>0.997624876513586</v>
      </c>
      <c r="S465" s="131">
        <f t="shared" ref="S465:S528" ca="1" si="62">ACOS(R465)</f>
        <v>6.8935684290365451E-2</v>
      </c>
      <c r="T465" s="131">
        <f t="shared" ref="T465:T528" ca="1" si="63">S465*180/PI()</f>
        <v>3.9497237676842318</v>
      </c>
      <c r="U465" s="131">
        <f t="shared" ref="U465:U528" ca="1" si="64">T465*40030/360</f>
        <v>439.18734005666613</v>
      </c>
      <c r="V465" s="131">
        <f t="shared" ref="V465:V528" ca="1" si="65">U465*1.21</f>
        <v>531.41668146856603</v>
      </c>
      <c r="W465" s="131">
        <f t="shared" ref="W465:W528" ca="1" si="66">V465/60</f>
        <v>8.8569446911427665</v>
      </c>
      <c r="X465" s="131">
        <f t="shared" ref="X465:X528" ca="1" si="67">W465*60</f>
        <v>531.41668146856603</v>
      </c>
      <c r="Y465" s="131">
        <f t="shared" ref="Y465:Y528" ca="1" si="68">IF(ISERROR(X465),0,X465)</f>
        <v>531.41668146856603</v>
      </c>
      <c r="Z465" s="122">
        <f t="shared" ref="Z465:Z528" ca="1" si="69">ROUND(Y465,1)</f>
        <v>531.4</v>
      </c>
      <c r="AA465" s="123" t="str">
        <f t="shared" ref="AA465:AA528" ca="1" si="70">IF(ISERROR(INT(Z465/$K$39)&amp;" h "&amp;(ROUND((((Z465/$K$39)-INT(Z465/$K$39))*60),0)&amp;" min")),"Não Encontrado !",INT(Z465/$K$39)&amp;" h "&amp;(ROUND((((Z465/$K$39)-INT(Z465/$K$39))*60),0)&amp;" min"))</f>
        <v>8 h 51 min</v>
      </c>
      <c r="AB465" s="86"/>
    </row>
    <row r="466" spans="1:28" ht="15.75" customHeight="1" thickBot="1" x14ac:dyDescent="0.35">
      <c r="A466" s="62"/>
      <c r="D466" s="86"/>
      <c r="E466" s="86"/>
      <c r="F466" s="175">
        <v>386</v>
      </c>
      <c r="G466" s="172">
        <v>161184</v>
      </c>
      <c r="H466" s="128" t="s">
        <v>756</v>
      </c>
      <c r="I466" s="129">
        <v>503</v>
      </c>
      <c r="J466" s="130" t="s">
        <v>176</v>
      </c>
      <c r="K466" s="130">
        <v>5</v>
      </c>
      <c r="L466" s="130" t="s">
        <v>318</v>
      </c>
      <c r="M466" s="130"/>
      <c r="N466" s="130"/>
      <c r="O466" s="131"/>
      <c r="P466" s="156">
        <v>40.322099999999999</v>
      </c>
      <c r="Q466" s="156">
        <v>-7.4545000000000003</v>
      </c>
      <c r="R466" s="132">
        <f t="shared" ca="1" si="61"/>
        <v>0.99831552474625562</v>
      </c>
      <c r="S466" s="131">
        <f t="shared" ca="1" si="62"/>
        <v>5.8050811807714764E-2</v>
      </c>
      <c r="T466" s="131">
        <f t="shared" ca="1" si="63"/>
        <v>3.3260665138902614</v>
      </c>
      <c r="U466" s="131">
        <f t="shared" ca="1" si="64"/>
        <v>369.84011819729767</v>
      </c>
      <c r="V466" s="131">
        <f t="shared" ca="1" si="65"/>
        <v>447.50654301873016</v>
      </c>
      <c r="W466" s="131">
        <f t="shared" ca="1" si="66"/>
        <v>7.4584423836455027</v>
      </c>
      <c r="X466" s="131">
        <f t="shared" ca="1" si="67"/>
        <v>447.50654301873016</v>
      </c>
      <c r="Y466" s="131">
        <f t="shared" ca="1" si="68"/>
        <v>447.50654301873016</v>
      </c>
      <c r="Z466" s="122">
        <f t="shared" ca="1" si="69"/>
        <v>447.5</v>
      </c>
      <c r="AA466" s="123" t="str">
        <f t="shared" ca="1" si="70"/>
        <v>7 h 28 min</v>
      </c>
      <c r="AB466" s="86"/>
    </row>
    <row r="467" spans="1:28" ht="15.75" customHeight="1" thickBot="1" x14ac:dyDescent="0.35">
      <c r="A467" s="62"/>
      <c r="D467" s="86"/>
      <c r="E467" s="86"/>
      <c r="F467" s="175">
        <v>387</v>
      </c>
      <c r="G467" s="172">
        <v>404020</v>
      </c>
      <c r="H467" s="128" t="s">
        <v>1104</v>
      </c>
      <c r="I467" s="129">
        <v>503</v>
      </c>
      <c r="J467" s="130" t="s">
        <v>176</v>
      </c>
      <c r="K467" s="130">
        <v>5</v>
      </c>
      <c r="L467" s="130"/>
      <c r="M467" s="130"/>
      <c r="N467" s="130"/>
      <c r="O467" s="131"/>
      <c r="P467" s="156">
        <v>40.284799999999997</v>
      </c>
      <c r="Q467" s="156">
        <v>-7.5063000000000004</v>
      </c>
      <c r="R467" s="132">
        <f t="shared" ca="1" si="61"/>
        <v>0.99835713773034618</v>
      </c>
      <c r="S467" s="131">
        <f t="shared" ca="1" si="62"/>
        <v>5.7329090339331978E-2</v>
      </c>
      <c r="T467" s="131">
        <f t="shared" ca="1" si="63"/>
        <v>3.2847149197679428</v>
      </c>
      <c r="U467" s="131">
        <f t="shared" ca="1" si="64"/>
        <v>365.2420506619743</v>
      </c>
      <c r="V467" s="131">
        <f t="shared" ca="1" si="65"/>
        <v>441.94288130098892</v>
      </c>
      <c r="W467" s="131">
        <f t="shared" ca="1" si="66"/>
        <v>7.365714688349815</v>
      </c>
      <c r="X467" s="131">
        <f t="shared" ca="1" si="67"/>
        <v>441.94288130098892</v>
      </c>
      <c r="Y467" s="131">
        <f t="shared" ca="1" si="68"/>
        <v>441.94288130098892</v>
      </c>
      <c r="Z467" s="122">
        <f t="shared" ca="1" si="69"/>
        <v>441.9</v>
      </c>
      <c r="AA467" s="123" t="str">
        <f t="shared" ca="1" si="70"/>
        <v>7 h 22 min</v>
      </c>
      <c r="AB467" s="86"/>
    </row>
    <row r="468" spans="1:28" ht="15.75" customHeight="1" thickBot="1" x14ac:dyDescent="0.35">
      <c r="A468" s="62"/>
      <c r="D468" s="86"/>
      <c r="E468" s="86"/>
      <c r="F468" s="175">
        <v>388</v>
      </c>
      <c r="G468" s="172">
        <v>401092</v>
      </c>
      <c r="H468" s="128" t="s">
        <v>1054</v>
      </c>
      <c r="I468" s="129">
        <v>503</v>
      </c>
      <c r="J468" s="130" t="s">
        <v>176</v>
      </c>
      <c r="K468" s="130">
        <v>5</v>
      </c>
      <c r="L468" s="130" t="s">
        <v>318</v>
      </c>
      <c r="M468" s="130"/>
      <c r="N468" s="130"/>
      <c r="O468" s="131"/>
      <c r="P468" s="156">
        <v>40.279299999999999</v>
      </c>
      <c r="Q468" s="156">
        <v>-7.5007999999999999</v>
      </c>
      <c r="R468" s="132">
        <f t="shared" ca="1" si="61"/>
        <v>0.99836217148204209</v>
      </c>
      <c r="S468" s="131">
        <f t="shared" ca="1" si="62"/>
        <v>5.7241170388117046E-2</v>
      </c>
      <c r="T468" s="131">
        <f t="shared" ca="1" si="63"/>
        <v>3.2796774776283315</v>
      </c>
      <c r="U468" s="131">
        <f t="shared" ca="1" si="64"/>
        <v>364.68191508183924</v>
      </c>
      <c r="V468" s="131">
        <f t="shared" ca="1" si="65"/>
        <v>441.26511724902548</v>
      </c>
      <c r="W468" s="131">
        <f t="shared" ca="1" si="66"/>
        <v>7.354418620817091</v>
      </c>
      <c r="X468" s="131">
        <f t="shared" ca="1" si="67"/>
        <v>441.26511724902548</v>
      </c>
      <c r="Y468" s="131">
        <f t="shared" ca="1" si="68"/>
        <v>441.26511724902548</v>
      </c>
      <c r="Z468" s="122">
        <f t="shared" ca="1" si="69"/>
        <v>441.3</v>
      </c>
      <c r="AA468" s="123" t="str">
        <f t="shared" ca="1" si="70"/>
        <v>7 h 21 min</v>
      </c>
      <c r="AB468" s="86"/>
    </row>
    <row r="469" spans="1:28" ht="15.75" customHeight="1" thickBot="1" x14ac:dyDescent="0.35">
      <c r="A469" s="62"/>
      <c r="D469" s="86"/>
      <c r="E469" s="86"/>
      <c r="F469" s="175">
        <v>389</v>
      </c>
      <c r="G469" s="172">
        <v>162036</v>
      </c>
      <c r="H469" s="128" t="s">
        <v>817</v>
      </c>
      <c r="I469" s="129">
        <v>503</v>
      </c>
      <c r="J469" s="130" t="s">
        <v>176</v>
      </c>
      <c r="K469" s="130">
        <v>5</v>
      </c>
      <c r="L469" s="130"/>
      <c r="M469" s="130"/>
      <c r="N469" s="130"/>
      <c r="O469" s="131"/>
      <c r="P469" s="156">
        <v>40.277000000000001</v>
      </c>
      <c r="Q469" s="156">
        <v>-7.4988000000000001</v>
      </c>
      <c r="R469" s="132">
        <f t="shared" ca="1" si="61"/>
        <v>0.99836429597675014</v>
      </c>
      <c r="S469" s="131">
        <f t="shared" ca="1" si="62"/>
        <v>5.7204023269921356E-2</v>
      </c>
      <c r="T469" s="131">
        <f t="shared" ca="1" si="63"/>
        <v>3.277549104534645</v>
      </c>
      <c r="U469" s="131">
        <f t="shared" ca="1" si="64"/>
        <v>364.44525181811622</v>
      </c>
      <c r="V469" s="131">
        <f t="shared" ca="1" si="65"/>
        <v>440.97875469992061</v>
      </c>
      <c r="W469" s="131">
        <f t="shared" ca="1" si="66"/>
        <v>7.3496459116653439</v>
      </c>
      <c r="X469" s="131">
        <f t="shared" ca="1" si="67"/>
        <v>440.97875469992061</v>
      </c>
      <c r="Y469" s="131">
        <f t="shared" ca="1" si="68"/>
        <v>440.97875469992061</v>
      </c>
      <c r="Z469" s="122">
        <f t="shared" ca="1" si="69"/>
        <v>441</v>
      </c>
      <c r="AA469" s="123" t="str">
        <f t="shared" ca="1" si="70"/>
        <v>7 h 21 min</v>
      </c>
      <c r="AB469" s="86"/>
    </row>
    <row r="470" spans="1:28" ht="15.75" customHeight="1" thickBot="1" x14ac:dyDescent="0.35">
      <c r="A470" s="62"/>
      <c r="D470" s="86"/>
      <c r="E470" s="86"/>
      <c r="F470" s="175">
        <v>390</v>
      </c>
      <c r="G470" s="172">
        <v>160702</v>
      </c>
      <c r="H470" s="128" t="s">
        <v>728</v>
      </c>
      <c r="I470" s="129">
        <v>503</v>
      </c>
      <c r="J470" s="130" t="s">
        <v>176</v>
      </c>
      <c r="K470" s="130">
        <v>5</v>
      </c>
      <c r="L470" s="130" t="s">
        <v>318</v>
      </c>
      <c r="M470" s="130"/>
      <c r="N470" s="130"/>
      <c r="O470" s="131"/>
      <c r="P470" s="156">
        <v>40.2804</v>
      </c>
      <c r="Q470" s="156">
        <v>-7.4922000000000004</v>
      </c>
      <c r="R470" s="132">
        <f t="shared" ca="1" si="61"/>
        <v>0.9983603908142511</v>
      </c>
      <c r="S470" s="131">
        <f t="shared" ca="1" si="62"/>
        <v>5.7272287099452202E-2</v>
      </c>
      <c r="T470" s="131">
        <f t="shared" ca="1" si="63"/>
        <v>3.2814603338601622</v>
      </c>
      <c r="U470" s="131">
        <f t="shared" ca="1" si="64"/>
        <v>364.8801587900619</v>
      </c>
      <c r="V470" s="131">
        <f t="shared" ca="1" si="65"/>
        <v>441.50499213597487</v>
      </c>
      <c r="W470" s="131">
        <f t="shared" ca="1" si="66"/>
        <v>7.3584165355995816</v>
      </c>
      <c r="X470" s="131">
        <f t="shared" ca="1" si="67"/>
        <v>441.50499213597487</v>
      </c>
      <c r="Y470" s="131">
        <f t="shared" ca="1" si="68"/>
        <v>441.50499213597487</v>
      </c>
      <c r="Z470" s="122">
        <f t="shared" ca="1" si="69"/>
        <v>441.5</v>
      </c>
      <c r="AA470" s="123" t="str">
        <f t="shared" ca="1" si="70"/>
        <v>7 h 22 min</v>
      </c>
      <c r="AB470" s="86"/>
    </row>
    <row r="471" spans="1:28" ht="15.75" customHeight="1" thickBot="1" x14ac:dyDescent="0.35">
      <c r="A471" s="62"/>
      <c r="D471" s="86"/>
      <c r="E471" s="86"/>
      <c r="F471" s="175">
        <v>391</v>
      </c>
      <c r="G471" s="172">
        <v>161159</v>
      </c>
      <c r="H471" s="128" t="s">
        <v>755</v>
      </c>
      <c r="I471" s="129">
        <v>503</v>
      </c>
      <c r="J471" s="130" t="s">
        <v>176</v>
      </c>
      <c r="K471" s="130">
        <v>5</v>
      </c>
      <c r="L471" s="130" t="s">
        <v>318</v>
      </c>
      <c r="M471" s="130"/>
      <c r="N471" s="130"/>
      <c r="O471" s="131"/>
      <c r="P471" s="156">
        <v>40.2744</v>
      </c>
      <c r="Q471" s="156">
        <v>-7.5007999999999999</v>
      </c>
      <c r="R471" s="132">
        <f t="shared" ca="1" si="61"/>
        <v>0.9983670339628663</v>
      </c>
      <c r="S471" s="131">
        <f t="shared" ca="1" si="62"/>
        <v>5.7156113591554814E-2</v>
      </c>
      <c r="T471" s="131">
        <f t="shared" ca="1" si="63"/>
        <v>3.2748040821664124</v>
      </c>
      <c r="U471" s="131">
        <f t="shared" ca="1" si="64"/>
        <v>364.14002058089301</v>
      </c>
      <c r="V471" s="131">
        <f t="shared" ca="1" si="65"/>
        <v>440.60942490288051</v>
      </c>
      <c r="W471" s="131">
        <f t="shared" ca="1" si="66"/>
        <v>7.3434904150480085</v>
      </c>
      <c r="X471" s="131">
        <f t="shared" ca="1" si="67"/>
        <v>440.60942490288051</v>
      </c>
      <c r="Y471" s="131">
        <f t="shared" ca="1" si="68"/>
        <v>440.60942490288051</v>
      </c>
      <c r="Z471" s="122">
        <f t="shared" ca="1" si="69"/>
        <v>440.6</v>
      </c>
      <c r="AA471" s="123" t="str">
        <f t="shared" ca="1" si="70"/>
        <v>7 h 21 min</v>
      </c>
      <c r="AB471" s="86"/>
    </row>
    <row r="472" spans="1:28" ht="15.75" customHeight="1" thickBot="1" x14ac:dyDescent="0.35">
      <c r="A472" s="62"/>
      <c r="D472" s="86"/>
      <c r="E472" s="86"/>
      <c r="F472" s="175">
        <v>392</v>
      </c>
      <c r="G472" s="172">
        <v>404676</v>
      </c>
      <c r="H472" s="128" t="s">
        <v>1130</v>
      </c>
      <c r="I472" s="129">
        <v>503</v>
      </c>
      <c r="J472" s="130" t="s">
        <v>176</v>
      </c>
      <c r="K472" s="130">
        <v>5</v>
      </c>
      <c r="L472" s="130" t="s">
        <v>318</v>
      </c>
      <c r="M472" s="130"/>
      <c r="N472" s="130"/>
      <c r="O472" s="131"/>
      <c r="P472" s="154">
        <v>40.273099999999999</v>
      </c>
      <c r="Q472" s="154">
        <v>-7.5004</v>
      </c>
      <c r="R472" s="132">
        <f t="shared" ca="1" si="61"/>
        <v>0.99836829108003422</v>
      </c>
      <c r="S472" s="131">
        <f t="shared" ca="1" si="62"/>
        <v>5.7134102930165298E-2</v>
      </c>
      <c r="T472" s="131">
        <f t="shared" ca="1" si="63"/>
        <v>3.2735429641645015</v>
      </c>
      <c r="U472" s="131">
        <f t="shared" ca="1" si="64"/>
        <v>363.99979126529166</v>
      </c>
      <c r="V472" s="131">
        <f t="shared" ca="1" si="65"/>
        <v>440.4397474310029</v>
      </c>
      <c r="W472" s="131">
        <f t="shared" ca="1" si="66"/>
        <v>7.3406624571833818</v>
      </c>
      <c r="X472" s="131">
        <f t="shared" ca="1" si="67"/>
        <v>440.4397474310029</v>
      </c>
      <c r="Y472" s="131">
        <f t="shared" ca="1" si="68"/>
        <v>440.4397474310029</v>
      </c>
      <c r="Z472" s="122">
        <f t="shared" ca="1" si="69"/>
        <v>440.4</v>
      </c>
      <c r="AA472" s="123" t="str">
        <f t="shared" ca="1" si="70"/>
        <v>7 h 20 min</v>
      </c>
      <c r="AB472" s="86"/>
    </row>
    <row r="473" spans="1:28" ht="15.75" customHeight="1" thickBot="1" x14ac:dyDescent="0.35">
      <c r="A473" s="62"/>
      <c r="D473" s="86"/>
      <c r="E473" s="86"/>
      <c r="F473" s="175">
        <v>393</v>
      </c>
      <c r="G473" s="172">
        <v>161615</v>
      </c>
      <c r="H473" s="128" t="s">
        <v>783</v>
      </c>
      <c r="I473" s="129">
        <v>1015</v>
      </c>
      <c r="J473" s="130" t="s">
        <v>166</v>
      </c>
      <c r="K473" s="130">
        <v>4</v>
      </c>
      <c r="L473" s="130" t="s">
        <v>318</v>
      </c>
      <c r="M473" s="130"/>
      <c r="N473" s="130"/>
      <c r="O473" s="131"/>
      <c r="P473" s="156">
        <v>39.918100000000003</v>
      </c>
      <c r="Q473" s="156">
        <v>-8.6258999999999997</v>
      </c>
      <c r="R473" s="132">
        <f t="shared" ca="1" si="61"/>
        <v>0.99867256420763195</v>
      </c>
      <c r="S473" s="131">
        <f t="shared" ca="1" si="62"/>
        <v>5.1531147422394286E-2</v>
      </c>
      <c r="T473" s="131">
        <f t="shared" ca="1" si="63"/>
        <v>2.952517260769643</v>
      </c>
      <c r="U473" s="131">
        <f t="shared" ca="1" si="64"/>
        <v>328.30351652391334</v>
      </c>
      <c r="V473" s="131">
        <f t="shared" ca="1" si="65"/>
        <v>397.24725499393514</v>
      </c>
      <c r="W473" s="131">
        <f t="shared" ca="1" si="66"/>
        <v>6.6207875832322527</v>
      </c>
      <c r="X473" s="131">
        <f t="shared" ca="1" si="67"/>
        <v>397.24725499393514</v>
      </c>
      <c r="Y473" s="131">
        <f t="shared" ca="1" si="68"/>
        <v>397.24725499393514</v>
      </c>
      <c r="Z473" s="122">
        <f t="shared" ca="1" si="69"/>
        <v>397.2</v>
      </c>
      <c r="AA473" s="123" t="str">
        <f t="shared" ca="1" si="70"/>
        <v>6 h 37 min</v>
      </c>
      <c r="AB473" s="86"/>
    </row>
    <row r="474" spans="1:28" ht="15.75" customHeight="1" thickBot="1" x14ac:dyDescent="0.35">
      <c r="A474" s="62"/>
      <c r="D474" s="86"/>
      <c r="E474" s="86"/>
      <c r="F474" s="175">
        <v>394</v>
      </c>
      <c r="G474" s="172">
        <v>160507</v>
      </c>
      <c r="H474" s="128" t="s">
        <v>714</v>
      </c>
      <c r="I474" s="129">
        <v>612</v>
      </c>
      <c r="J474" s="130" t="s">
        <v>162</v>
      </c>
      <c r="K474" s="130">
        <v>4</v>
      </c>
      <c r="L474" s="130" t="s">
        <v>320</v>
      </c>
      <c r="M474" s="130"/>
      <c r="N474" s="130"/>
      <c r="O474" s="131"/>
      <c r="P474" s="156">
        <v>40.046399999999998</v>
      </c>
      <c r="Q474" s="156">
        <v>-7.9497</v>
      </c>
      <c r="R474" s="132">
        <f t="shared" ca="1" si="61"/>
        <v>0.9986021342701874</v>
      </c>
      <c r="S474" s="131">
        <f t="shared" ca="1" si="62"/>
        <v>5.2880838168450239E-2</v>
      </c>
      <c r="T474" s="131">
        <f t="shared" ca="1" si="63"/>
        <v>3.029848844166513</v>
      </c>
      <c r="U474" s="131">
        <f t="shared" ca="1" si="64"/>
        <v>336.90235897773755</v>
      </c>
      <c r="V474" s="131">
        <f t="shared" ca="1" si="65"/>
        <v>407.6518543630624</v>
      </c>
      <c r="W474" s="131">
        <f t="shared" ca="1" si="66"/>
        <v>6.7941975727177066</v>
      </c>
      <c r="X474" s="131">
        <f t="shared" ca="1" si="67"/>
        <v>407.6518543630624</v>
      </c>
      <c r="Y474" s="131">
        <f t="shared" ca="1" si="68"/>
        <v>407.6518543630624</v>
      </c>
      <c r="Z474" s="122">
        <f t="shared" ca="1" si="69"/>
        <v>407.7</v>
      </c>
      <c r="AA474" s="123" t="str">
        <f t="shared" ca="1" si="70"/>
        <v>6 h 48 min</v>
      </c>
      <c r="AB474" s="86"/>
    </row>
    <row r="475" spans="1:28" ht="15.75" customHeight="1" thickBot="1" x14ac:dyDescent="0.35">
      <c r="A475" s="62"/>
      <c r="D475" s="86"/>
      <c r="E475" s="86"/>
      <c r="F475" s="175">
        <v>395</v>
      </c>
      <c r="G475" s="172">
        <v>160374</v>
      </c>
      <c r="H475" s="128" t="s">
        <v>709</v>
      </c>
      <c r="I475" s="129">
        <v>1015</v>
      </c>
      <c r="J475" s="130" t="s">
        <v>166</v>
      </c>
      <c r="K475" s="130">
        <v>4</v>
      </c>
      <c r="L475" s="130" t="s">
        <v>318</v>
      </c>
      <c r="M475" s="130"/>
      <c r="N475" s="130"/>
      <c r="O475" s="131"/>
      <c r="P475" s="156">
        <v>39.911099999999998</v>
      </c>
      <c r="Q475" s="156">
        <v>-8.6088000000000005</v>
      </c>
      <c r="R475" s="132">
        <f t="shared" ca="1" si="61"/>
        <v>0.9986809364894853</v>
      </c>
      <c r="S475" s="131">
        <f t="shared" ca="1" si="62"/>
        <v>5.1368348243877593E-2</v>
      </c>
      <c r="T475" s="131">
        <f t="shared" ca="1" si="63"/>
        <v>2.9431895549324398</v>
      </c>
      <c r="U475" s="131">
        <f t="shared" ca="1" si="64"/>
        <v>327.26632745540434</v>
      </c>
      <c r="V475" s="131">
        <f t="shared" ca="1" si="65"/>
        <v>395.99225622103921</v>
      </c>
      <c r="W475" s="131">
        <f t="shared" ca="1" si="66"/>
        <v>6.5998709370173199</v>
      </c>
      <c r="X475" s="131">
        <f t="shared" ca="1" si="67"/>
        <v>395.99225622103921</v>
      </c>
      <c r="Y475" s="131">
        <f t="shared" ca="1" si="68"/>
        <v>395.99225622103921</v>
      </c>
      <c r="Z475" s="122">
        <f t="shared" ca="1" si="69"/>
        <v>396</v>
      </c>
      <c r="AA475" s="123" t="str">
        <f t="shared" ca="1" si="70"/>
        <v>6 h 36 min</v>
      </c>
      <c r="AB475" s="86"/>
    </row>
    <row r="476" spans="1:28" ht="15.75" customHeight="1" thickBot="1" x14ac:dyDescent="0.35">
      <c r="A476" s="62"/>
      <c r="D476" s="86"/>
      <c r="E476" s="86"/>
      <c r="F476" s="175">
        <v>396</v>
      </c>
      <c r="G476" s="172">
        <v>161100</v>
      </c>
      <c r="H476" s="128" t="s">
        <v>751</v>
      </c>
      <c r="I476" s="129">
        <v>501</v>
      </c>
      <c r="J476" s="130" t="s">
        <v>173</v>
      </c>
      <c r="K476" s="130">
        <v>5</v>
      </c>
      <c r="L476" s="130"/>
      <c r="M476" s="130"/>
      <c r="N476" s="130"/>
      <c r="O476" s="131"/>
      <c r="P476" s="156">
        <v>40.362000000000002</v>
      </c>
      <c r="Q476" s="156">
        <v>-7.3460000000000001</v>
      </c>
      <c r="R476" s="132">
        <f t="shared" ca="1" si="61"/>
        <v>0.99826453544867855</v>
      </c>
      <c r="S476" s="131">
        <f t="shared" ca="1" si="62"/>
        <v>5.8923115271132254E-2</v>
      </c>
      <c r="T476" s="131">
        <f t="shared" ca="1" si="63"/>
        <v>3.3760458207987276</v>
      </c>
      <c r="U476" s="131">
        <f t="shared" ca="1" si="64"/>
        <v>375.39753946270292</v>
      </c>
      <c r="V476" s="131">
        <f t="shared" ca="1" si="65"/>
        <v>454.23102274987053</v>
      </c>
      <c r="W476" s="131">
        <f t="shared" ca="1" si="66"/>
        <v>7.5705170458311759</v>
      </c>
      <c r="X476" s="131">
        <f t="shared" ca="1" si="67"/>
        <v>454.23102274987053</v>
      </c>
      <c r="Y476" s="131">
        <f t="shared" ca="1" si="68"/>
        <v>454.23102274987053</v>
      </c>
      <c r="Z476" s="122">
        <f t="shared" ca="1" si="69"/>
        <v>454.2</v>
      </c>
      <c r="AA476" s="123" t="str">
        <f t="shared" ca="1" si="70"/>
        <v>7 h 34 min</v>
      </c>
      <c r="AB476" s="86"/>
    </row>
    <row r="477" spans="1:28" ht="15.75" customHeight="1" thickBot="1" x14ac:dyDescent="0.35">
      <c r="A477" s="62"/>
      <c r="D477" s="86"/>
      <c r="E477" s="86"/>
      <c r="F477" s="175">
        <v>397</v>
      </c>
      <c r="G477" s="172">
        <v>160829</v>
      </c>
      <c r="H477" s="128" t="s">
        <v>734</v>
      </c>
      <c r="I477" s="129">
        <v>1003</v>
      </c>
      <c r="J477" s="130" t="s">
        <v>145</v>
      </c>
      <c r="K477" s="130">
        <v>4</v>
      </c>
      <c r="L477" s="130"/>
      <c r="M477" s="130"/>
      <c r="N477" s="130"/>
      <c r="O477" s="131"/>
      <c r="P477" s="156">
        <v>39.911799999999999</v>
      </c>
      <c r="Q477" s="156">
        <v>-8.4331999999999994</v>
      </c>
      <c r="R477" s="132">
        <f t="shared" ca="1" si="61"/>
        <v>0.99869975621492091</v>
      </c>
      <c r="S477" s="131">
        <f t="shared" ca="1" si="62"/>
        <v>5.10005030394034E-2</v>
      </c>
      <c r="T477" s="131">
        <f t="shared" ca="1" si="63"/>
        <v>2.9221135772019418</v>
      </c>
      <c r="U477" s="131">
        <f t="shared" ca="1" si="64"/>
        <v>324.92279582053811</v>
      </c>
      <c r="V477" s="131">
        <f t="shared" ca="1" si="65"/>
        <v>393.15658294285112</v>
      </c>
      <c r="W477" s="131">
        <f t="shared" ca="1" si="66"/>
        <v>6.5526097157141852</v>
      </c>
      <c r="X477" s="131">
        <f t="shared" ca="1" si="67"/>
        <v>393.15658294285112</v>
      </c>
      <c r="Y477" s="131">
        <f t="shared" ca="1" si="68"/>
        <v>393.15658294285112</v>
      </c>
      <c r="Z477" s="122">
        <f t="shared" ca="1" si="69"/>
        <v>393.2</v>
      </c>
      <c r="AA477" s="123" t="str">
        <f t="shared" ca="1" si="70"/>
        <v>6 h 33 min</v>
      </c>
      <c r="AB477" s="86"/>
    </row>
    <row r="478" spans="1:28" ht="15.75" customHeight="1" thickBot="1" x14ac:dyDescent="0.35">
      <c r="A478" s="62"/>
      <c r="D478" s="86"/>
      <c r="E478" s="86"/>
      <c r="F478" s="175">
        <v>398</v>
      </c>
      <c r="G478" s="172">
        <v>151208</v>
      </c>
      <c r="H478" s="128" t="s">
        <v>521</v>
      </c>
      <c r="I478" s="129">
        <v>404</v>
      </c>
      <c r="J478" s="130" t="s">
        <v>82</v>
      </c>
      <c r="K478" s="130">
        <v>2</v>
      </c>
      <c r="L478" s="130" t="s">
        <v>320</v>
      </c>
      <c r="M478" s="130"/>
      <c r="N478" s="130"/>
      <c r="O478" s="131"/>
      <c r="P478" s="156">
        <v>41.0901</v>
      </c>
      <c r="Q478" s="156">
        <v>-6.8087999999999997</v>
      </c>
      <c r="R478" s="132">
        <f t="shared" ca="1" si="61"/>
        <v>0.99735900002434374</v>
      </c>
      <c r="S478" s="131">
        <f t="shared" ca="1" si="62"/>
        <v>7.2693373497082048E-2</v>
      </c>
      <c r="T478" s="131">
        <f t="shared" ca="1" si="63"/>
        <v>4.165023499950955</v>
      </c>
      <c r="U478" s="131">
        <f t="shared" ca="1" si="64"/>
        <v>463.12747417510207</v>
      </c>
      <c r="V478" s="131">
        <f t="shared" ca="1" si="65"/>
        <v>560.38424375187344</v>
      </c>
      <c r="W478" s="131">
        <f t="shared" ca="1" si="66"/>
        <v>9.3397373958645566</v>
      </c>
      <c r="X478" s="131">
        <f t="shared" ca="1" si="67"/>
        <v>560.38424375187344</v>
      </c>
      <c r="Y478" s="131">
        <f t="shared" ca="1" si="68"/>
        <v>560.38424375187344</v>
      </c>
      <c r="Z478" s="122">
        <f t="shared" ca="1" si="69"/>
        <v>560.4</v>
      </c>
      <c r="AA478" s="123" t="str">
        <f t="shared" ca="1" si="70"/>
        <v>9 h 20 min</v>
      </c>
      <c r="AB478" s="86"/>
    </row>
    <row r="479" spans="1:28" ht="15.75" customHeight="1" thickBot="1" x14ac:dyDescent="0.35">
      <c r="A479" s="62"/>
      <c r="D479" s="86"/>
      <c r="E479" s="86"/>
      <c r="F479" s="175">
        <v>399</v>
      </c>
      <c r="G479" s="172">
        <v>160556</v>
      </c>
      <c r="H479" s="128" t="s">
        <v>719</v>
      </c>
      <c r="I479" s="129">
        <v>1009</v>
      </c>
      <c r="J479" s="130" t="s">
        <v>155</v>
      </c>
      <c r="K479" s="130">
        <v>4</v>
      </c>
      <c r="L479" s="130" t="s">
        <v>318</v>
      </c>
      <c r="M479" s="130"/>
      <c r="N479" s="130"/>
      <c r="O479" s="131"/>
      <c r="P479" s="156">
        <v>39.868899999999996</v>
      </c>
      <c r="Q479" s="156">
        <v>-8.8516999999999992</v>
      </c>
      <c r="R479" s="132">
        <f t="shared" ca="1" si="61"/>
        <v>0.99868144171843798</v>
      </c>
      <c r="S479" s="131">
        <f t="shared" ca="1" si="62"/>
        <v>5.1358507561683586E-2</v>
      </c>
      <c r="T479" s="131">
        <f t="shared" ca="1" si="63"/>
        <v>2.9426257253751942</v>
      </c>
      <c r="U479" s="131">
        <f t="shared" ca="1" si="64"/>
        <v>327.2036327410251</v>
      </c>
      <c r="V479" s="131">
        <f t="shared" ca="1" si="65"/>
        <v>395.91639561664039</v>
      </c>
      <c r="W479" s="131">
        <f t="shared" ca="1" si="66"/>
        <v>6.5986065936106728</v>
      </c>
      <c r="X479" s="131">
        <f t="shared" ca="1" si="67"/>
        <v>395.91639561664039</v>
      </c>
      <c r="Y479" s="131">
        <f t="shared" ca="1" si="68"/>
        <v>395.91639561664039</v>
      </c>
      <c r="Z479" s="122">
        <f t="shared" ca="1" si="69"/>
        <v>395.9</v>
      </c>
      <c r="AA479" s="123" t="str">
        <f t="shared" ca="1" si="70"/>
        <v>6 h 36 min</v>
      </c>
      <c r="AB479" s="86"/>
    </row>
    <row r="480" spans="1:28" ht="15.75" customHeight="1" thickBot="1" x14ac:dyDescent="0.35">
      <c r="A480" s="62"/>
      <c r="D480" s="86"/>
      <c r="E480" s="86"/>
      <c r="F480" s="175">
        <v>400</v>
      </c>
      <c r="G480" s="172">
        <v>160623</v>
      </c>
      <c r="H480" s="128" t="s">
        <v>723</v>
      </c>
      <c r="I480" s="129">
        <v>1008</v>
      </c>
      <c r="J480" s="130" t="s">
        <v>153</v>
      </c>
      <c r="K480" s="130">
        <v>4</v>
      </c>
      <c r="L480" s="130"/>
      <c r="M480" s="130"/>
      <c r="N480" s="130"/>
      <c r="O480" s="131"/>
      <c r="P480" s="156">
        <v>39.902799999999999</v>
      </c>
      <c r="Q480" s="156">
        <v>-8.2809000000000008</v>
      </c>
      <c r="R480" s="132">
        <f t="shared" ca="1" si="61"/>
        <v>0.99871987549759889</v>
      </c>
      <c r="S480" s="131">
        <f t="shared" ca="1" si="62"/>
        <v>5.0604302494229092E-2</v>
      </c>
      <c r="T480" s="131">
        <f t="shared" ca="1" si="63"/>
        <v>2.8994129581226717</v>
      </c>
      <c r="U480" s="131">
        <f t="shared" ca="1" si="64"/>
        <v>322.39861309347373</v>
      </c>
      <c r="V480" s="131">
        <f t="shared" ca="1" si="65"/>
        <v>390.1023218431032</v>
      </c>
      <c r="W480" s="131">
        <f t="shared" ca="1" si="66"/>
        <v>6.5017053640517197</v>
      </c>
      <c r="X480" s="131">
        <f t="shared" ca="1" si="67"/>
        <v>390.1023218431032</v>
      </c>
      <c r="Y480" s="131">
        <f t="shared" ca="1" si="68"/>
        <v>390.1023218431032</v>
      </c>
      <c r="Z480" s="122">
        <f t="shared" ca="1" si="69"/>
        <v>390.1</v>
      </c>
      <c r="AA480" s="123" t="str">
        <f t="shared" ca="1" si="70"/>
        <v>6 h 30 min</v>
      </c>
      <c r="AB480" s="86"/>
    </row>
    <row r="481" spans="1:28" ht="15.75" customHeight="1" thickBot="1" x14ac:dyDescent="0.35">
      <c r="A481" s="62"/>
      <c r="D481" s="86"/>
      <c r="E481" s="86"/>
      <c r="F481" s="175">
        <v>401</v>
      </c>
      <c r="G481" s="172">
        <v>160659</v>
      </c>
      <c r="H481" s="128" t="s">
        <v>725</v>
      </c>
      <c r="I481" s="129">
        <v>1013</v>
      </c>
      <c r="J481" s="130" t="s">
        <v>163</v>
      </c>
      <c r="K481" s="130">
        <v>4</v>
      </c>
      <c r="L481" s="130"/>
      <c r="M481" s="130"/>
      <c r="N481" s="130"/>
      <c r="O481" s="131"/>
      <c r="P481" s="156">
        <v>39.917700000000004</v>
      </c>
      <c r="Q481" s="156">
        <v>-8.1456</v>
      </c>
      <c r="R481" s="132">
        <f t="shared" ca="1" si="61"/>
        <v>0.99871395705842891</v>
      </c>
      <c r="S481" s="131">
        <f t="shared" ca="1" si="62"/>
        <v>5.072117284168165E-2</v>
      </c>
      <c r="T481" s="131">
        <f t="shared" ca="1" si="63"/>
        <v>2.9061091357819309</v>
      </c>
      <c r="U481" s="131">
        <f t="shared" ca="1" si="64"/>
        <v>323.14319084819635</v>
      </c>
      <c r="V481" s="131">
        <f t="shared" ca="1" si="65"/>
        <v>391.00326092631758</v>
      </c>
      <c r="W481" s="131">
        <f t="shared" ca="1" si="66"/>
        <v>6.5167210154386259</v>
      </c>
      <c r="X481" s="131">
        <f t="shared" ca="1" si="67"/>
        <v>391.00326092631758</v>
      </c>
      <c r="Y481" s="131">
        <f t="shared" ca="1" si="68"/>
        <v>391.00326092631758</v>
      </c>
      <c r="Z481" s="122">
        <f t="shared" ca="1" si="69"/>
        <v>391</v>
      </c>
      <c r="AA481" s="123" t="str">
        <f t="shared" ca="1" si="70"/>
        <v>6 h 31 min</v>
      </c>
      <c r="AB481" s="86"/>
    </row>
    <row r="482" spans="1:28" ht="15.75" customHeight="1" thickBot="1" x14ac:dyDescent="0.35">
      <c r="A482" s="62"/>
      <c r="D482" s="86"/>
      <c r="E482" s="86"/>
      <c r="F482" s="175">
        <v>402</v>
      </c>
      <c r="G482" s="172">
        <v>151191</v>
      </c>
      <c r="H482" s="128" t="s">
        <v>520</v>
      </c>
      <c r="I482" s="129">
        <v>408</v>
      </c>
      <c r="J482" s="130" t="s">
        <v>88</v>
      </c>
      <c r="K482" s="130">
        <v>2</v>
      </c>
      <c r="L482" s="130" t="s">
        <v>320</v>
      </c>
      <c r="M482" s="130"/>
      <c r="N482" s="130"/>
      <c r="O482" s="131"/>
      <c r="P482" s="156">
        <v>41.340600000000002</v>
      </c>
      <c r="Q482" s="156">
        <v>-6.7141000000000002</v>
      </c>
      <c r="R482" s="132">
        <f t="shared" ca="1" si="61"/>
        <v>0.99701916589774586</v>
      </c>
      <c r="S482" s="131">
        <f t="shared" ca="1" si="62"/>
        <v>7.7231032310269176E-2</v>
      </c>
      <c r="T482" s="131">
        <f t="shared" ca="1" si="63"/>
        <v>4.42501219881692</v>
      </c>
      <c r="U482" s="131">
        <f t="shared" ca="1" si="64"/>
        <v>492.03677310733701</v>
      </c>
      <c r="V482" s="131">
        <f t="shared" ca="1" si="65"/>
        <v>595.36449545987773</v>
      </c>
      <c r="W482" s="131">
        <f t="shared" ca="1" si="66"/>
        <v>9.9227415909979619</v>
      </c>
      <c r="X482" s="131">
        <f t="shared" ca="1" si="67"/>
        <v>595.36449545987773</v>
      </c>
      <c r="Y482" s="131">
        <f t="shared" ca="1" si="68"/>
        <v>595.36449545987773</v>
      </c>
      <c r="Z482" s="122">
        <f t="shared" ca="1" si="69"/>
        <v>595.4</v>
      </c>
      <c r="AA482" s="123" t="str">
        <f t="shared" ca="1" si="70"/>
        <v>9 h 55 min</v>
      </c>
      <c r="AB482" s="86"/>
    </row>
    <row r="483" spans="1:28" ht="15.75" customHeight="1" thickBot="1" x14ac:dyDescent="0.35">
      <c r="A483" s="62"/>
      <c r="D483" s="86"/>
      <c r="E483" s="86"/>
      <c r="F483" s="175">
        <v>403</v>
      </c>
      <c r="G483" s="172">
        <v>161500</v>
      </c>
      <c r="H483" s="128" t="s">
        <v>776</v>
      </c>
      <c r="I483" s="129">
        <v>902</v>
      </c>
      <c r="J483" s="130" t="s">
        <v>172</v>
      </c>
      <c r="K483" s="130">
        <v>5</v>
      </c>
      <c r="L483" s="130" t="s">
        <v>318</v>
      </c>
      <c r="M483" s="130"/>
      <c r="N483" s="130"/>
      <c r="O483" s="131"/>
      <c r="P483" s="156">
        <v>40.7254</v>
      </c>
      <c r="Q483" s="156">
        <v>-6.9055999999999997</v>
      </c>
      <c r="R483" s="132">
        <f t="shared" ca="1" si="61"/>
        <v>0.99780941545445145</v>
      </c>
      <c r="S483" s="131">
        <f t="shared" ca="1" si="62"/>
        <v>6.6202489225817729E-2</v>
      </c>
      <c r="T483" s="131">
        <f t="shared" ca="1" si="63"/>
        <v>3.7931232258996608</v>
      </c>
      <c r="U483" s="131">
        <f t="shared" ca="1" si="64"/>
        <v>421.77422981323173</v>
      </c>
      <c r="V483" s="131">
        <f t="shared" ca="1" si="65"/>
        <v>510.3468180740104</v>
      </c>
      <c r="W483" s="131">
        <f t="shared" ca="1" si="66"/>
        <v>8.5057803012335071</v>
      </c>
      <c r="X483" s="131">
        <f t="shared" ca="1" si="67"/>
        <v>510.34681807401046</v>
      </c>
      <c r="Y483" s="131">
        <f t="shared" ca="1" si="68"/>
        <v>510.34681807401046</v>
      </c>
      <c r="Z483" s="122">
        <f t="shared" ca="1" si="69"/>
        <v>510.3</v>
      </c>
      <c r="AA483" s="123" t="str">
        <f t="shared" ca="1" si="70"/>
        <v>8 h 30 min</v>
      </c>
      <c r="AB483" s="86"/>
    </row>
    <row r="484" spans="1:28" ht="15.75" customHeight="1" thickBot="1" x14ac:dyDescent="0.35">
      <c r="A484" s="62"/>
      <c r="D484" s="86"/>
      <c r="E484" s="86"/>
      <c r="F484" s="175">
        <v>404</v>
      </c>
      <c r="G484" s="172">
        <v>161196</v>
      </c>
      <c r="H484" s="128" t="s">
        <v>757</v>
      </c>
      <c r="I484" s="129">
        <v>504</v>
      </c>
      <c r="J484" s="130" t="s">
        <v>179</v>
      </c>
      <c r="K484" s="130">
        <v>5</v>
      </c>
      <c r="L484" s="130"/>
      <c r="M484" s="130"/>
      <c r="N484" s="130"/>
      <c r="O484" s="131"/>
      <c r="P484" s="156">
        <v>40.139699999999998</v>
      </c>
      <c r="Q484" s="156">
        <v>-7.5007999999999999</v>
      </c>
      <c r="R484" s="132">
        <f t="shared" ca="1" si="61"/>
        <v>0.99849784309238476</v>
      </c>
      <c r="S484" s="131">
        <f t="shared" ca="1" si="62"/>
        <v>5.481848479418594E-2</v>
      </c>
      <c r="T484" s="131">
        <f t="shared" ca="1" si="63"/>
        <v>3.140867818008934</v>
      </c>
      <c r="U484" s="131">
        <f t="shared" ca="1" si="64"/>
        <v>349.24705209693786</v>
      </c>
      <c r="V484" s="131">
        <f t="shared" ca="1" si="65"/>
        <v>422.58893303729479</v>
      </c>
      <c r="W484" s="131">
        <f t="shared" ca="1" si="66"/>
        <v>7.0431488839549132</v>
      </c>
      <c r="X484" s="131">
        <f t="shared" ca="1" si="67"/>
        <v>422.58893303729479</v>
      </c>
      <c r="Y484" s="131">
        <f t="shared" ca="1" si="68"/>
        <v>422.58893303729479</v>
      </c>
      <c r="Z484" s="122">
        <f t="shared" ca="1" si="69"/>
        <v>422.6</v>
      </c>
      <c r="AA484" s="123" t="str">
        <f t="shared" ca="1" si="70"/>
        <v>7 h 3 min</v>
      </c>
      <c r="AB484" s="86"/>
    </row>
    <row r="485" spans="1:28" ht="15.75" customHeight="1" thickBot="1" x14ac:dyDescent="0.35">
      <c r="A485" s="62"/>
      <c r="D485" s="86"/>
      <c r="E485" s="86"/>
      <c r="F485" s="175">
        <v>405</v>
      </c>
      <c r="G485" s="172">
        <v>161123</v>
      </c>
      <c r="H485" s="128" t="s">
        <v>753</v>
      </c>
      <c r="I485" s="129">
        <v>504</v>
      </c>
      <c r="J485" s="130" t="s">
        <v>179</v>
      </c>
      <c r="K485" s="130">
        <v>5</v>
      </c>
      <c r="L485" s="130" t="s">
        <v>318</v>
      </c>
      <c r="M485" s="130"/>
      <c r="N485" s="130"/>
      <c r="O485" s="131"/>
      <c r="P485" s="156">
        <v>40.137999999999998</v>
      </c>
      <c r="Q485" s="156">
        <v>-7.5011000000000001</v>
      </c>
      <c r="R485" s="132">
        <f t="shared" ca="1" si="61"/>
        <v>0.99849948252961274</v>
      </c>
      <c r="S485" s="131">
        <f t="shared" ca="1" si="62"/>
        <v>5.4788554998189909E-2</v>
      </c>
      <c r="T485" s="131">
        <f t="shared" ca="1" si="63"/>
        <v>3.1391529670166736</v>
      </c>
      <c r="U485" s="131">
        <f t="shared" ca="1" si="64"/>
        <v>349.05637019354845</v>
      </c>
      <c r="V485" s="131">
        <f t="shared" ca="1" si="65"/>
        <v>422.35820793419362</v>
      </c>
      <c r="W485" s="131">
        <f t="shared" ca="1" si="66"/>
        <v>7.0393034655698932</v>
      </c>
      <c r="X485" s="131">
        <f t="shared" ca="1" si="67"/>
        <v>422.35820793419362</v>
      </c>
      <c r="Y485" s="131">
        <f t="shared" ca="1" si="68"/>
        <v>422.35820793419362</v>
      </c>
      <c r="Z485" s="122">
        <f t="shared" ca="1" si="69"/>
        <v>422.4</v>
      </c>
      <c r="AA485" s="123" t="str">
        <f t="shared" ca="1" si="70"/>
        <v>7 h 2 min</v>
      </c>
      <c r="AB485" s="86"/>
    </row>
    <row r="486" spans="1:28" ht="15.75" customHeight="1" thickBot="1" x14ac:dyDescent="0.35">
      <c r="A486" s="62"/>
      <c r="D486" s="86"/>
      <c r="E486" s="86"/>
      <c r="F486" s="175">
        <v>406</v>
      </c>
      <c r="G486" s="172">
        <v>152973</v>
      </c>
      <c r="H486" s="128" t="s">
        <v>680</v>
      </c>
      <c r="I486" s="129">
        <v>402</v>
      </c>
      <c r="J486" s="130" t="s">
        <v>78</v>
      </c>
      <c r="K486" s="130">
        <v>2</v>
      </c>
      <c r="L486" s="130"/>
      <c r="M486" s="130"/>
      <c r="N486" s="130"/>
      <c r="O486" s="131"/>
      <c r="P486" s="156">
        <v>41.808999999999997</v>
      </c>
      <c r="Q486" s="156">
        <v>-6.7660999999999998</v>
      </c>
      <c r="R486" s="132">
        <f t="shared" ca="1" si="61"/>
        <v>0.99638164344215197</v>
      </c>
      <c r="S486" s="131">
        <f t="shared" ca="1" si="62"/>
        <v>8.5094544476271183E-2</v>
      </c>
      <c r="T486" s="131">
        <f t="shared" ca="1" si="63"/>
        <v>4.8755582580786108</v>
      </c>
      <c r="U486" s="131">
        <f t="shared" ca="1" si="64"/>
        <v>542.13499186357444</v>
      </c>
      <c r="V486" s="131">
        <f t="shared" ca="1" si="65"/>
        <v>655.98334015492503</v>
      </c>
      <c r="W486" s="131">
        <f t="shared" ca="1" si="66"/>
        <v>10.93305566924875</v>
      </c>
      <c r="X486" s="131">
        <f t="shared" ca="1" si="67"/>
        <v>655.98334015492503</v>
      </c>
      <c r="Y486" s="131">
        <f t="shared" ca="1" si="68"/>
        <v>655.98334015492503</v>
      </c>
      <c r="Z486" s="122">
        <f t="shared" ca="1" si="69"/>
        <v>656</v>
      </c>
      <c r="AA486" s="123" t="str">
        <f t="shared" ca="1" si="70"/>
        <v>10 h 56 min</v>
      </c>
      <c r="AB486" s="86"/>
    </row>
    <row r="487" spans="1:28" ht="15.75" customHeight="1" thickBot="1" x14ac:dyDescent="0.35">
      <c r="A487" s="62"/>
      <c r="D487" s="86"/>
      <c r="E487" s="86"/>
      <c r="F487" s="175">
        <v>407</v>
      </c>
      <c r="G487" s="172">
        <v>151816</v>
      </c>
      <c r="H487" s="128" t="s">
        <v>572</v>
      </c>
      <c r="I487" s="129">
        <v>402</v>
      </c>
      <c r="J487" s="130" t="s">
        <v>78</v>
      </c>
      <c r="K487" s="130">
        <v>2</v>
      </c>
      <c r="L487" s="130"/>
      <c r="M487" s="130"/>
      <c r="N487" s="130"/>
      <c r="O487" s="131"/>
      <c r="P487" s="156">
        <v>41.806100000000001</v>
      </c>
      <c r="Q487" s="156">
        <v>-6.7567000000000004</v>
      </c>
      <c r="R487" s="132">
        <f t="shared" ca="1" si="61"/>
        <v>0.99638387774681147</v>
      </c>
      <c r="S487" s="131">
        <f t="shared" ca="1" si="62"/>
        <v>8.5068251977381104E-2</v>
      </c>
      <c r="T487" s="131">
        <f t="shared" ca="1" si="63"/>
        <v>4.874051808859357</v>
      </c>
      <c r="U487" s="131">
        <f t="shared" ca="1" si="64"/>
        <v>541.96748307955579</v>
      </c>
      <c r="V487" s="131">
        <f t="shared" ca="1" si="65"/>
        <v>655.78065452626254</v>
      </c>
      <c r="W487" s="131">
        <f t="shared" ca="1" si="66"/>
        <v>10.92967757543771</v>
      </c>
      <c r="X487" s="131">
        <f t="shared" ca="1" si="67"/>
        <v>655.78065452626254</v>
      </c>
      <c r="Y487" s="131">
        <f t="shared" ca="1" si="68"/>
        <v>655.78065452626254</v>
      </c>
      <c r="Z487" s="122">
        <f t="shared" ca="1" si="69"/>
        <v>655.8</v>
      </c>
      <c r="AA487" s="123" t="str">
        <f t="shared" ca="1" si="70"/>
        <v>10 h 56 min</v>
      </c>
      <c r="AB487" s="86"/>
    </row>
    <row r="488" spans="1:28" ht="15.75" customHeight="1" thickBot="1" x14ac:dyDescent="0.35">
      <c r="A488" s="62"/>
      <c r="D488" s="86"/>
      <c r="E488" s="86"/>
      <c r="F488" s="175">
        <v>408</v>
      </c>
      <c r="G488" s="172">
        <v>153059</v>
      </c>
      <c r="H488" s="128" t="s">
        <v>686</v>
      </c>
      <c r="I488" s="129">
        <v>402</v>
      </c>
      <c r="J488" s="130" t="s">
        <v>78</v>
      </c>
      <c r="K488" s="130">
        <v>2</v>
      </c>
      <c r="L488" s="130"/>
      <c r="M488" s="130"/>
      <c r="N488" s="130"/>
      <c r="O488" s="131"/>
      <c r="P488" s="156">
        <v>41.806199999999997</v>
      </c>
      <c r="Q488" s="156">
        <v>-6.7497999999999996</v>
      </c>
      <c r="R488" s="132">
        <f t="shared" ca="1" si="61"/>
        <v>0.99638226310588052</v>
      </c>
      <c r="S488" s="131">
        <f t="shared" ca="1" si="62"/>
        <v>8.5087253307133848E-2</v>
      </c>
      <c r="T488" s="131">
        <f t="shared" ca="1" si="63"/>
        <v>4.8751405048593259</v>
      </c>
      <c r="U488" s="131">
        <f t="shared" ca="1" si="64"/>
        <v>542.08854002644114</v>
      </c>
      <c r="V488" s="131">
        <f t="shared" ca="1" si="65"/>
        <v>655.92713343199375</v>
      </c>
      <c r="W488" s="131">
        <f t="shared" ca="1" si="66"/>
        <v>10.932118890533228</v>
      </c>
      <c r="X488" s="131">
        <f t="shared" ca="1" si="67"/>
        <v>655.92713343199375</v>
      </c>
      <c r="Y488" s="131">
        <f t="shared" ca="1" si="68"/>
        <v>655.92713343199375</v>
      </c>
      <c r="Z488" s="122">
        <f t="shared" ca="1" si="69"/>
        <v>655.9</v>
      </c>
      <c r="AA488" s="123" t="str">
        <f t="shared" ca="1" si="70"/>
        <v>10 h 56 min</v>
      </c>
      <c r="AB488" s="86"/>
    </row>
    <row r="489" spans="1:28" ht="15.75" customHeight="1" thickBot="1" x14ac:dyDescent="0.35">
      <c r="A489" s="62"/>
      <c r="D489" s="86"/>
      <c r="E489" s="86"/>
      <c r="F489" s="175">
        <v>409</v>
      </c>
      <c r="G489" s="172">
        <v>161603</v>
      </c>
      <c r="H489" s="128" t="s">
        <v>782</v>
      </c>
      <c r="I489" s="129">
        <v>1002</v>
      </c>
      <c r="J489" s="130" t="s">
        <v>144</v>
      </c>
      <c r="K489" s="130">
        <v>4</v>
      </c>
      <c r="L489" s="130"/>
      <c r="M489" s="130"/>
      <c r="N489" s="130"/>
      <c r="O489" s="131"/>
      <c r="P489" s="156">
        <v>39.823700000000002</v>
      </c>
      <c r="Q489" s="156">
        <v>-8.3806999999999992</v>
      </c>
      <c r="R489" s="132">
        <f t="shared" ca="1" si="61"/>
        <v>0.99878090971692846</v>
      </c>
      <c r="S489" s="131">
        <f t="shared" ca="1" si="62"/>
        <v>4.9382953748841496E-2</v>
      </c>
      <c r="T489" s="131">
        <f t="shared" ca="1" si="63"/>
        <v>2.8294348296983642</v>
      </c>
      <c r="U489" s="131">
        <f t="shared" ca="1" si="64"/>
        <v>314.61743398007087</v>
      </c>
      <c r="V489" s="131">
        <f t="shared" ca="1" si="65"/>
        <v>380.68709511588577</v>
      </c>
      <c r="W489" s="131">
        <f t="shared" ca="1" si="66"/>
        <v>6.344784918598096</v>
      </c>
      <c r="X489" s="131">
        <f t="shared" ca="1" si="67"/>
        <v>380.68709511588577</v>
      </c>
      <c r="Y489" s="131">
        <f t="shared" ca="1" si="68"/>
        <v>380.68709511588577</v>
      </c>
      <c r="Z489" s="122">
        <f t="shared" ca="1" si="69"/>
        <v>380.7</v>
      </c>
      <c r="AA489" s="123" t="str">
        <f t="shared" ca="1" si="70"/>
        <v>6 h 21 min</v>
      </c>
      <c r="AB489" s="86"/>
    </row>
    <row r="490" spans="1:28" ht="15.75" customHeight="1" thickBot="1" x14ac:dyDescent="0.35">
      <c r="A490" s="62"/>
      <c r="D490" s="86"/>
      <c r="E490" s="86"/>
      <c r="F490" s="175">
        <v>410</v>
      </c>
      <c r="G490" s="172">
        <v>160325</v>
      </c>
      <c r="H490" s="128" t="s">
        <v>705</v>
      </c>
      <c r="I490" s="129">
        <v>1009</v>
      </c>
      <c r="J490" s="130" t="s">
        <v>155</v>
      </c>
      <c r="K490" s="130">
        <v>4</v>
      </c>
      <c r="L490" s="130" t="s">
        <v>318</v>
      </c>
      <c r="M490" s="130"/>
      <c r="N490" s="130"/>
      <c r="O490" s="131"/>
      <c r="P490" s="156">
        <v>39.7973</v>
      </c>
      <c r="Q490" s="156">
        <v>-8.7086000000000006</v>
      </c>
      <c r="R490" s="132">
        <f t="shared" ca="1" si="61"/>
        <v>0.99876555843608839</v>
      </c>
      <c r="S490" s="131">
        <f t="shared" ca="1" si="62"/>
        <v>4.9692969761895078E-2</v>
      </c>
      <c r="T490" s="131">
        <f t="shared" ca="1" si="63"/>
        <v>2.8471974388278074</v>
      </c>
      <c r="U490" s="131">
        <f t="shared" ca="1" si="64"/>
        <v>316.59253743410318</v>
      </c>
      <c r="V490" s="131">
        <f t="shared" ca="1" si="65"/>
        <v>383.07697029526486</v>
      </c>
      <c r="W490" s="131">
        <f t="shared" ca="1" si="66"/>
        <v>6.3846161715877479</v>
      </c>
      <c r="X490" s="131">
        <f t="shared" ca="1" si="67"/>
        <v>383.07697029526486</v>
      </c>
      <c r="Y490" s="131">
        <f t="shared" ca="1" si="68"/>
        <v>383.07697029526486</v>
      </c>
      <c r="Z490" s="122">
        <f t="shared" ca="1" si="69"/>
        <v>383.1</v>
      </c>
      <c r="AA490" s="123" t="str">
        <f t="shared" ca="1" si="70"/>
        <v>6 h 23 min</v>
      </c>
      <c r="AB490" s="86"/>
    </row>
    <row r="491" spans="1:28" ht="15.75" customHeight="1" thickBot="1" x14ac:dyDescent="0.35">
      <c r="A491" s="62"/>
      <c r="D491" s="86"/>
      <c r="E491" s="86"/>
      <c r="F491" s="175">
        <v>411</v>
      </c>
      <c r="G491" s="172">
        <v>160489</v>
      </c>
      <c r="H491" s="128" t="s">
        <v>713</v>
      </c>
      <c r="I491" s="129">
        <v>506</v>
      </c>
      <c r="J491" s="130" t="s">
        <v>185</v>
      </c>
      <c r="K491" s="130">
        <v>5</v>
      </c>
      <c r="L491" s="130"/>
      <c r="M491" s="130"/>
      <c r="N491" s="130"/>
      <c r="O491" s="131"/>
      <c r="P491" s="156">
        <v>39.927300000000002</v>
      </c>
      <c r="Q491" s="156">
        <v>-7.9156000000000004</v>
      </c>
      <c r="R491" s="132">
        <f t="shared" ca="1" si="61"/>
        <v>0.99870987787139387</v>
      </c>
      <c r="S491" s="131">
        <f t="shared" ca="1" si="62"/>
        <v>5.0801567428554906E-2</v>
      </c>
      <c r="T491" s="131">
        <f t="shared" ca="1" si="63"/>
        <v>2.9107154063054663</v>
      </c>
      <c r="U491" s="131">
        <f t="shared" ca="1" si="64"/>
        <v>323.65538254002172</v>
      </c>
      <c r="V491" s="131">
        <f t="shared" ca="1" si="65"/>
        <v>391.62301287342626</v>
      </c>
      <c r="W491" s="131">
        <f t="shared" ca="1" si="66"/>
        <v>6.5270502145571045</v>
      </c>
      <c r="X491" s="131">
        <f t="shared" ca="1" si="67"/>
        <v>391.62301287342626</v>
      </c>
      <c r="Y491" s="131">
        <f t="shared" ca="1" si="68"/>
        <v>391.62301287342626</v>
      </c>
      <c r="Z491" s="122">
        <f t="shared" ca="1" si="69"/>
        <v>391.6</v>
      </c>
      <c r="AA491" s="123" t="str">
        <f t="shared" ca="1" si="70"/>
        <v>6 h 32 min</v>
      </c>
      <c r="AB491" s="86"/>
    </row>
    <row r="492" spans="1:28" ht="15.75" customHeight="1" thickBot="1" x14ac:dyDescent="0.35">
      <c r="A492" s="62"/>
      <c r="D492" s="86"/>
      <c r="E492" s="86"/>
      <c r="F492" s="175">
        <v>412</v>
      </c>
      <c r="G492" s="172">
        <v>160349</v>
      </c>
      <c r="H492" s="128" t="s">
        <v>707</v>
      </c>
      <c r="I492" s="129">
        <v>1009</v>
      </c>
      <c r="J492" s="130" t="s">
        <v>155</v>
      </c>
      <c r="K492" s="130">
        <v>4</v>
      </c>
      <c r="L492" s="130" t="s">
        <v>327</v>
      </c>
      <c r="M492" s="130"/>
      <c r="N492" s="130"/>
      <c r="O492" s="131"/>
      <c r="P492" s="156">
        <v>39.763300000000001</v>
      </c>
      <c r="Q492" s="156">
        <v>-8.8127999999999993</v>
      </c>
      <c r="R492" s="132">
        <f t="shared" ca="1" si="61"/>
        <v>0.99877791502320923</v>
      </c>
      <c r="S492" s="131">
        <f t="shared" ca="1" si="62"/>
        <v>4.9443583470926367E-2</v>
      </c>
      <c r="T492" s="131">
        <f t="shared" ca="1" si="63"/>
        <v>2.8329086568868789</v>
      </c>
      <c r="U492" s="131">
        <f t="shared" ca="1" si="64"/>
        <v>315.00370426439378</v>
      </c>
      <c r="V492" s="131">
        <f t="shared" ca="1" si="65"/>
        <v>381.15448215991648</v>
      </c>
      <c r="W492" s="131">
        <f t="shared" ca="1" si="66"/>
        <v>6.352574702665275</v>
      </c>
      <c r="X492" s="131">
        <f t="shared" ca="1" si="67"/>
        <v>381.15448215991648</v>
      </c>
      <c r="Y492" s="131">
        <f t="shared" ca="1" si="68"/>
        <v>381.15448215991648</v>
      </c>
      <c r="Z492" s="122">
        <f t="shared" ca="1" si="69"/>
        <v>381.2</v>
      </c>
      <c r="AA492" s="123" t="str">
        <f t="shared" ca="1" si="70"/>
        <v>6 h 21 min</v>
      </c>
      <c r="AB492" s="86"/>
    </row>
    <row r="493" spans="1:28" ht="15.75" customHeight="1" thickBot="1" x14ac:dyDescent="0.35">
      <c r="A493" s="62"/>
      <c r="D493" s="86"/>
      <c r="E493" s="86"/>
      <c r="F493" s="175">
        <v>413</v>
      </c>
      <c r="G493" s="172">
        <v>400725</v>
      </c>
      <c r="H493" s="128" t="s">
        <v>1045</v>
      </c>
      <c r="I493" s="129">
        <v>1009</v>
      </c>
      <c r="J493" s="130" t="s">
        <v>155</v>
      </c>
      <c r="K493" s="130">
        <v>4</v>
      </c>
      <c r="L493" s="130"/>
      <c r="M493" s="130"/>
      <c r="N493" s="130"/>
      <c r="O493" s="131"/>
      <c r="P493" s="156">
        <v>39.762900000000002</v>
      </c>
      <c r="Q493" s="156">
        <v>-8.8239000000000001</v>
      </c>
      <c r="R493" s="132">
        <f t="shared" ca="1" si="61"/>
        <v>0.99877640080419172</v>
      </c>
      <c r="S493" s="131">
        <f t="shared" ca="1" si="62"/>
        <v>4.9474211661424405E-2</v>
      </c>
      <c r="T493" s="131">
        <f t="shared" ca="1" si="63"/>
        <v>2.8346635229365389</v>
      </c>
      <c r="U493" s="131">
        <f t="shared" ca="1" si="64"/>
        <v>315.19883561986012</v>
      </c>
      <c r="V493" s="131">
        <f t="shared" ca="1" si="65"/>
        <v>381.39059110003075</v>
      </c>
      <c r="W493" s="131">
        <f t="shared" ca="1" si="66"/>
        <v>6.3565098516671794</v>
      </c>
      <c r="X493" s="131">
        <f t="shared" ca="1" si="67"/>
        <v>381.39059110003075</v>
      </c>
      <c r="Y493" s="131">
        <f t="shared" ca="1" si="68"/>
        <v>381.39059110003075</v>
      </c>
      <c r="Z493" s="122">
        <f t="shared" ca="1" si="69"/>
        <v>381.4</v>
      </c>
      <c r="AA493" s="123" t="str">
        <f t="shared" ca="1" si="70"/>
        <v>6 h 21 min</v>
      </c>
      <c r="AB493" s="86"/>
    </row>
    <row r="494" spans="1:28" ht="15.75" customHeight="1" thickBot="1" x14ac:dyDescent="0.35">
      <c r="A494" s="62"/>
      <c r="D494" s="86"/>
      <c r="E494" s="86"/>
      <c r="F494" s="175">
        <v>414</v>
      </c>
      <c r="G494" s="172">
        <v>161627</v>
      </c>
      <c r="H494" s="128" t="s">
        <v>784</v>
      </c>
      <c r="I494" s="129">
        <v>1009</v>
      </c>
      <c r="J494" s="130" t="s">
        <v>155</v>
      </c>
      <c r="K494" s="130">
        <v>4</v>
      </c>
      <c r="L494" s="130"/>
      <c r="M494" s="130"/>
      <c r="N494" s="130"/>
      <c r="O494" s="131"/>
      <c r="P494" s="156">
        <v>39.760800000000003</v>
      </c>
      <c r="Q494" s="156">
        <v>-8.7837999999999994</v>
      </c>
      <c r="R494" s="132">
        <f t="shared" ca="1" si="61"/>
        <v>0.99878472272848773</v>
      </c>
      <c r="S494" s="131">
        <f t="shared" ca="1" si="62"/>
        <v>4.9305648786360345E-2</v>
      </c>
      <c r="T494" s="131">
        <f t="shared" ca="1" si="63"/>
        <v>2.825005581612777</v>
      </c>
      <c r="U494" s="131">
        <f t="shared" ca="1" si="64"/>
        <v>314.1249261998874</v>
      </c>
      <c r="V494" s="131">
        <f t="shared" ca="1" si="65"/>
        <v>380.09116070186371</v>
      </c>
      <c r="W494" s="131">
        <f t="shared" ca="1" si="66"/>
        <v>6.3348526783643955</v>
      </c>
      <c r="X494" s="131">
        <f t="shared" ca="1" si="67"/>
        <v>380.09116070186371</v>
      </c>
      <c r="Y494" s="131">
        <f t="shared" ca="1" si="68"/>
        <v>380.09116070186371</v>
      </c>
      <c r="Z494" s="122">
        <f t="shared" ca="1" si="69"/>
        <v>380.1</v>
      </c>
      <c r="AA494" s="123" t="str">
        <f t="shared" ca="1" si="70"/>
        <v>6 h 20 min</v>
      </c>
      <c r="AB494" s="86"/>
    </row>
    <row r="495" spans="1:28" ht="15.75" customHeight="1" thickBot="1" x14ac:dyDescent="0.35">
      <c r="A495" s="62"/>
      <c r="D495" s="86"/>
      <c r="E495" s="86"/>
      <c r="F495" s="175">
        <v>415</v>
      </c>
      <c r="G495" s="172">
        <v>161548</v>
      </c>
      <c r="H495" s="128" t="s">
        <v>778</v>
      </c>
      <c r="I495" s="129">
        <v>911</v>
      </c>
      <c r="J495" s="130" t="s">
        <v>189</v>
      </c>
      <c r="K495" s="130">
        <v>5</v>
      </c>
      <c r="L495" s="130"/>
      <c r="M495" s="130"/>
      <c r="N495" s="130"/>
      <c r="O495" s="131"/>
      <c r="P495" s="156">
        <v>40.354999999999997</v>
      </c>
      <c r="Q495" s="156">
        <v>-7.0819999999999999</v>
      </c>
      <c r="R495" s="132">
        <f t="shared" ca="1" si="61"/>
        <v>0.99823673222228537</v>
      </c>
      <c r="S495" s="131">
        <f t="shared" ca="1" si="62"/>
        <v>5.939337011904211E-2</v>
      </c>
      <c r="T495" s="131">
        <f t="shared" ca="1" si="63"/>
        <v>3.402989438879529</v>
      </c>
      <c r="U495" s="131">
        <f t="shared" ca="1" si="64"/>
        <v>378.39352010652095</v>
      </c>
      <c r="V495" s="131">
        <f t="shared" ca="1" si="65"/>
        <v>457.85615932889033</v>
      </c>
      <c r="W495" s="131">
        <f t="shared" ca="1" si="66"/>
        <v>7.6309359888148389</v>
      </c>
      <c r="X495" s="131">
        <f t="shared" ca="1" si="67"/>
        <v>457.85615932889033</v>
      </c>
      <c r="Y495" s="131">
        <f t="shared" ca="1" si="68"/>
        <v>457.85615932889033</v>
      </c>
      <c r="Z495" s="122">
        <f t="shared" ca="1" si="69"/>
        <v>457.9</v>
      </c>
      <c r="AA495" s="123" t="str">
        <f t="shared" ca="1" si="70"/>
        <v>7 h 38 min</v>
      </c>
      <c r="AB495" s="86"/>
    </row>
    <row r="496" spans="1:28" ht="15.75" customHeight="1" thickBot="1" x14ac:dyDescent="0.35">
      <c r="A496" s="62"/>
      <c r="D496" s="86"/>
      <c r="E496" s="86"/>
      <c r="F496" s="175">
        <v>416</v>
      </c>
      <c r="G496" s="172">
        <v>160313</v>
      </c>
      <c r="H496" s="128" t="s">
        <v>704</v>
      </c>
      <c r="I496" s="129">
        <v>1009</v>
      </c>
      <c r="J496" s="130" t="s">
        <v>155</v>
      </c>
      <c r="K496" s="130">
        <v>4</v>
      </c>
      <c r="L496" s="130"/>
      <c r="M496" s="130"/>
      <c r="N496" s="130"/>
      <c r="O496" s="131"/>
      <c r="P496" s="156">
        <v>39.746000000000002</v>
      </c>
      <c r="Q496" s="156">
        <v>-8.6992999999999991</v>
      </c>
      <c r="R496" s="132">
        <f t="shared" ca="1" si="61"/>
        <v>0.99880990221270693</v>
      </c>
      <c r="S496" s="131">
        <f t="shared" ca="1" si="62"/>
        <v>4.8792087835905829E-2</v>
      </c>
      <c r="T496" s="131">
        <f t="shared" ca="1" si="63"/>
        <v>2.7955807066290066</v>
      </c>
      <c r="U496" s="131">
        <f t="shared" ca="1" si="64"/>
        <v>310.85304357321979</v>
      </c>
      <c r="V496" s="131">
        <f t="shared" ca="1" si="65"/>
        <v>376.13218272359592</v>
      </c>
      <c r="W496" s="131">
        <f t="shared" ca="1" si="66"/>
        <v>6.2688697120599324</v>
      </c>
      <c r="X496" s="131">
        <f t="shared" ca="1" si="67"/>
        <v>376.13218272359592</v>
      </c>
      <c r="Y496" s="131">
        <f t="shared" ca="1" si="68"/>
        <v>376.13218272359592</v>
      </c>
      <c r="Z496" s="122">
        <f t="shared" ca="1" si="69"/>
        <v>376.1</v>
      </c>
      <c r="AA496" s="123" t="str">
        <f t="shared" ca="1" si="70"/>
        <v>6 h 16 min</v>
      </c>
      <c r="AB496" s="86"/>
    </row>
    <row r="497" spans="1:28" ht="15.75" customHeight="1" thickBot="1" x14ac:dyDescent="0.35">
      <c r="A497" s="62"/>
      <c r="D497" s="86"/>
      <c r="E497" s="86"/>
      <c r="F497" s="175">
        <v>417</v>
      </c>
      <c r="G497" s="172">
        <v>161640</v>
      </c>
      <c r="H497" s="128" t="s">
        <v>786</v>
      </c>
      <c r="I497" s="129">
        <v>1009</v>
      </c>
      <c r="J497" s="130" t="s">
        <v>155</v>
      </c>
      <c r="K497" s="130">
        <v>4</v>
      </c>
      <c r="L497" s="130"/>
      <c r="M497" s="130"/>
      <c r="N497" s="130"/>
      <c r="O497" s="131"/>
      <c r="P497" s="156">
        <v>39.746000000000002</v>
      </c>
      <c r="Q497" s="156">
        <v>-8.8125999999999998</v>
      </c>
      <c r="R497" s="132">
        <f t="shared" ca="1" si="61"/>
        <v>0.99879235343453943</v>
      </c>
      <c r="S497" s="131">
        <f t="shared" ca="1" si="62"/>
        <v>4.9150579083865553E-2</v>
      </c>
      <c r="T497" s="131">
        <f t="shared" ca="1" si="63"/>
        <v>2.8161207421294763</v>
      </c>
      <c r="U497" s="131">
        <f t="shared" ca="1" si="64"/>
        <v>313.1369814095637</v>
      </c>
      <c r="V497" s="131">
        <f t="shared" ca="1" si="65"/>
        <v>378.89574750557205</v>
      </c>
      <c r="W497" s="131">
        <f t="shared" ca="1" si="66"/>
        <v>6.3149291250928679</v>
      </c>
      <c r="X497" s="131">
        <f t="shared" ca="1" si="67"/>
        <v>378.89574750557205</v>
      </c>
      <c r="Y497" s="131">
        <f t="shared" ca="1" si="68"/>
        <v>378.89574750557205</v>
      </c>
      <c r="Z497" s="122">
        <f t="shared" ca="1" si="69"/>
        <v>378.9</v>
      </c>
      <c r="AA497" s="123" t="str">
        <f t="shared" ca="1" si="70"/>
        <v>6 h 19 min</v>
      </c>
      <c r="AB497" s="86"/>
    </row>
    <row r="498" spans="1:28" ht="15.75" customHeight="1" thickBot="1" x14ac:dyDescent="0.35">
      <c r="A498" s="62"/>
      <c r="D498" s="86"/>
      <c r="E498" s="86"/>
      <c r="F498" s="175">
        <v>418</v>
      </c>
      <c r="G498" s="172">
        <v>160362</v>
      </c>
      <c r="H498" s="128" t="s">
        <v>708</v>
      </c>
      <c r="I498" s="129">
        <v>1010</v>
      </c>
      <c r="J498" s="130" t="s">
        <v>157</v>
      </c>
      <c r="K498" s="130">
        <v>4</v>
      </c>
      <c r="L498" s="130" t="s">
        <v>318</v>
      </c>
      <c r="M498" s="130"/>
      <c r="N498" s="130"/>
      <c r="O498" s="131"/>
      <c r="P498" s="156">
        <v>39.750399999999999</v>
      </c>
      <c r="Q498" s="156">
        <v>-8.9318000000000008</v>
      </c>
      <c r="R498" s="132">
        <f t="shared" ca="1" si="61"/>
        <v>0.99876764589579126</v>
      </c>
      <c r="S498" s="131">
        <f t="shared" ca="1" si="62"/>
        <v>4.9650927554861335E-2</v>
      </c>
      <c r="T498" s="131">
        <f t="shared" ca="1" si="63"/>
        <v>2.8447885978033582</v>
      </c>
      <c r="U498" s="131">
        <f t="shared" ca="1" si="64"/>
        <v>316.32468769463452</v>
      </c>
      <c r="V498" s="131">
        <f t="shared" ca="1" si="65"/>
        <v>382.75287211050778</v>
      </c>
      <c r="W498" s="131">
        <f t="shared" ca="1" si="66"/>
        <v>6.3792145351751293</v>
      </c>
      <c r="X498" s="131">
        <f t="shared" ca="1" si="67"/>
        <v>382.75287211050778</v>
      </c>
      <c r="Y498" s="131">
        <f t="shared" ca="1" si="68"/>
        <v>382.75287211050778</v>
      </c>
      <c r="Z498" s="122">
        <f t="shared" ca="1" si="69"/>
        <v>382.8</v>
      </c>
      <c r="AA498" s="123" t="str">
        <f t="shared" ca="1" si="70"/>
        <v>6 h 23 min</v>
      </c>
      <c r="AB498" s="86"/>
    </row>
    <row r="499" spans="1:28" ht="15.75" customHeight="1" thickBot="1" x14ac:dyDescent="0.35">
      <c r="A499" s="62"/>
      <c r="D499" s="86"/>
      <c r="E499" s="86"/>
      <c r="F499" s="175">
        <v>419</v>
      </c>
      <c r="G499" s="172">
        <v>161676</v>
      </c>
      <c r="H499" s="128" t="s">
        <v>787</v>
      </c>
      <c r="I499" s="129">
        <v>1010</v>
      </c>
      <c r="J499" s="130" t="s">
        <v>157</v>
      </c>
      <c r="K499" s="130">
        <v>4</v>
      </c>
      <c r="L499" s="130" t="s">
        <v>318</v>
      </c>
      <c r="M499" s="130"/>
      <c r="N499" s="130"/>
      <c r="O499" s="131"/>
      <c r="P499" s="156">
        <v>39.746899999999997</v>
      </c>
      <c r="Q499" s="156">
        <v>-8.9176000000000002</v>
      </c>
      <c r="R499" s="132">
        <f t="shared" ca="1" si="61"/>
        <v>0.99877320025120864</v>
      </c>
      <c r="S499" s="131">
        <f t="shared" ca="1" si="62"/>
        <v>4.9538887159261025E-2</v>
      </c>
      <c r="T499" s="131">
        <f t="shared" ca="1" si="63"/>
        <v>2.8383691560004847</v>
      </c>
      <c r="U499" s="131">
        <f t="shared" ca="1" si="64"/>
        <v>315.61088142972056</v>
      </c>
      <c r="V499" s="131">
        <f t="shared" ca="1" si="65"/>
        <v>381.88916652996187</v>
      </c>
      <c r="W499" s="131">
        <f t="shared" ca="1" si="66"/>
        <v>6.3648194421660316</v>
      </c>
      <c r="X499" s="131">
        <f t="shared" ca="1" si="67"/>
        <v>381.88916652996187</v>
      </c>
      <c r="Y499" s="131">
        <f t="shared" ca="1" si="68"/>
        <v>381.88916652996187</v>
      </c>
      <c r="Z499" s="122">
        <f t="shared" ca="1" si="69"/>
        <v>381.9</v>
      </c>
      <c r="AA499" s="123" t="str">
        <f t="shared" ca="1" si="70"/>
        <v>6 h 22 min</v>
      </c>
      <c r="AB499" s="86"/>
    </row>
    <row r="500" spans="1:28" ht="15.75" customHeight="1" thickBot="1" x14ac:dyDescent="0.35">
      <c r="A500" s="62"/>
      <c r="D500" s="86"/>
      <c r="E500" s="86"/>
      <c r="F500" s="175">
        <v>420</v>
      </c>
      <c r="G500" s="172">
        <v>400208</v>
      </c>
      <c r="H500" s="128" t="s">
        <v>1037</v>
      </c>
      <c r="I500" s="129">
        <v>1009</v>
      </c>
      <c r="J500" s="130" t="s">
        <v>155</v>
      </c>
      <c r="K500" s="130">
        <v>4</v>
      </c>
      <c r="L500" s="130"/>
      <c r="M500" s="130"/>
      <c r="N500" s="130"/>
      <c r="O500" s="131"/>
      <c r="P500" s="156">
        <v>39.740499999999997</v>
      </c>
      <c r="Q500" s="156">
        <v>-8.8145000000000007</v>
      </c>
      <c r="R500" s="132">
        <f t="shared" ca="1" si="61"/>
        <v>0.99879659930789111</v>
      </c>
      <c r="S500" s="131">
        <f t="shared" ca="1" si="62"/>
        <v>4.9064083234030553E-2</v>
      </c>
      <c r="T500" s="131">
        <f t="shared" ca="1" si="63"/>
        <v>2.8111648949885342</v>
      </c>
      <c r="U500" s="131">
        <f t="shared" ca="1" si="64"/>
        <v>312.58591873997506</v>
      </c>
      <c r="V500" s="131">
        <f t="shared" ca="1" si="65"/>
        <v>378.22896167536982</v>
      </c>
      <c r="W500" s="131">
        <f t="shared" ca="1" si="66"/>
        <v>6.3038160279228306</v>
      </c>
      <c r="X500" s="131">
        <f t="shared" ca="1" si="67"/>
        <v>378.22896167536982</v>
      </c>
      <c r="Y500" s="131">
        <f t="shared" ca="1" si="68"/>
        <v>378.22896167536982</v>
      </c>
      <c r="Z500" s="122">
        <f t="shared" ca="1" si="69"/>
        <v>378.2</v>
      </c>
      <c r="AA500" s="123" t="str">
        <f t="shared" ca="1" si="70"/>
        <v>6 h 18 min</v>
      </c>
      <c r="AB500" s="86"/>
    </row>
    <row r="501" spans="1:28" ht="15.75" customHeight="1" thickBot="1" x14ac:dyDescent="0.35">
      <c r="A501" s="62"/>
      <c r="D501" s="86"/>
      <c r="E501" s="86"/>
      <c r="F501" s="175">
        <v>421</v>
      </c>
      <c r="G501" s="172">
        <v>161639</v>
      </c>
      <c r="H501" s="128" t="s">
        <v>785</v>
      </c>
      <c r="I501" s="129">
        <v>1009</v>
      </c>
      <c r="J501" s="130" t="s">
        <v>155</v>
      </c>
      <c r="K501" s="130">
        <v>4</v>
      </c>
      <c r="L501" s="130" t="s">
        <v>318</v>
      </c>
      <c r="M501" s="130"/>
      <c r="N501" s="130"/>
      <c r="O501" s="131"/>
      <c r="P501" s="156">
        <v>39.739199999999997</v>
      </c>
      <c r="Q501" s="156">
        <v>-8.8131000000000004</v>
      </c>
      <c r="R501" s="132">
        <f t="shared" ca="1" si="61"/>
        <v>0.99879790793905698</v>
      </c>
      <c r="S501" s="131">
        <f t="shared" ca="1" si="62"/>
        <v>4.9037393399915974E-2</v>
      </c>
      <c r="T501" s="131">
        <f t="shared" ca="1" si="63"/>
        <v>2.8096356801378639</v>
      </c>
      <c r="U501" s="131">
        <f t="shared" ca="1" si="64"/>
        <v>312.41587854421857</v>
      </c>
      <c r="V501" s="131">
        <f t="shared" ca="1" si="65"/>
        <v>378.02321303850448</v>
      </c>
      <c r="W501" s="131">
        <f t="shared" ca="1" si="66"/>
        <v>6.300386883975075</v>
      </c>
      <c r="X501" s="131">
        <f t="shared" ca="1" si="67"/>
        <v>378.02321303850448</v>
      </c>
      <c r="Y501" s="131">
        <f t="shared" ca="1" si="68"/>
        <v>378.02321303850448</v>
      </c>
      <c r="Z501" s="122">
        <f t="shared" ca="1" si="69"/>
        <v>378</v>
      </c>
      <c r="AA501" s="123" t="str">
        <f t="shared" ca="1" si="70"/>
        <v>6 h 18 min</v>
      </c>
      <c r="AB501" s="86"/>
    </row>
    <row r="502" spans="1:28" ht="15.75" customHeight="1" thickBot="1" x14ac:dyDescent="0.35">
      <c r="A502" s="62"/>
      <c r="D502" s="86"/>
      <c r="E502" s="86"/>
      <c r="F502" s="175">
        <v>422</v>
      </c>
      <c r="G502" s="172">
        <v>161688</v>
      </c>
      <c r="H502" s="128" t="s">
        <v>788</v>
      </c>
      <c r="I502" s="129">
        <v>1010</v>
      </c>
      <c r="J502" s="130" t="s">
        <v>157</v>
      </c>
      <c r="K502" s="130">
        <v>4</v>
      </c>
      <c r="L502" s="130" t="s">
        <v>320</v>
      </c>
      <c r="M502" s="130"/>
      <c r="N502" s="130"/>
      <c r="O502" s="131"/>
      <c r="P502" s="156">
        <v>39.742699999999999</v>
      </c>
      <c r="Q502" s="156">
        <v>-8.9344000000000001</v>
      </c>
      <c r="R502" s="132">
        <f t="shared" ca="1" si="61"/>
        <v>0.9987735473266619</v>
      </c>
      <c r="S502" s="131">
        <f t="shared" ca="1" si="62"/>
        <v>4.9531877676006753E-2</v>
      </c>
      <c r="T502" s="131">
        <f t="shared" ca="1" si="63"/>
        <v>2.8379675421934469</v>
      </c>
      <c r="U502" s="131">
        <f t="shared" ca="1" si="64"/>
        <v>315.56622420556579</v>
      </c>
      <c r="V502" s="131">
        <f t="shared" ca="1" si="65"/>
        <v>381.8351312887346</v>
      </c>
      <c r="W502" s="131">
        <f t="shared" ca="1" si="66"/>
        <v>6.3639188548122432</v>
      </c>
      <c r="X502" s="131">
        <f t="shared" ca="1" si="67"/>
        <v>381.8351312887346</v>
      </c>
      <c r="Y502" s="131">
        <f t="shared" ca="1" si="68"/>
        <v>381.8351312887346</v>
      </c>
      <c r="Z502" s="122">
        <f t="shared" ca="1" si="69"/>
        <v>381.8</v>
      </c>
      <c r="AA502" s="123" t="str">
        <f t="shared" ca="1" si="70"/>
        <v>6 h 22 min</v>
      </c>
      <c r="AB502" s="86"/>
    </row>
    <row r="503" spans="1:28" ht="15.75" customHeight="1" thickBot="1" x14ac:dyDescent="0.35">
      <c r="A503" s="62"/>
      <c r="D503" s="86"/>
      <c r="E503" s="86"/>
      <c r="F503" s="175">
        <v>423</v>
      </c>
      <c r="G503" s="172">
        <v>161226</v>
      </c>
      <c r="H503" s="128" t="s">
        <v>759</v>
      </c>
      <c r="I503" s="129">
        <v>509</v>
      </c>
      <c r="J503" s="130" t="s">
        <v>191</v>
      </c>
      <c r="K503" s="130">
        <v>5</v>
      </c>
      <c r="L503" s="130"/>
      <c r="M503" s="130"/>
      <c r="N503" s="130"/>
      <c r="O503" s="131"/>
      <c r="P503" s="156">
        <v>39.802599999999998</v>
      </c>
      <c r="Q503" s="156">
        <v>-8.0951000000000004</v>
      </c>
      <c r="R503" s="132">
        <f t="shared" ca="1" si="61"/>
        <v>0.99881542562686076</v>
      </c>
      <c r="S503" s="131">
        <f t="shared" ca="1" si="62"/>
        <v>4.8678708209054733E-2</v>
      </c>
      <c r="T503" s="131">
        <f t="shared" ca="1" si="63"/>
        <v>2.7890845325276703</v>
      </c>
      <c r="U503" s="131">
        <f t="shared" ca="1" si="64"/>
        <v>310.13070510300736</v>
      </c>
      <c r="V503" s="131">
        <f t="shared" ca="1" si="65"/>
        <v>375.25815317463889</v>
      </c>
      <c r="W503" s="131">
        <f t="shared" ca="1" si="66"/>
        <v>6.254302552910648</v>
      </c>
      <c r="X503" s="131">
        <f t="shared" ca="1" si="67"/>
        <v>375.25815317463889</v>
      </c>
      <c r="Y503" s="131">
        <f t="shared" ca="1" si="68"/>
        <v>375.25815317463889</v>
      </c>
      <c r="Z503" s="122">
        <f t="shared" ca="1" si="69"/>
        <v>375.3</v>
      </c>
      <c r="AA503" s="123" t="str">
        <f t="shared" ca="1" si="70"/>
        <v>6 h 15 min</v>
      </c>
      <c r="AB503" s="86"/>
    </row>
    <row r="504" spans="1:28" ht="15.75" customHeight="1" thickBot="1" x14ac:dyDescent="0.35">
      <c r="A504" s="62"/>
      <c r="D504" s="86"/>
      <c r="E504" s="86"/>
      <c r="F504" s="175">
        <v>424</v>
      </c>
      <c r="G504" s="172">
        <v>170021</v>
      </c>
      <c r="H504" s="128" t="s">
        <v>819</v>
      </c>
      <c r="I504" s="129">
        <v>1421</v>
      </c>
      <c r="J504" s="130" t="s">
        <v>219</v>
      </c>
      <c r="K504" s="130">
        <v>6</v>
      </c>
      <c r="L504" s="130" t="s">
        <v>318</v>
      </c>
      <c r="M504" s="130"/>
      <c r="N504" s="130"/>
      <c r="O504" s="131"/>
      <c r="P504" s="156">
        <v>39.72</v>
      </c>
      <c r="Q504" s="156">
        <v>-8.5440000000000005</v>
      </c>
      <c r="R504" s="132">
        <f t="shared" ca="1" si="61"/>
        <v>0.99885154871090109</v>
      </c>
      <c r="S504" s="131">
        <f t="shared" ca="1" si="62"/>
        <v>4.7930599408715802E-2</v>
      </c>
      <c r="T504" s="131">
        <f t="shared" ca="1" si="63"/>
        <v>2.7462210556516542</v>
      </c>
      <c r="U504" s="131">
        <f t="shared" ca="1" si="64"/>
        <v>305.36452460482144</v>
      </c>
      <c r="V504" s="131">
        <f t="shared" ca="1" si="65"/>
        <v>369.49107477183395</v>
      </c>
      <c r="W504" s="131">
        <f t="shared" ca="1" si="66"/>
        <v>6.1581845795305661</v>
      </c>
      <c r="X504" s="131">
        <f t="shared" ca="1" si="67"/>
        <v>369.49107477183395</v>
      </c>
      <c r="Y504" s="131">
        <f t="shared" ca="1" si="68"/>
        <v>369.49107477183395</v>
      </c>
      <c r="Z504" s="122">
        <f t="shared" ca="1" si="69"/>
        <v>369.5</v>
      </c>
      <c r="AA504" s="123" t="str">
        <f t="shared" ca="1" si="70"/>
        <v>6 h 9 min</v>
      </c>
      <c r="AB504" s="86"/>
    </row>
    <row r="505" spans="1:28" ht="15.75" customHeight="1" thickBot="1" x14ac:dyDescent="0.35">
      <c r="A505" s="62"/>
      <c r="D505" s="86"/>
      <c r="E505" s="86"/>
      <c r="F505" s="175">
        <v>425</v>
      </c>
      <c r="G505" s="172">
        <v>160337</v>
      </c>
      <c r="H505" s="128" t="s">
        <v>706</v>
      </c>
      <c r="I505" s="129">
        <v>1009</v>
      </c>
      <c r="J505" s="130" t="s">
        <v>155</v>
      </c>
      <c r="K505" s="130">
        <v>4</v>
      </c>
      <c r="L505" s="130" t="s">
        <v>318</v>
      </c>
      <c r="M505" s="130"/>
      <c r="N505" s="130"/>
      <c r="O505" s="131"/>
      <c r="P505" s="156">
        <v>39.686199999999999</v>
      </c>
      <c r="Q505" s="156">
        <v>-8.8970000000000002</v>
      </c>
      <c r="R505" s="132">
        <f t="shared" ca="1" si="61"/>
        <v>0.99882680088684117</v>
      </c>
      <c r="S505" s="131">
        <f t="shared" ca="1" si="62"/>
        <v>4.844437189837536E-2</v>
      </c>
      <c r="T505" s="131">
        <f t="shared" ca="1" si="63"/>
        <v>2.7756580509390756</v>
      </c>
      <c r="U505" s="131">
        <f t="shared" ca="1" si="64"/>
        <v>308.63775494191998</v>
      </c>
      <c r="V505" s="131">
        <f t="shared" ca="1" si="65"/>
        <v>373.45168347972316</v>
      </c>
      <c r="W505" s="131">
        <f t="shared" ca="1" si="66"/>
        <v>6.2241947246620528</v>
      </c>
      <c r="X505" s="131">
        <f t="shared" ca="1" si="67"/>
        <v>373.45168347972316</v>
      </c>
      <c r="Y505" s="131">
        <f t="shared" ca="1" si="68"/>
        <v>373.45168347972316</v>
      </c>
      <c r="Z505" s="122">
        <f t="shared" ca="1" si="69"/>
        <v>373.5</v>
      </c>
      <c r="AA505" s="123" t="str">
        <f t="shared" ca="1" si="70"/>
        <v>6 h 14 min</v>
      </c>
      <c r="AB505" s="86"/>
    </row>
    <row r="506" spans="1:28" ht="15.75" customHeight="1" thickBot="1" x14ac:dyDescent="0.35">
      <c r="A506" s="62"/>
      <c r="D506" s="86"/>
      <c r="E506" s="86"/>
      <c r="F506" s="175">
        <v>426</v>
      </c>
      <c r="G506" s="172">
        <v>150678</v>
      </c>
      <c r="H506" s="128" t="s">
        <v>476</v>
      </c>
      <c r="I506" s="129">
        <v>411</v>
      </c>
      <c r="J506" s="130" t="s">
        <v>109</v>
      </c>
      <c r="K506" s="130">
        <v>2</v>
      </c>
      <c r="L506" s="130"/>
      <c r="M506" s="130"/>
      <c r="N506" s="130"/>
      <c r="O506" s="131"/>
      <c r="P506" s="156">
        <v>41.584400000000002</v>
      </c>
      <c r="Q506" s="156">
        <v>-6.5290999999999997</v>
      </c>
      <c r="R506" s="132">
        <f t="shared" ca="1" si="61"/>
        <v>0.99664586902417518</v>
      </c>
      <c r="S506" s="131">
        <f t="shared" ca="1" si="62"/>
        <v>8.1926890422661547E-2</v>
      </c>
      <c r="T506" s="131">
        <f t="shared" ca="1" si="63"/>
        <v>4.6940650498492715</v>
      </c>
      <c r="U506" s="131">
        <f t="shared" ca="1" si="64"/>
        <v>521.95395540407321</v>
      </c>
      <c r="V506" s="131">
        <f t="shared" ca="1" si="65"/>
        <v>631.56428603892857</v>
      </c>
      <c r="W506" s="131">
        <f t="shared" ca="1" si="66"/>
        <v>10.526071433982143</v>
      </c>
      <c r="X506" s="131">
        <f t="shared" ca="1" si="67"/>
        <v>631.56428603892857</v>
      </c>
      <c r="Y506" s="131">
        <f t="shared" ca="1" si="68"/>
        <v>631.56428603892857</v>
      </c>
      <c r="Z506" s="122">
        <f t="shared" ca="1" si="69"/>
        <v>631.6</v>
      </c>
      <c r="AA506" s="123" t="str">
        <f t="shared" ca="1" si="70"/>
        <v>10 h 32 min</v>
      </c>
      <c r="AB506" s="86"/>
    </row>
    <row r="507" spans="1:28" ht="15.75" customHeight="1" thickBot="1" x14ac:dyDescent="0.35">
      <c r="A507" s="62"/>
      <c r="D507" s="86"/>
      <c r="E507" s="86"/>
      <c r="F507" s="175">
        <v>427</v>
      </c>
      <c r="G507" s="172">
        <v>161214</v>
      </c>
      <c r="H507" s="128" t="s">
        <v>758</v>
      </c>
      <c r="I507" s="129">
        <v>507</v>
      </c>
      <c r="J507" s="130" t="s">
        <v>186</v>
      </c>
      <c r="K507" s="130">
        <v>5</v>
      </c>
      <c r="L507" s="130"/>
      <c r="M507" s="130"/>
      <c r="N507" s="130"/>
      <c r="O507" s="131"/>
      <c r="P507" s="156">
        <v>40.1693</v>
      </c>
      <c r="Q507" s="156">
        <v>-7.1715</v>
      </c>
      <c r="R507" s="132">
        <f t="shared" ca="1" si="61"/>
        <v>0.99843336712770692</v>
      </c>
      <c r="S507" s="131">
        <f t="shared" ca="1" si="62"/>
        <v>5.598289202419382E-2</v>
      </c>
      <c r="T507" s="131">
        <f t="shared" ca="1" si="63"/>
        <v>3.2075834379229042</v>
      </c>
      <c r="U507" s="131">
        <f t="shared" ca="1" si="64"/>
        <v>356.66545838903846</v>
      </c>
      <c r="V507" s="131">
        <f t="shared" ca="1" si="65"/>
        <v>431.56520465073652</v>
      </c>
      <c r="W507" s="131">
        <f t="shared" ca="1" si="66"/>
        <v>7.1927534108456088</v>
      </c>
      <c r="X507" s="131">
        <f t="shared" ca="1" si="67"/>
        <v>431.56520465073652</v>
      </c>
      <c r="Y507" s="131">
        <f t="shared" ca="1" si="68"/>
        <v>431.56520465073652</v>
      </c>
      <c r="Z507" s="122">
        <f t="shared" ca="1" si="69"/>
        <v>431.6</v>
      </c>
      <c r="AA507" s="123" t="str">
        <f t="shared" ca="1" si="70"/>
        <v>7 h 12 min</v>
      </c>
      <c r="AB507" s="86"/>
    </row>
    <row r="508" spans="1:28" ht="15.75" customHeight="1" thickBot="1" x14ac:dyDescent="0.35">
      <c r="A508" s="62"/>
      <c r="D508" s="86"/>
      <c r="E508" s="86"/>
      <c r="F508" s="175">
        <v>428</v>
      </c>
      <c r="G508" s="172">
        <v>160301</v>
      </c>
      <c r="H508" s="128" t="s">
        <v>703</v>
      </c>
      <c r="I508" s="129">
        <v>1004</v>
      </c>
      <c r="J508" s="130" t="s">
        <v>147</v>
      </c>
      <c r="K508" s="130">
        <v>4</v>
      </c>
      <c r="L508" s="130" t="s">
        <v>318</v>
      </c>
      <c r="M508" s="130"/>
      <c r="N508" s="130"/>
      <c r="O508" s="131"/>
      <c r="P508" s="156">
        <v>39.658700000000003</v>
      </c>
      <c r="Q508" s="156">
        <v>-8.8175000000000008</v>
      </c>
      <c r="R508" s="132">
        <f t="shared" ca="1" si="61"/>
        <v>0.99886284287881755</v>
      </c>
      <c r="S508" s="131">
        <f t="shared" ca="1" si="62"/>
        <v>4.7694291222627472E-2</v>
      </c>
      <c r="T508" s="131">
        <f t="shared" ca="1" si="63"/>
        <v>2.7326815939244007</v>
      </c>
      <c r="U508" s="131">
        <f t="shared" ca="1" si="64"/>
        <v>303.8590116799827</v>
      </c>
      <c r="V508" s="131">
        <f t="shared" ca="1" si="65"/>
        <v>367.66940413277905</v>
      </c>
      <c r="W508" s="131">
        <f t="shared" ca="1" si="66"/>
        <v>6.127823402212984</v>
      </c>
      <c r="X508" s="131">
        <f t="shared" ca="1" si="67"/>
        <v>367.66940413277905</v>
      </c>
      <c r="Y508" s="131">
        <f t="shared" ca="1" si="68"/>
        <v>367.66940413277905</v>
      </c>
      <c r="Z508" s="122">
        <f t="shared" ca="1" si="69"/>
        <v>367.7</v>
      </c>
      <c r="AA508" s="123" t="str">
        <f t="shared" ca="1" si="70"/>
        <v>6 h 8 min</v>
      </c>
      <c r="AB508" s="86"/>
    </row>
    <row r="509" spans="1:28" ht="15.75" customHeight="1" thickBot="1" x14ac:dyDescent="0.35">
      <c r="A509" s="62"/>
      <c r="D509" s="86"/>
      <c r="E509" s="86"/>
      <c r="F509" s="175">
        <v>429</v>
      </c>
      <c r="G509" s="172">
        <v>170525</v>
      </c>
      <c r="H509" s="128" t="s">
        <v>854</v>
      </c>
      <c r="I509" s="129">
        <v>1411</v>
      </c>
      <c r="J509" s="130" t="s">
        <v>212</v>
      </c>
      <c r="K509" s="130">
        <v>6</v>
      </c>
      <c r="L509" s="130"/>
      <c r="M509" s="130"/>
      <c r="N509" s="130"/>
      <c r="O509" s="131"/>
      <c r="P509" s="156">
        <v>39.690600000000003</v>
      </c>
      <c r="Q509" s="156">
        <v>-8.2890999999999995</v>
      </c>
      <c r="R509" s="132">
        <f t="shared" ca="1" si="61"/>
        <v>0.99889892572039107</v>
      </c>
      <c r="S509" s="131">
        <f t="shared" ca="1" si="62"/>
        <v>4.69313626420651E-2</v>
      </c>
      <c r="T509" s="131">
        <f t="shared" ca="1" si="63"/>
        <v>2.6889690061882705</v>
      </c>
      <c r="U509" s="131">
        <f t="shared" ca="1" si="64"/>
        <v>298.99841477143462</v>
      </c>
      <c r="V509" s="131">
        <f t="shared" ca="1" si="65"/>
        <v>361.78808187343589</v>
      </c>
      <c r="W509" s="131">
        <f t="shared" ca="1" si="66"/>
        <v>6.0298013645572643</v>
      </c>
      <c r="X509" s="131">
        <f t="shared" ca="1" si="67"/>
        <v>361.78808187343589</v>
      </c>
      <c r="Y509" s="131">
        <f t="shared" ca="1" si="68"/>
        <v>361.78808187343589</v>
      </c>
      <c r="Z509" s="122">
        <f t="shared" ca="1" si="69"/>
        <v>361.8</v>
      </c>
      <c r="AA509" s="123" t="str">
        <f t="shared" ca="1" si="70"/>
        <v>6 h 2 min</v>
      </c>
      <c r="AB509" s="86"/>
    </row>
    <row r="510" spans="1:28" ht="15.75" customHeight="1" thickBot="1" x14ac:dyDescent="0.35">
      <c r="A510" s="62"/>
      <c r="D510" s="86"/>
      <c r="E510" s="86"/>
      <c r="F510" s="175">
        <v>430</v>
      </c>
      <c r="G510" s="173">
        <v>120960</v>
      </c>
      <c r="H510" s="134" t="s">
        <v>322</v>
      </c>
      <c r="I510" s="135">
        <v>1421</v>
      </c>
      <c r="J510" s="130" t="s">
        <v>219</v>
      </c>
      <c r="K510" s="130">
        <v>6</v>
      </c>
      <c r="L510" s="130"/>
      <c r="M510" s="130"/>
      <c r="N510" s="130"/>
      <c r="O510" s="131"/>
      <c r="P510" s="156">
        <v>39.659100000000002</v>
      </c>
      <c r="Q510" s="156">
        <v>-8.5798000000000005</v>
      </c>
      <c r="R510" s="132">
        <f t="shared" ca="1" si="61"/>
        <v>0.99889683453828493</v>
      </c>
      <c r="S510" s="136">
        <f t="shared" ca="1" si="62"/>
        <v>4.6975916178610966E-2</v>
      </c>
      <c r="T510" s="131">
        <f t="shared" ca="1" si="63"/>
        <v>2.6915217357947308</v>
      </c>
      <c r="U510" s="131">
        <f t="shared" ca="1" si="64"/>
        <v>299.28226412184188</v>
      </c>
      <c r="V510" s="131">
        <f t="shared" ca="1" si="65"/>
        <v>362.13153958742868</v>
      </c>
      <c r="W510" s="131">
        <f t="shared" ca="1" si="66"/>
        <v>6.0355256597904781</v>
      </c>
      <c r="X510" s="131">
        <f t="shared" ca="1" si="67"/>
        <v>362.13153958742868</v>
      </c>
      <c r="Y510" s="131">
        <f t="shared" ca="1" si="68"/>
        <v>362.13153958742868</v>
      </c>
      <c r="Z510" s="122">
        <f t="shared" ca="1" si="69"/>
        <v>362.1</v>
      </c>
      <c r="AA510" s="124" t="str">
        <f t="shared" ca="1" si="70"/>
        <v>6 h 2 min</v>
      </c>
      <c r="AB510" s="86"/>
    </row>
    <row r="511" spans="1:28" ht="15.75" customHeight="1" thickBot="1" x14ac:dyDescent="0.35">
      <c r="A511" s="62"/>
      <c r="D511" s="86"/>
      <c r="E511" s="86"/>
      <c r="F511" s="175">
        <v>431</v>
      </c>
      <c r="G511" s="172">
        <v>170057</v>
      </c>
      <c r="H511" s="128" t="s">
        <v>820</v>
      </c>
      <c r="I511" s="129">
        <v>1421</v>
      </c>
      <c r="J511" s="130" t="s">
        <v>219</v>
      </c>
      <c r="K511" s="130">
        <v>6</v>
      </c>
      <c r="L511" s="130"/>
      <c r="M511" s="130"/>
      <c r="N511" s="130"/>
      <c r="O511" s="131"/>
      <c r="P511" s="156">
        <v>39.655700000000003</v>
      </c>
      <c r="Q511" s="156">
        <v>-8.5704999999999991</v>
      </c>
      <c r="R511" s="132">
        <f t="shared" ca="1" si="61"/>
        <v>0.99890069419227379</v>
      </c>
      <c r="S511" s="131">
        <f t="shared" ca="1" si="62"/>
        <v>4.689365157461145E-2</v>
      </c>
      <c r="T511" s="131">
        <f t="shared" ca="1" si="63"/>
        <v>2.6868083211822436</v>
      </c>
      <c r="U511" s="131">
        <f t="shared" ca="1" si="64"/>
        <v>298.75815860257001</v>
      </c>
      <c r="V511" s="131">
        <f t="shared" ca="1" si="65"/>
        <v>361.49737190910969</v>
      </c>
      <c r="W511" s="131">
        <f t="shared" ca="1" si="66"/>
        <v>6.0249561984851612</v>
      </c>
      <c r="X511" s="131">
        <f t="shared" ca="1" si="67"/>
        <v>361.49737190910969</v>
      </c>
      <c r="Y511" s="131">
        <f t="shared" ca="1" si="68"/>
        <v>361.49737190910969</v>
      </c>
      <c r="Z511" s="122">
        <f t="shared" ca="1" si="69"/>
        <v>361.5</v>
      </c>
      <c r="AA511" s="123" t="str">
        <f t="shared" ca="1" si="70"/>
        <v>6 h 2 min</v>
      </c>
      <c r="AB511" s="86"/>
    </row>
    <row r="512" spans="1:28" ht="15.75" customHeight="1" thickBot="1" x14ac:dyDescent="0.35">
      <c r="A512" s="62"/>
      <c r="D512" s="86"/>
      <c r="E512" s="86"/>
      <c r="F512" s="175">
        <v>432</v>
      </c>
      <c r="G512" s="172">
        <v>160799</v>
      </c>
      <c r="H512" s="128" t="s">
        <v>732</v>
      </c>
      <c r="I512" s="129">
        <v>508</v>
      </c>
      <c r="J512" s="130" t="s">
        <v>188</v>
      </c>
      <c r="K512" s="130">
        <v>5</v>
      </c>
      <c r="L512" s="130"/>
      <c r="M512" s="130"/>
      <c r="N512" s="130"/>
      <c r="O512" s="131"/>
      <c r="P512" s="156">
        <v>39.749400000000001</v>
      </c>
      <c r="Q512" s="156">
        <v>-7.9234</v>
      </c>
      <c r="R512" s="132">
        <f t="shared" ca="1" si="61"/>
        <v>0.99886274262133112</v>
      </c>
      <c r="S512" s="131">
        <f t="shared" ca="1" si="62"/>
        <v>4.7696394059145275E-2</v>
      </c>
      <c r="T512" s="131">
        <f t="shared" ca="1" si="63"/>
        <v>2.7328020775818778</v>
      </c>
      <c r="U512" s="131">
        <f t="shared" ca="1" si="64"/>
        <v>303.87240879334047</v>
      </c>
      <c r="V512" s="131">
        <f t="shared" ca="1" si="65"/>
        <v>367.68561463994195</v>
      </c>
      <c r="W512" s="131">
        <f t="shared" ca="1" si="66"/>
        <v>6.1280935773323657</v>
      </c>
      <c r="X512" s="131">
        <f t="shared" ca="1" si="67"/>
        <v>367.68561463994195</v>
      </c>
      <c r="Y512" s="131">
        <f t="shared" ca="1" si="68"/>
        <v>367.68561463994195</v>
      </c>
      <c r="Z512" s="122">
        <f t="shared" ca="1" si="69"/>
        <v>367.7</v>
      </c>
      <c r="AA512" s="123" t="str">
        <f t="shared" ca="1" si="70"/>
        <v>6 h 8 min</v>
      </c>
      <c r="AB512" s="86"/>
    </row>
    <row r="513" spans="1:28" ht="15.75" customHeight="1" thickBot="1" x14ac:dyDescent="0.35">
      <c r="A513" s="62"/>
      <c r="D513" s="86"/>
      <c r="E513" s="86"/>
      <c r="F513" s="175">
        <v>433</v>
      </c>
      <c r="G513" s="172">
        <v>160763</v>
      </c>
      <c r="H513" s="128" t="s">
        <v>730</v>
      </c>
      <c r="I513" s="129">
        <v>502</v>
      </c>
      <c r="J513" s="130" t="s">
        <v>174</v>
      </c>
      <c r="K513" s="130">
        <v>5</v>
      </c>
      <c r="L513" s="130" t="s">
        <v>318</v>
      </c>
      <c r="M513" s="130"/>
      <c r="N513" s="130"/>
      <c r="O513" s="131"/>
      <c r="P513" s="156">
        <v>39.911999999999999</v>
      </c>
      <c r="Q513" s="156">
        <v>-7.4671000000000003</v>
      </c>
      <c r="R513" s="132">
        <f t="shared" ca="1" si="61"/>
        <v>0.99870362623517706</v>
      </c>
      <c r="S513" s="131">
        <f t="shared" ca="1" si="62"/>
        <v>5.0924531596915124E-2</v>
      </c>
      <c r="T513" s="131">
        <f t="shared" ca="1" si="63"/>
        <v>2.917760734183843</v>
      </c>
      <c r="U513" s="131">
        <f t="shared" ca="1" si="64"/>
        <v>324.43878385938677</v>
      </c>
      <c r="V513" s="131">
        <f t="shared" ca="1" si="65"/>
        <v>392.57092846985796</v>
      </c>
      <c r="W513" s="131">
        <f t="shared" ca="1" si="66"/>
        <v>6.5428488078309659</v>
      </c>
      <c r="X513" s="131">
        <f t="shared" ca="1" si="67"/>
        <v>392.57092846985796</v>
      </c>
      <c r="Y513" s="131">
        <f t="shared" ca="1" si="68"/>
        <v>392.57092846985796</v>
      </c>
      <c r="Z513" s="122">
        <f t="shared" ca="1" si="69"/>
        <v>392.6</v>
      </c>
      <c r="AA513" s="123" t="str">
        <f t="shared" ca="1" si="70"/>
        <v>6 h 33 min</v>
      </c>
      <c r="AB513" s="86"/>
    </row>
    <row r="514" spans="1:28" ht="15.75" customHeight="1" thickBot="1" x14ac:dyDescent="0.35">
      <c r="A514" s="62"/>
      <c r="D514" s="86"/>
      <c r="E514" s="86"/>
      <c r="F514" s="175">
        <v>434</v>
      </c>
      <c r="G514" s="172">
        <v>160581</v>
      </c>
      <c r="H514" s="128" t="s">
        <v>721</v>
      </c>
      <c r="I514" s="129">
        <v>510</v>
      </c>
      <c r="J514" s="130" t="s">
        <v>193</v>
      </c>
      <c r="K514" s="130">
        <v>5</v>
      </c>
      <c r="L514" s="130"/>
      <c r="M514" s="130"/>
      <c r="N514" s="130"/>
      <c r="O514" s="131"/>
      <c r="P514" s="156">
        <v>39.675800000000002</v>
      </c>
      <c r="Q514" s="156">
        <v>-8.1457999999999995</v>
      </c>
      <c r="R514" s="132">
        <f t="shared" ca="1" si="61"/>
        <v>0.99891871354531747</v>
      </c>
      <c r="S514" s="131">
        <f t="shared" ca="1" si="62"/>
        <v>4.6507663331736726E-2</v>
      </c>
      <c r="T514" s="131">
        <f t="shared" ca="1" si="63"/>
        <v>2.664692823923851</v>
      </c>
      <c r="U514" s="131">
        <f t="shared" ca="1" si="64"/>
        <v>296.29903817131043</v>
      </c>
      <c r="V514" s="131">
        <f t="shared" ca="1" si="65"/>
        <v>358.5218361872856</v>
      </c>
      <c r="W514" s="131">
        <f t="shared" ca="1" si="66"/>
        <v>5.9753639364547597</v>
      </c>
      <c r="X514" s="131">
        <f t="shared" ca="1" si="67"/>
        <v>358.5218361872856</v>
      </c>
      <c r="Y514" s="131">
        <f t="shared" ca="1" si="68"/>
        <v>358.5218361872856</v>
      </c>
      <c r="Z514" s="122">
        <f t="shared" ca="1" si="69"/>
        <v>358.5</v>
      </c>
      <c r="AA514" s="123" t="str">
        <f t="shared" ca="1" si="70"/>
        <v>5 h 59 min</v>
      </c>
      <c r="AB514" s="86"/>
    </row>
    <row r="515" spans="1:28" ht="15.75" customHeight="1" thickBot="1" x14ac:dyDescent="0.35">
      <c r="A515" s="62"/>
      <c r="D515" s="86"/>
      <c r="E515" s="86"/>
      <c r="F515" s="175">
        <v>435</v>
      </c>
      <c r="G515" s="172">
        <v>160672</v>
      </c>
      <c r="H515" s="128" t="s">
        <v>727</v>
      </c>
      <c r="I515" s="129">
        <v>1016</v>
      </c>
      <c r="J515" s="130" t="s">
        <v>167</v>
      </c>
      <c r="K515" s="130">
        <v>4</v>
      </c>
      <c r="L515" s="130" t="s">
        <v>318</v>
      </c>
      <c r="M515" s="130"/>
      <c r="N515" s="130"/>
      <c r="O515" s="131"/>
      <c r="P515" s="156">
        <v>39.598500000000001</v>
      </c>
      <c r="Q515" s="156">
        <v>-8.8169000000000004</v>
      </c>
      <c r="R515" s="132">
        <f t="shared" ca="1" si="61"/>
        <v>0.99891076055573236</v>
      </c>
      <c r="S515" s="131">
        <f t="shared" ca="1" si="62"/>
        <v>4.6678415614757718E-2</v>
      </c>
      <c r="T515" s="131">
        <f t="shared" ca="1" si="63"/>
        <v>2.6744762090831773</v>
      </c>
      <c r="U515" s="131">
        <f t="shared" ca="1" si="64"/>
        <v>297.38689624888775</v>
      </c>
      <c r="V515" s="131">
        <f t="shared" ca="1" si="65"/>
        <v>359.83814446115417</v>
      </c>
      <c r="W515" s="131">
        <f t="shared" ca="1" si="66"/>
        <v>5.9973024076859032</v>
      </c>
      <c r="X515" s="131">
        <f t="shared" ca="1" si="67"/>
        <v>359.83814446115417</v>
      </c>
      <c r="Y515" s="131">
        <f t="shared" ca="1" si="68"/>
        <v>359.83814446115417</v>
      </c>
      <c r="Z515" s="122">
        <f t="shared" ca="1" si="69"/>
        <v>359.8</v>
      </c>
      <c r="AA515" s="123" t="str">
        <f t="shared" ca="1" si="70"/>
        <v>5 h 60 min</v>
      </c>
      <c r="AB515" s="86"/>
    </row>
    <row r="516" spans="1:28" ht="15.75" customHeight="1" thickBot="1" x14ac:dyDescent="0.35">
      <c r="A516" s="62"/>
      <c r="D516" s="86"/>
      <c r="E516" s="86"/>
      <c r="F516" s="175">
        <v>436</v>
      </c>
      <c r="G516" s="172">
        <v>170306</v>
      </c>
      <c r="H516" s="128" t="s">
        <v>839</v>
      </c>
      <c r="I516" s="129">
        <v>1011</v>
      </c>
      <c r="J516" s="130" t="s">
        <v>217</v>
      </c>
      <c r="K516" s="130">
        <v>6</v>
      </c>
      <c r="L516" s="130"/>
      <c r="M516" s="130"/>
      <c r="N516" s="130"/>
      <c r="O516" s="131"/>
      <c r="P516" s="156">
        <v>39.601199999999999</v>
      </c>
      <c r="Q516" s="156">
        <v>-9.0701000000000001</v>
      </c>
      <c r="R516" s="132">
        <f t="shared" ca="1" si="61"/>
        <v>0.99886044142848662</v>
      </c>
      <c r="S516" s="131">
        <f t="shared" ca="1" si="62"/>
        <v>4.7744634663950736E-2</v>
      </c>
      <c r="T516" s="131">
        <f t="shared" ca="1" si="63"/>
        <v>2.7355660606383885</v>
      </c>
      <c r="U516" s="131">
        <f t="shared" ca="1" si="64"/>
        <v>304.17974835376305</v>
      </c>
      <c r="V516" s="131">
        <f t="shared" ca="1" si="65"/>
        <v>368.05749550805325</v>
      </c>
      <c r="W516" s="131">
        <f t="shared" ca="1" si="66"/>
        <v>6.1342915918008876</v>
      </c>
      <c r="X516" s="131">
        <f t="shared" ca="1" si="67"/>
        <v>368.05749550805325</v>
      </c>
      <c r="Y516" s="131">
        <f t="shared" ca="1" si="68"/>
        <v>368.05749550805325</v>
      </c>
      <c r="Z516" s="122">
        <f t="shared" ca="1" si="69"/>
        <v>368.1</v>
      </c>
      <c r="AA516" s="123" t="str">
        <f t="shared" ca="1" si="70"/>
        <v>6 h 8 min</v>
      </c>
      <c r="AB516" s="86"/>
    </row>
    <row r="517" spans="1:28" ht="15.75" customHeight="1" thickBot="1" x14ac:dyDescent="0.35">
      <c r="A517" s="62"/>
      <c r="D517" s="86"/>
      <c r="E517" s="86"/>
      <c r="F517" s="175">
        <v>437</v>
      </c>
      <c r="G517" s="172">
        <v>171207</v>
      </c>
      <c r="H517" s="128" t="s">
        <v>919</v>
      </c>
      <c r="I517" s="129">
        <v>1418</v>
      </c>
      <c r="J517" s="130" t="s">
        <v>226</v>
      </c>
      <c r="K517" s="130">
        <v>6</v>
      </c>
      <c r="L517" s="130" t="s">
        <v>318</v>
      </c>
      <c r="M517" s="130"/>
      <c r="N517" s="130"/>
      <c r="O517" s="131"/>
      <c r="P517" s="156">
        <v>39.602800000000002</v>
      </c>
      <c r="Q517" s="156">
        <v>-8.4045000000000005</v>
      </c>
      <c r="R517" s="132">
        <f t="shared" ca="1" si="61"/>
        <v>0.99896016519492048</v>
      </c>
      <c r="S517" s="131">
        <f t="shared" ca="1" si="62"/>
        <v>4.560734731312488E-2</v>
      </c>
      <c r="T517" s="131">
        <f t="shared" ca="1" si="63"/>
        <v>2.6131085158293708</v>
      </c>
      <c r="U517" s="131">
        <f t="shared" ca="1" si="64"/>
        <v>290.56314969069365</v>
      </c>
      <c r="V517" s="131">
        <f t="shared" ca="1" si="65"/>
        <v>351.58141112573929</v>
      </c>
      <c r="W517" s="131">
        <f t="shared" ca="1" si="66"/>
        <v>5.8596901854289882</v>
      </c>
      <c r="X517" s="131">
        <f t="shared" ca="1" si="67"/>
        <v>351.58141112573929</v>
      </c>
      <c r="Y517" s="131">
        <f t="shared" ca="1" si="68"/>
        <v>351.58141112573929</v>
      </c>
      <c r="Z517" s="122">
        <f t="shared" ca="1" si="69"/>
        <v>351.6</v>
      </c>
      <c r="AA517" s="123" t="str">
        <f t="shared" ca="1" si="70"/>
        <v>5 h 52 min</v>
      </c>
      <c r="AB517" s="86"/>
    </row>
    <row r="518" spans="1:28" ht="15.75" customHeight="1" thickBot="1" x14ac:dyDescent="0.35">
      <c r="A518" s="62"/>
      <c r="D518" s="86"/>
      <c r="E518" s="86"/>
      <c r="F518" s="175">
        <v>438</v>
      </c>
      <c r="G518" s="172">
        <v>172479</v>
      </c>
      <c r="H518" s="128" t="s">
        <v>1031</v>
      </c>
      <c r="I518" s="129">
        <v>1418</v>
      </c>
      <c r="J518" s="130" t="s">
        <v>226</v>
      </c>
      <c r="K518" s="130">
        <v>6</v>
      </c>
      <c r="L518" s="130"/>
      <c r="M518" s="130"/>
      <c r="N518" s="130"/>
      <c r="O518" s="131"/>
      <c r="P518" s="156">
        <v>39.601799999999997</v>
      </c>
      <c r="Q518" s="156">
        <v>-8.4055999999999997</v>
      </c>
      <c r="R518" s="132">
        <f t="shared" ca="1" si="61"/>
        <v>0.99896085386771583</v>
      </c>
      <c r="S518" s="131">
        <f t="shared" ca="1" si="62"/>
        <v>4.559223953596625E-2</v>
      </c>
      <c r="T518" s="131">
        <f t="shared" ca="1" si="63"/>
        <v>2.612242903960357</v>
      </c>
      <c r="U518" s="131">
        <f t="shared" ca="1" si="64"/>
        <v>290.46689845981416</v>
      </c>
      <c r="V518" s="131">
        <f t="shared" ca="1" si="65"/>
        <v>351.46494713637514</v>
      </c>
      <c r="W518" s="131">
        <f t="shared" ca="1" si="66"/>
        <v>5.8577491189395854</v>
      </c>
      <c r="X518" s="131">
        <f t="shared" ca="1" si="67"/>
        <v>351.46494713637514</v>
      </c>
      <c r="Y518" s="131">
        <f t="shared" ca="1" si="68"/>
        <v>351.46494713637514</v>
      </c>
      <c r="Z518" s="122">
        <f t="shared" ca="1" si="69"/>
        <v>351.5</v>
      </c>
      <c r="AA518" s="123" t="str">
        <f t="shared" ca="1" si="70"/>
        <v>5 h 52 min</v>
      </c>
      <c r="AB518" s="86"/>
    </row>
    <row r="519" spans="1:28" ht="15.75" customHeight="1" thickBot="1" x14ac:dyDescent="0.35">
      <c r="A519" s="62"/>
      <c r="D519" s="86"/>
      <c r="E519" s="86"/>
      <c r="F519" s="175">
        <v>439</v>
      </c>
      <c r="G519" s="172">
        <v>161111</v>
      </c>
      <c r="H519" s="128" t="s">
        <v>752</v>
      </c>
      <c r="I519" s="129">
        <v>502</v>
      </c>
      <c r="J519" s="130" t="s">
        <v>174</v>
      </c>
      <c r="K519" s="130">
        <v>5</v>
      </c>
      <c r="L519" s="130"/>
      <c r="M519" s="130"/>
      <c r="N519" s="130"/>
      <c r="O519" s="131"/>
      <c r="P519" s="156">
        <v>39.820799999999998</v>
      </c>
      <c r="Q519" s="156">
        <v>-7.5031999999999996</v>
      </c>
      <c r="R519" s="132">
        <f t="shared" ca="1" si="61"/>
        <v>0.99878572231359364</v>
      </c>
      <c r="S519" s="131">
        <f t="shared" ca="1" si="62"/>
        <v>4.9285363163142915E-2</v>
      </c>
      <c r="T519" s="131">
        <f t="shared" ca="1" si="63"/>
        <v>2.823843301017626</v>
      </c>
      <c r="U519" s="131">
        <f t="shared" ca="1" si="64"/>
        <v>313.99568705482102</v>
      </c>
      <c r="V519" s="131">
        <f t="shared" ca="1" si="65"/>
        <v>379.9347813363334</v>
      </c>
      <c r="W519" s="131">
        <f t="shared" ca="1" si="66"/>
        <v>6.332246355605557</v>
      </c>
      <c r="X519" s="131">
        <f t="shared" ca="1" si="67"/>
        <v>379.9347813363334</v>
      </c>
      <c r="Y519" s="131">
        <f t="shared" ca="1" si="68"/>
        <v>379.9347813363334</v>
      </c>
      <c r="Z519" s="122">
        <f t="shared" ca="1" si="69"/>
        <v>379.9</v>
      </c>
      <c r="AA519" s="123" t="str">
        <f t="shared" ca="1" si="70"/>
        <v>6 h 20 min</v>
      </c>
      <c r="AB519" s="86"/>
    </row>
    <row r="520" spans="1:28" ht="15.75" customHeight="1" thickBot="1" x14ac:dyDescent="0.35">
      <c r="A520" s="62"/>
      <c r="D520" s="86"/>
      <c r="E520" s="86"/>
      <c r="F520" s="175">
        <v>440</v>
      </c>
      <c r="G520" s="172">
        <v>161135</v>
      </c>
      <c r="H520" s="128" t="s">
        <v>754</v>
      </c>
      <c r="I520" s="129">
        <v>502</v>
      </c>
      <c r="J520" s="130" t="s">
        <v>174</v>
      </c>
      <c r="K520" s="130">
        <v>5</v>
      </c>
      <c r="L520" s="130"/>
      <c r="M520" s="130"/>
      <c r="N520" s="130"/>
      <c r="O520" s="131"/>
      <c r="P520" s="156">
        <v>39.820900000000002</v>
      </c>
      <c r="Q520" s="156">
        <v>-7.4984999999999999</v>
      </c>
      <c r="R520" s="132">
        <f t="shared" ca="1" si="61"/>
        <v>0.99878526217786745</v>
      </c>
      <c r="S520" s="131">
        <f t="shared" ca="1" si="62"/>
        <v>4.9294702213475983E-2</v>
      </c>
      <c r="T520" s="131">
        <f t="shared" ca="1" si="63"/>
        <v>2.824378389186371</v>
      </c>
      <c r="U520" s="131">
        <f t="shared" ca="1" si="64"/>
        <v>314.05518588647345</v>
      </c>
      <c r="V520" s="131">
        <f t="shared" ca="1" si="65"/>
        <v>380.00677492263287</v>
      </c>
      <c r="W520" s="131">
        <f t="shared" ca="1" si="66"/>
        <v>6.3334462487105476</v>
      </c>
      <c r="X520" s="131">
        <f t="shared" ca="1" si="67"/>
        <v>380.00677492263287</v>
      </c>
      <c r="Y520" s="131">
        <f t="shared" ca="1" si="68"/>
        <v>380.00677492263287</v>
      </c>
      <c r="Z520" s="122">
        <f t="shared" ca="1" si="69"/>
        <v>380</v>
      </c>
      <c r="AA520" s="123" t="str">
        <f t="shared" ca="1" si="70"/>
        <v>6 h 20 min</v>
      </c>
      <c r="AB520" s="86"/>
    </row>
    <row r="521" spans="1:28" ht="15.75" customHeight="1" thickBot="1" x14ac:dyDescent="0.35">
      <c r="A521" s="62"/>
      <c r="D521" s="86"/>
      <c r="E521" s="86"/>
      <c r="F521" s="175">
        <v>441</v>
      </c>
      <c r="G521" s="172">
        <v>162024</v>
      </c>
      <c r="H521" s="128" t="s">
        <v>816</v>
      </c>
      <c r="I521" s="129">
        <v>502</v>
      </c>
      <c r="J521" s="130" t="s">
        <v>174</v>
      </c>
      <c r="K521" s="130">
        <v>5</v>
      </c>
      <c r="L521" s="130" t="s">
        <v>327</v>
      </c>
      <c r="M521" s="130"/>
      <c r="N521" s="130"/>
      <c r="O521" s="131"/>
      <c r="P521" s="156">
        <v>39.820300000000003</v>
      </c>
      <c r="Q521" s="156">
        <v>-7.4922000000000004</v>
      </c>
      <c r="R521" s="132">
        <f t="shared" ca="1" si="61"/>
        <v>0.99878526548030866</v>
      </c>
      <c r="S521" s="131">
        <f t="shared" ca="1" si="62"/>
        <v>4.9294635192454361E-2</v>
      </c>
      <c r="T521" s="131">
        <f t="shared" ca="1" si="63"/>
        <v>2.8243745491646934</v>
      </c>
      <c r="U521" s="131">
        <f t="shared" ca="1" si="64"/>
        <v>314.05475889739631</v>
      </c>
      <c r="V521" s="131">
        <f t="shared" ca="1" si="65"/>
        <v>380.00625826584951</v>
      </c>
      <c r="W521" s="131">
        <f t="shared" ca="1" si="66"/>
        <v>6.3334376377641588</v>
      </c>
      <c r="X521" s="131">
        <f t="shared" ca="1" si="67"/>
        <v>380.00625826584951</v>
      </c>
      <c r="Y521" s="131">
        <f t="shared" ca="1" si="68"/>
        <v>380.00625826584951</v>
      </c>
      <c r="Z521" s="122">
        <f t="shared" ca="1" si="69"/>
        <v>380</v>
      </c>
      <c r="AA521" s="123" t="str">
        <f t="shared" ca="1" si="70"/>
        <v>6 h 20 min</v>
      </c>
      <c r="AB521" s="86"/>
    </row>
    <row r="522" spans="1:28" ht="15.75" customHeight="1" thickBot="1" x14ac:dyDescent="0.35">
      <c r="A522" s="62"/>
      <c r="D522" s="86"/>
      <c r="E522" s="86"/>
      <c r="F522" s="175">
        <v>442</v>
      </c>
      <c r="G522" s="172">
        <v>404317</v>
      </c>
      <c r="H522" s="128" t="s">
        <v>1120</v>
      </c>
      <c r="I522" s="129">
        <v>1001</v>
      </c>
      <c r="J522" s="130" t="s">
        <v>197</v>
      </c>
      <c r="K522" s="130">
        <v>6</v>
      </c>
      <c r="L522" s="130"/>
      <c r="M522" s="130"/>
      <c r="N522" s="130"/>
      <c r="O522" s="131"/>
      <c r="P522" s="156">
        <v>39.548699999999997</v>
      </c>
      <c r="Q522" s="156">
        <v>-8.9795999999999996</v>
      </c>
      <c r="R522" s="132">
        <f t="shared" ca="1" si="61"/>
        <v>0.9989198701643518</v>
      </c>
      <c r="S522" s="131">
        <f t="shared" ca="1" si="62"/>
        <v>4.648277828225611E-2</v>
      </c>
      <c r="T522" s="131">
        <f t="shared" ca="1" si="63"/>
        <v>2.6632670156156375</v>
      </c>
      <c r="U522" s="131">
        <f t="shared" ca="1" si="64"/>
        <v>296.14049620859436</v>
      </c>
      <c r="V522" s="131">
        <f t="shared" ca="1" si="65"/>
        <v>358.33000041239916</v>
      </c>
      <c r="W522" s="131">
        <f t="shared" ca="1" si="66"/>
        <v>5.9721666735399861</v>
      </c>
      <c r="X522" s="131">
        <f t="shared" ca="1" si="67"/>
        <v>358.33000041239916</v>
      </c>
      <c r="Y522" s="131">
        <f t="shared" ca="1" si="68"/>
        <v>358.33000041239916</v>
      </c>
      <c r="Z522" s="122">
        <f t="shared" ca="1" si="69"/>
        <v>358.3</v>
      </c>
      <c r="AA522" s="123" t="str">
        <f t="shared" ca="1" si="70"/>
        <v>5 h 58 min</v>
      </c>
      <c r="AB522" s="86"/>
    </row>
    <row r="523" spans="1:28" ht="15.75" customHeight="1" thickBot="1" x14ac:dyDescent="0.35">
      <c r="A523" s="62"/>
      <c r="D523" s="86"/>
      <c r="E523" s="86"/>
      <c r="F523" s="175">
        <v>443</v>
      </c>
      <c r="G523" s="172">
        <v>172480</v>
      </c>
      <c r="H523" s="128" t="s">
        <v>1032</v>
      </c>
      <c r="I523" s="129">
        <v>1001</v>
      </c>
      <c r="J523" s="130" t="s">
        <v>197</v>
      </c>
      <c r="K523" s="130">
        <v>6</v>
      </c>
      <c r="L523" s="130"/>
      <c r="M523" s="130"/>
      <c r="N523" s="130"/>
      <c r="O523" s="131"/>
      <c r="P523" s="156">
        <v>39.5413</v>
      </c>
      <c r="Q523" s="156">
        <v>-8.9728999999999992</v>
      </c>
      <c r="R523" s="132">
        <f t="shared" ca="1" si="61"/>
        <v>0.99892687432818361</v>
      </c>
      <c r="S523" s="131">
        <f t="shared" ca="1" si="62"/>
        <v>4.6331795991050306E-2</v>
      </c>
      <c r="T523" s="131">
        <f t="shared" ca="1" si="63"/>
        <v>2.6546163675483299</v>
      </c>
      <c r="U523" s="131">
        <f t="shared" ca="1" si="64"/>
        <v>295.17859220266564</v>
      </c>
      <c r="V523" s="131">
        <f t="shared" ca="1" si="65"/>
        <v>357.16609656522542</v>
      </c>
      <c r="W523" s="131">
        <f t="shared" ca="1" si="66"/>
        <v>5.9527682760870899</v>
      </c>
      <c r="X523" s="131">
        <f t="shared" ca="1" si="67"/>
        <v>357.16609656522542</v>
      </c>
      <c r="Y523" s="131">
        <f t="shared" ca="1" si="68"/>
        <v>357.16609656522542</v>
      </c>
      <c r="Z523" s="122">
        <f t="shared" ca="1" si="69"/>
        <v>357.2</v>
      </c>
      <c r="AA523" s="123" t="str">
        <f t="shared" ca="1" si="70"/>
        <v>5 h 57 min</v>
      </c>
      <c r="AB523" s="86"/>
    </row>
    <row r="524" spans="1:28" ht="15.75" customHeight="1" thickBot="1" x14ac:dyDescent="0.35">
      <c r="A524" s="62"/>
      <c r="D524" s="86"/>
      <c r="E524" s="86"/>
      <c r="F524" s="175">
        <v>444</v>
      </c>
      <c r="G524" s="172">
        <v>160805</v>
      </c>
      <c r="H524" s="128" t="s">
        <v>733</v>
      </c>
      <c r="I524" s="129">
        <v>505</v>
      </c>
      <c r="J524" s="130" t="s">
        <v>182</v>
      </c>
      <c r="K524" s="130">
        <v>5</v>
      </c>
      <c r="L524" s="130" t="s">
        <v>327</v>
      </c>
      <c r="M524" s="130"/>
      <c r="N524" s="130"/>
      <c r="O524" s="131"/>
      <c r="P524" s="156">
        <v>39.926200000000001</v>
      </c>
      <c r="Q524" s="156">
        <v>-7.2408999999999999</v>
      </c>
      <c r="R524" s="132">
        <f t="shared" ca="1" si="61"/>
        <v>0.99866687596728942</v>
      </c>
      <c r="S524" s="131">
        <f t="shared" ca="1" si="62"/>
        <v>5.1641462824691731E-2</v>
      </c>
      <c r="T524" s="131">
        <f t="shared" ca="1" si="63"/>
        <v>2.9588378677365745</v>
      </c>
      <c r="U524" s="131">
        <f t="shared" ca="1" si="64"/>
        <v>329.006332904153</v>
      </c>
      <c r="V524" s="131">
        <f t="shared" ca="1" si="65"/>
        <v>398.09766281402511</v>
      </c>
      <c r="W524" s="131">
        <f t="shared" ca="1" si="66"/>
        <v>6.6349610469004183</v>
      </c>
      <c r="X524" s="131">
        <f t="shared" ca="1" si="67"/>
        <v>398.09766281402511</v>
      </c>
      <c r="Y524" s="131">
        <f t="shared" ca="1" si="68"/>
        <v>398.09766281402511</v>
      </c>
      <c r="Z524" s="122">
        <f t="shared" ca="1" si="69"/>
        <v>398.1</v>
      </c>
      <c r="AA524" s="123" t="str">
        <f t="shared" ca="1" si="70"/>
        <v>6 h 38 min</v>
      </c>
      <c r="AB524" s="86"/>
    </row>
    <row r="525" spans="1:28" ht="15.75" customHeight="1" thickBot="1" x14ac:dyDescent="0.35">
      <c r="A525" s="62"/>
      <c r="D525" s="86"/>
      <c r="E525" s="86"/>
      <c r="F525" s="175">
        <v>445</v>
      </c>
      <c r="G525" s="172">
        <v>150538</v>
      </c>
      <c r="H525" s="128" t="s">
        <v>465</v>
      </c>
      <c r="I525" s="129">
        <v>406</v>
      </c>
      <c r="J525" s="130" t="s">
        <v>86</v>
      </c>
      <c r="K525" s="130">
        <v>2</v>
      </c>
      <c r="L525" s="130"/>
      <c r="M525" s="130"/>
      <c r="N525" s="130"/>
      <c r="O525" s="131"/>
      <c r="P525" s="156">
        <v>41.502800000000001</v>
      </c>
      <c r="Q525" s="156">
        <v>-6.2812000000000001</v>
      </c>
      <c r="R525" s="132">
        <f t="shared" ca="1" si="61"/>
        <v>0.99668930872907957</v>
      </c>
      <c r="S525" s="131">
        <f t="shared" ca="1" si="62"/>
        <v>8.1394344580705491E-2</v>
      </c>
      <c r="T525" s="131">
        <f t="shared" ca="1" si="63"/>
        <v>4.6635524207079495</v>
      </c>
      <c r="U525" s="131">
        <f t="shared" ca="1" si="64"/>
        <v>518.56112055816448</v>
      </c>
      <c r="V525" s="131">
        <f t="shared" ca="1" si="65"/>
        <v>627.45895587537905</v>
      </c>
      <c r="W525" s="131">
        <f t="shared" ca="1" si="66"/>
        <v>10.457649264589651</v>
      </c>
      <c r="X525" s="131">
        <f t="shared" ca="1" si="67"/>
        <v>627.45895587537905</v>
      </c>
      <c r="Y525" s="131">
        <f t="shared" ca="1" si="68"/>
        <v>627.45895587537905</v>
      </c>
      <c r="Z525" s="122">
        <f t="shared" ca="1" si="69"/>
        <v>627.5</v>
      </c>
      <c r="AA525" s="123" t="str">
        <f t="shared" ca="1" si="70"/>
        <v>10 h 28 min</v>
      </c>
      <c r="AB525" s="86"/>
    </row>
    <row r="526" spans="1:28" ht="15.75" customHeight="1" thickBot="1" x14ac:dyDescent="0.35">
      <c r="A526" s="62"/>
      <c r="D526" s="86"/>
      <c r="E526" s="86"/>
      <c r="F526" s="175">
        <v>446</v>
      </c>
      <c r="G526" s="172">
        <v>160787</v>
      </c>
      <c r="H526" s="128" t="s">
        <v>731</v>
      </c>
      <c r="I526" s="129">
        <v>511</v>
      </c>
      <c r="J526" s="130" t="s">
        <v>194</v>
      </c>
      <c r="K526" s="130">
        <v>5</v>
      </c>
      <c r="L526" s="130"/>
      <c r="M526" s="130"/>
      <c r="N526" s="130"/>
      <c r="O526" s="131"/>
      <c r="P526" s="156">
        <v>39.689300000000003</v>
      </c>
      <c r="Q526" s="156">
        <v>-7.6692999999999998</v>
      </c>
      <c r="R526" s="132">
        <f t="shared" ca="1" si="61"/>
        <v>0.99890595802346671</v>
      </c>
      <c r="S526" s="131">
        <f t="shared" ca="1" si="62"/>
        <v>4.6781225352221956E-2</v>
      </c>
      <c r="T526" s="131">
        <f t="shared" ca="1" si="63"/>
        <v>2.6803667731327261</v>
      </c>
      <c r="U526" s="131">
        <f t="shared" ca="1" si="64"/>
        <v>298.04189424584177</v>
      </c>
      <c r="V526" s="131">
        <f t="shared" ca="1" si="65"/>
        <v>360.63069203746852</v>
      </c>
      <c r="W526" s="131">
        <f t="shared" ca="1" si="66"/>
        <v>6.0105115339578088</v>
      </c>
      <c r="X526" s="131">
        <f t="shared" ca="1" si="67"/>
        <v>360.63069203746852</v>
      </c>
      <c r="Y526" s="131">
        <f t="shared" ca="1" si="68"/>
        <v>360.63069203746852</v>
      </c>
      <c r="Z526" s="122">
        <f t="shared" ca="1" si="69"/>
        <v>360.6</v>
      </c>
      <c r="AA526" s="123" t="str">
        <f t="shared" ca="1" si="70"/>
        <v>6 h 1 min</v>
      </c>
      <c r="AB526" s="86"/>
    </row>
    <row r="527" spans="1:28" ht="15.75" customHeight="1" thickBot="1" x14ac:dyDescent="0.35">
      <c r="A527" s="62"/>
      <c r="D527" s="86"/>
      <c r="E527" s="86"/>
      <c r="F527" s="175">
        <v>447</v>
      </c>
      <c r="G527" s="172">
        <v>171438</v>
      </c>
      <c r="H527" s="128" t="s">
        <v>941</v>
      </c>
      <c r="I527" s="129">
        <v>1001</v>
      </c>
      <c r="J527" s="130" t="s">
        <v>197</v>
      </c>
      <c r="K527" s="130">
        <v>6</v>
      </c>
      <c r="L527" s="130" t="s">
        <v>318</v>
      </c>
      <c r="M527" s="130"/>
      <c r="N527" s="130"/>
      <c r="O527" s="131"/>
      <c r="P527" s="156">
        <v>39.512799999999999</v>
      </c>
      <c r="Q527" s="156">
        <v>-9.1321999999999992</v>
      </c>
      <c r="R527" s="132">
        <f t="shared" ca="1" si="61"/>
        <v>0.99891499852425247</v>
      </c>
      <c r="S527" s="131">
        <f t="shared" ca="1" si="62"/>
        <v>4.6587503415322917E-2</v>
      </c>
      <c r="T527" s="131">
        <f t="shared" ca="1" si="63"/>
        <v>2.6692673237493114</v>
      </c>
      <c r="U527" s="131">
        <f t="shared" ca="1" si="64"/>
        <v>296.80769713801368</v>
      </c>
      <c r="V527" s="131">
        <f t="shared" ca="1" si="65"/>
        <v>359.13731353699654</v>
      </c>
      <c r="W527" s="131">
        <f t="shared" ca="1" si="66"/>
        <v>5.9856218922832758</v>
      </c>
      <c r="X527" s="131">
        <f t="shared" ca="1" si="67"/>
        <v>359.13731353699654</v>
      </c>
      <c r="Y527" s="131">
        <f t="shared" ca="1" si="68"/>
        <v>359.13731353699654</v>
      </c>
      <c r="Z527" s="122">
        <f t="shared" ca="1" si="69"/>
        <v>359.1</v>
      </c>
      <c r="AA527" s="123" t="str">
        <f t="shared" ca="1" si="70"/>
        <v>5 h 59 min</v>
      </c>
      <c r="AB527" s="86"/>
    </row>
    <row r="528" spans="1:28" ht="15.75" customHeight="1" thickBot="1" x14ac:dyDescent="0.35">
      <c r="A528" s="62"/>
      <c r="D528" s="86"/>
      <c r="E528" s="86"/>
      <c r="F528" s="175">
        <v>448</v>
      </c>
      <c r="G528" s="172">
        <v>170069</v>
      </c>
      <c r="H528" s="128" t="s">
        <v>821</v>
      </c>
      <c r="I528" s="129">
        <v>1417</v>
      </c>
      <c r="J528" s="130" t="s">
        <v>224</v>
      </c>
      <c r="K528" s="130">
        <v>6</v>
      </c>
      <c r="L528" s="130"/>
      <c r="M528" s="130"/>
      <c r="N528" s="130"/>
      <c r="O528" s="131"/>
      <c r="P528" s="156">
        <v>39.537500000000001</v>
      </c>
      <c r="Q528" s="156">
        <v>-8.1613000000000007</v>
      </c>
      <c r="R528" s="132">
        <f t="shared" ca="1" si="61"/>
        <v>0.99902712596550258</v>
      </c>
      <c r="S528" s="131">
        <f t="shared" ca="1" si="62"/>
        <v>4.4114211377958235E-2</v>
      </c>
      <c r="T528" s="131">
        <f t="shared" ca="1" si="63"/>
        <v>2.5275581285050026</v>
      </c>
      <c r="U528" s="131">
        <f t="shared" ca="1" si="64"/>
        <v>281.05042190015348</v>
      </c>
      <c r="V528" s="131">
        <f t="shared" ca="1" si="65"/>
        <v>340.07101049918572</v>
      </c>
      <c r="W528" s="131">
        <f t="shared" ca="1" si="66"/>
        <v>5.6678501749864285</v>
      </c>
      <c r="X528" s="131">
        <f t="shared" ca="1" si="67"/>
        <v>340.07101049918572</v>
      </c>
      <c r="Y528" s="131">
        <f t="shared" ca="1" si="68"/>
        <v>340.07101049918572</v>
      </c>
      <c r="Z528" s="122">
        <f t="shared" ca="1" si="69"/>
        <v>340.1</v>
      </c>
      <c r="AA528" s="123" t="str">
        <f t="shared" ca="1" si="70"/>
        <v>5 h 40 min</v>
      </c>
      <c r="AB528" s="86"/>
    </row>
    <row r="529" spans="1:28" ht="15.75" customHeight="1" thickBot="1" x14ac:dyDescent="0.35">
      <c r="A529" s="62"/>
      <c r="D529" s="86"/>
      <c r="E529" s="86"/>
      <c r="F529" s="175">
        <v>449</v>
      </c>
      <c r="G529" s="172">
        <v>170434</v>
      </c>
      <c r="H529" s="128" t="s">
        <v>848</v>
      </c>
      <c r="I529" s="129">
        <v>1419</v>
      </c>
      <c r="J529" s="130" t="s">
        <v>227</v>
      </c>
      <c r="K529" s="130">
        <v>6</v>
      </c>
      <c r="L529" s="130"/>
      <c r="M529" s="130"/>
      <c r="N529" s="130"/>
      <c r="O529" s="131"/>
      <c r="P529" s="156">
        <v>39.483899999999998</v>
      </c>
      <c r="Q529" s="156">
        <v>-8.5391999999999992</v>
      </c>
      <c r="R529" s="132">
        <f t="shared" ref="R529:R592" ca="1" si="71">SIN(RADIANS($A$55))*SIN(RADIANS(P529))+COS(RADIANS($A$55))*COS(RADIANS(P529))*COS(RADIANS(Q529)-RADIANS($B$55))</f>
        <v>0.99903785612788365</v>
      </c>
      <c r="S529" s="131">
        <f t="shared" ref="S529:S592" ca="1" si="72">ACOS(R529)</f>
        <v>4.3870222213235444E-2</v>
      </c>
      <c r="T529" s="131">
        <f t="shared" ref="T529:T592" ca="1" si="73">S529*180/PI()</f>
        <v>2.5135785791194643</v>
      </c>
      <c r="U529" s="131">
        <f t="shared" ref="U529:U592" ca="1" si="74">T529*40030/360</f>
        <v>279.49597367264488</v>
      </c>
      <c r="V529" s="131">
        <f t="shared" ref="V529:V592" ca="1" si="75">U529*1.21</f>
        <v>338.19012814390027</v>
      </c>
      <c r="W529" s="131">
        <f t="shared" ref="W529:W592" ca="1" si="76">V529/60</f>
        <v>5.6365021357316714</v>
      </c>
      <c r="X529" s="131">
        <f t="shared" ref="X529:X592" ca="1" si="77">W529*60</f>
        <v>338.19012814390027</v>
      </c>
      <c r="Y529" s="131">
        <f t="shared" ref="Y529:Y592" ca="1" si="78">IF(ISERROR(X529),0,X529)</f>
        <v>338.19012814390027</v>
      </c>
      <c r="Z529" s="122">
        <f t="shared" ref="Z529:Z592" ca="1" si="79">ROUND(Y529,1)</f>
        <v>338.2</v>
      </c>
      <c r="AA529" s="123" t="str">
        <f t="shared" ref="AA529:AA592" ca="1" si="80">IF(ISERROR(INT(Z529/$K$39)&amp;" h "&amp;(ROUND((((Z529/$K$39)-INT(Z529/$K$39))*60),0)&amp;" min")),"Não Encontrado !",INT(Z529/$K$39)&amp;" h "&amp;(ROUND((((Z529/$K$39)-INT(Z529/$K$39))*60),0)&amp;" min"))</f>
        <v>5 h 38 min</v>
      </c>
      <c r="AB529" s="86"/>
    </row>
    <row r="530" spans="1:28" ht="15.75" customHeight="1" thickBot="1" x14ac:dyDescent="0.35">
      <c r="A530" s="62"/>
      <c r="D530" s="86"/>
      <c r="E530" s="86"/>
      <c r="F530" s="175">
        <v>450</v>
      </c>
      <c r="G530" s="172">
        <v>160660</v>
      </c>
      <c r="H530" s="128" t="s">
        <v>726</v>
      </c>
      <c r="I530" s="129">
        <v>1413</v>
      </c>
      <c r="J530" s="130" t="s">
        <v>215</v>
      </c>
      <c r="K530" s="130">
        <v>6</v>
      </c>
      <c r="L530" s="130"/>
      <c r="M530" s="130"/>
      <c r="N530" s="130"/>
      <c r="O530" s="131"/>
      <c r="P530" s="156">
        <v>39.561900000000001</v>
      </c>
      <c r="Q530" s="156">
        <v>-7.9993999999999996</v>
      </c>
      <c r="R530" s="132">
        <f t="shared" ca="1" si="71"/>
        <v>0.99901294036713306</v>
      </c>
      <c r="S530" s="131">
        <f t="shared" ca="1" si="72"/>
        <v>4.4434717434492566E-2</v>
      </c>
      <c r="T530" s="131">
        <f t="shared" ca="1" si="73"/>
        <v>2.5459217728528012</v>
      </c>
      <c r="U530" s="131">
        <f t="shared" ca="1" si="74"/>
        <v>283.0923571313823</v>
      </c>
      <c r="V530" s="131">
        <f t="shared" ca="1" si="75"/>
        <v>342.54175212897258</v>
      </c>
      <c r="W530" s="131">
        <f t="shared" ca="1" si="76"/>
        <v>5.7090292021495426</v>
      </c>
      <c r="X530" s="131">
        <f t="shared" ca="1" si="77"/>
        <v>342.54175212897258</v>
      </c>
      <c r="Y530" s="131">
        <f t="shared" ca="1" si="78"/>
        <v>342.54175212897258</v>
      </c>
      <c r="Z530" s="122">
        <f t="shared" ca="1" si="79"/>
        <v>342.5</v>
      </c>
      <c r="AA530" s="123" t="str">
        <f t="shared" ca="1" si="80"/>
        <v>5 h 43 min</v>
      </c>
      <c r="AB530" s="86"/>
    </row>
    <row r="531" spans="1:28" ht="15.75" customHeight="1" thickBot="1" x14ac:dyDescent="0.35">
      <c r="A531" s="62"/>
      <c r="D531" s="86"/>
      <c r="E531" s="86"/>
      <c r="F531" s="175">
        <v>451</v>
      </c>
      <c r="G531" s="172">
        <v>172340</v>
      </c>
      <c r="H531" s="128" t="s">
        <v>1018</v>
      </c>
      <c r="I531" s="129">
        <v>1419</v>
      </c>
      <c r="J531" s="130" t="s">
        <v>227</v>
      </c>
      <c r="K531" s="130">
        <v>6</v>
      </c>
      <c r="L531" s="130"/>
      <c r="M531" s="130"/>
      <c r="N531" s="130"/>
      <c r="O531" s="131"/>
      <c r="P531" s="156">
        <v>39.472799999999999</v>
      </c>
      <c r="Q531" s="156">
        <v>-8.5413999999999994</v>
      </c>
      <c r="R531" s="132">
        <f t="shared" ca="1" si="71"/>
        <v>0.9990459187341465</v>
      </c>
      <c r="S531" s="131">
        <f t="shared" ca="1" si="72"/>
        <v>4.3685993551887181E-2</v>
      </c>
      <c r="T531" s="131">
        <f t="shared" ca="1" si="73"/>
        <v>2.5030230543588639</v>
      </c>
      <c r="U531" s="131">
        <f t="shared" ca="1" si="74"/>
        <v>278.32225796107036</v>
      </c>
      <c r="V531" s="131">
        <f t="shared" ca="1" si="75"/>
        <v>336.76993213289512</v>
      </c>
      <c r="W531" s="131">
        <f t="shared" ca="1" si="76"/>
        <v>5.6128322022149186</v>
      </c>
      <c r="X531" s="131">
        <f t="shared" ca="1" si="77"/>
        <v>336.76993213289512</v>
      </c>
      <c r="Y531" s="131">
        <f t="shared" ca="1" si="78"/>
        <v>336.76993213289512</v>
      </c>
      <c r="Z531" s="122">
        <f t="shared" ca="1" si="79"/>
        <v>336.8</v>
      </c>
      <c r="AA531" s="123" t="str">
        <f t="shared" ca="1" si="80"/>
        <v>5 h 37 min</v>
      </c>
      <c r="AB531" s="86"/>
    </row>
    <row r="532" spans="1:28" ht="15.75" customHeight="1" thickBot="1" x14ac:dyDescent="0.35">
      <c r="A532" s="62"/>
      <c r="D532" s="86"/>
      <c r="E532" s="86"/>
      <c r="F532" s="175">
        <v>452</v>
      </c>
      <c r="G532" s="172">
        <v>172390</v>
      </c>
      <c r="H532" s="128" t="s">
        <v>1023</v>
      </c>
      <c r="I532" s="129">
        <v>1402</v>
      </c>
      <c r="J532" s="130" t="s">
        <v>196</v>
      </c>
      <c r="K532" s="130">
        <v>6</v>
      </c>
      <c r="L532" s="130"/>
      <c r="M532" s="130"/>
      <c r="N532" s="130"/>
      <c r="O532" s="131"/>
      <c r="P532" s="156">
        <v>39.459099999999999</v>
      </c>
      <c r="Q532" s="156">
        <v>-8.6671999999999993</v>
      </c>
      <c r="R532" s="132">
        <f t="shared" ca="1" si="71"/>
        <v>0.99904014691245613</v>
      </c>
      <c r="S532" s="131">
        <f t="shared" ca="1" si="72"/>
        <v>4.381795704619651E-2</v>
      </c>
      <c r="T532" s="131">
        <f t="shared" ca="1" si="73"/>
        <v>2.510584005632587</v>
      </c>
      <c r="U532" s="131">
        <f t="shared" ca="1" si="74"/>
        <v>279.16299373742345</v>
      </c>
      <c r="V532" s="131">
        <f t="shared" ca="1" si="75"/>
        <v>337.78722242228235</v>
      </c>
      <c r="W532" s="131">
        <f t="shared" ca="1" si="76"/>
        <v>5.6297870403713723</v>
      </c>
      <c r="X532" s="131">
        <f t="shared" ca="1" si="77"/>
        <v>337.78722242228235</v>
      </c>
      <c r="Y532" s="131">
        <f t="shared" ca="1" si="78"/>
        <v>337.78722242228235</v>
      </c>
      <c r="Z532" s="122">
        <f t="shared" ca="1" si="79"/>
        <v>337.8</v>
      </c>
      <c r="AA532" s="123" t="str">
        <f t="shared" ca="1" si="80"/>
        <v>5 h 38 min</v>
      </c>
      <c r="AB532" s="86"/>
    </row>
    <row r="533" spans="1:28" ht="15.75" customHeight="1" thickBot="1" x14ac:dyDescent="0.35">
      <c r="A533" s="62"/>
      <c r="D533" s="86"/>
      <c r="E533" s="86"/>
      <c r="F533" s="175">
        <v>453</v>
      </c>
      <c r="G533" s="172">
        <v>170124</v>
      </c>
      <c r="H533" s="128" t="s">
        <v>827</v>
      </c>
      <c r="I533" s="129">
        <v>1408</v>
      </c>
      <c r="J533" s="130" t="s">
        <v>209</v>
      </c>
      <c r="K533" s="130">
        <v>6</v>
      </c>
      <c r="L533" s="130" t="s">
        <v>318</v>
      </c>
      <c r="M533" s="130"/>
      <c r="N533" s="130"/>
      <c r="O533" s="131"/>
      <c r="P533" s="156">
        <v>39.478099999999998</v>
      </c>
      <c r="Q533" s="156">
        <v>-8.3371999999999993</v>
      </c>
      <c r="R533" s="132">
        <f t="shared" ca="1" si="71"/>
        <v>0.99906156534048685</v>
      </c>
      <c r="S533" s="131">
        <f t="shared" ca="1" si="72"/>
        <v>4.3326238536403494E-2</v>
      </c>
      <c r="T533" s="131">
        <f t="shared" ca="1" si="73"/>
        <v>2.4824106103129853</v>
      </c>
      <c r="U533" s="131">
        <f t="shared" ca="1" si="74"/>
        <v>276.03026869674665</v>
      </c>
      <c r="V533" s="131">
        <f t="shared" ca="1" si="75"/>
        <v>333.99662512306344</v>
      </c>
      <c r="W533" s="131">
        <f t="shared" ca="1" si="76"/>
        <v>5.5666104187177243</v>
      </c>
      <c r="X533" s="131">
        <f t="shared" ca="1" si="77"/>
        <v>333.99662512306344</v>
      </c>
      <c r="Y533" s="131">
        <f t="shared" ca="1" si="78"/>
        <v>333.99662512306344</v>
      </c>
      <c r="Z533" s="122">
        <f t="shared" ca="1" si="79"/>
        <v>334</v>
      </c>
      <c r="AA533" s="123" t="str">
        <f t="shared" ca="1" si="80"/>
        <v>5 h 34 min</v>
      </c>
      <c r="AB533" s="86"/>
    </row>
    <row r="534" spans="1:28" ht="15.75" customHeight="1" thickBot="1" x14ac:dyDescent="0.35">
      <c r="A534" s="62"/>
      <c r="D534" s="86"/>
      <c r="E534" s="86"/>
      <c r="F534" s="175">
        <v>454</v>
      </c>
      <c r="G534" s="172">
        <v>170586</v>
      </c>
      <c r="H534" s="128" t="s">
        <v>860</v>
      </c>
      <c r="I534" s="129">
        <v>1410</v>
      </c>
      <c r="J534" s="130" t="s">
        <v>211</v>
      </c>
      <c r="K534" s="130">
        <v>6</v>
      </c>
      <c r="L534" s="130" t="s">
        <v>318</v>
      </c>
      <c r="M534" s="130"/>
      <c r="N534" s="130"/>
      <c r="O534" s="131"/>
      <c r="P534" s="156">
        <v>39.461100000000002</v>
      </c>
      <c r="Q534" s="156">
        <v>-8.4787999999999997</v>
      </c>
      <c r="R534" s="132">
        <f t="shared" ca="1" si="71"/>
        <v>0.99906148937101824</v>
      </c>
      <c r="S534" s="131">
        <f t="shared" ca="1" si="72"/>
        <v>4.3327992478287891E-2</v>
      </c>
      <c r="T534" s="131">
        <f t="shared" ca="1" si="73"/>
        <v>2.4825111037804724</v>
      </c>
      <c r="U534" s="131">
        <f t="shared" ca="1" si="74"/>
        <v>276.04144301203416</v>
      </c>
      <c r="V534" s="131">
        <f t="shared" ca="1" si="75"/>
        <v>334.01014604456134</v>
      </c>
      <c r="W534" s="131">
        <f t="shared" ca="1" si="76"/>
        <v>5.5668357674093558</v>
      </c>
      <c r="X534" s="131">
        <f t="shared" ca="1" si="77"/>
        <v>334.01014604456134</v>
      </c>
      <c r="Y534" s="131">
        <f t="shared" ca="1" si="78"/>
        <v>334.01014604456134</v>
      </c>
      <c r="Z534" s="122">
        <f t="shared" ca="1" si="79"/>
        <v>334</v>
      </c>
      <c r="AA534" s="123" t="str">
        <f t="shared" ca="1" si="80"/>
        <v>5 h 34 min</v>
      </c>
      <c r="AB534" s="86"/>
    </row>
    <row r="535" spans="1:28" ht="15.75" customHeight="1" thickBot="1" x14ac:dyDescent="0.35">
      <c r="A535" s="62"/>
      <c r="D535" s="86"/>
      <c r="E535" s="86"/>
      <c r="F535" s="175">
        <v>455</v>
      </c>
      <c r="G535" s="172">
        <v>170392</v>
      </c>
      <c r="H535" s="128" t="s">
        <v>846</v>
      </c>
      <c r="I535" s="129">
        <v>1420</v>
      </c>
      <c r="J535" s="130" t="s">
        <v>229</v>
      </c>
      <c r="K535" s="130">
        <v>6</v>
      </c>
      <c r="L535" s="130"/>
      <c r="M535" s="130"/>
      <c r="N535" s="130"/>
      <c r="O535" s="131"/>
      <c r="P535" s="156">
        <v>39.459200000000003</v>
      </c>
      <c r="Q535" s="156">
        <v>-8.4314</v>
      </c>
      <c r="R535" s="132">
        <f t="shared" ca="1" si="71"/>
        <v>0.99906759684156954</v>
      </c>
      <c r="S535" s="131">
        <f t="shared" ca="1" si="72"/>
        <v>4.3186759322967339E-2</v>
      </c>
      <c r="T535" s="131">
        <f t="shared" ca="1" si="73"/>
        <v>2.4744190400532893</v>
      </c>
      <c r="U535" s="131">
        <f t="shared" ca="1" si="74"/>
        <v>275.14165048148101</v>
      </c>
      <c r="V535" s="131">
        <f t="shared" ca="1" si="75"/>
        <v>332.92139708259202</v>
      </c>
      <c r="W535" s="131">
        <f t="shared" ca="1" si="76"/>
        <v>5.5486899513765335</v>
      </c>
      <c r="X535" s="131">
        <f t="shared" ca="1" si="77"/>
        <v>332.92139708259202</v>
      </c>
      <c r="Y535" s="131">
        <f t="shared" ca="1" si="78"/>
        <v>332.92139708259202</v>
      </c>
      <c r="Z535" s="122">
        <f t="shared" ca="1" si="79"/>
        <v>332.9</v>
      </c>
      <c r="AA535" s="123" t="str">
        <f t="shared" ca="1" si="80"/>
        <v>5 h 33 min</v>
      </c>
      <c r="AB535" s="86"/>
    </row>
    <row r="536" spans="1:28" ht="15.75" customHeight="1" thickBot="1" x14ac:dyDescent="0.35">
      <c r="A536" s="62"/>
      <c r="D536" s="86"/>
      <c r="E536" s="86"/>
      <c r="F536" s="175">
        <v>456</v>
      </c>
      <c r="G536" s="172">
        <v>404329</v>
      </c>
      <c r="H536" s="128" t="s">
        <v>1121</v>
      </c>
      <c r="I536" s="129">
        <v>1401</v>
      </c>
      <c r="J536" s="130" t="s">
        <v>195</v>
      </c>
      <c r="K536" s="130">
        <v>6</v>
      </c>
      <c r="L536" s="130"/>
      <c r="M536" s="130"/>
      <c r="N536" s="130"/>
      <c r="O536" s="131"/>
      <c r="P536" s="156">
        <v>39.511499999999998</v>
      </c>
      <c r="Q536" s="156">
        <v>-8.0772999999999993</v>
      </c>
      <c r="R536" s="132">
        <f t="shared" ca="1" si="71"/>
        <v>0.99905000047500125</v>
      </c>
      <c r="S536" s="131">
        <f t="shared" ca="1" si="72"/>
        <v>4.3592430068353227E-2</v>
      </c>
      <c r="T536" s="131">
        <f t="shared" ca="1" si="73"/>
        <v>2.4976622616358268</v>
      </c>
      <c r="U536" s="131">
        <f t="shared" ca="1" si="74"/>
        <v>277.72616759245039</v>
      </c>
      <c r="V536" s="131">
        <f t="shared" ca="1" si="75"/>
        <v>336.04866278686495</v>
      </c>
      <c r="W536" s="131">
        <f t="shared" ca="1" si="76"/>
        <v>5.600811046447749</v>
      </c>
      <c r="X536" s="131">
        <f t="shared" ca="1" si="77"/>
        <v>336.04866278686495</v>
      </c>
      <c r="Y536" s="131">
        <f t="shared" ca="1" si="78"/>
        <v>336.04866278686495</v>
      </c>
      <c r="Z536" s="122">
        <f t="shared" ca="1" si="79"/>
        <v>336</v>
      </c>
      <c r="AA536" s="123" t="str">
        <f t="shared" ca="1" si="80"/>
        <v>5 h 36 min</v>
      </c>
      <c r="AB536" s="86"/>
    </row>
    <row r="537" spans="1:28" ht="15.75" customHeight="1" thickBot="1" x14ac:dyDescent="0.35">
      <c r="A537" s="62"/>
      <c r="D537" s="86"/>
      <c r="E537" s="86"/>
      <c r="F537" s="175">
        <v>457</v>
      </c>
      <c r="G537" s="172">
        <v>170320</v>
      </c>
      <c r="H537" s="128" t="s">
        <v>841</v>
      </c>
      <c r="I537" s="129">
        <v>1401</v>
      </c>
      <c r="J537" s="130" t="s">
        <v>195</v>
      </c>
      <c r="K537" s="130">
        <v>6</v>
      </c>
      <c r="L537" s="130"/>
      <c r="M537" s="130"/>
      <c r="N537" s="130"/>
      <c r="O537" s="131"/>
      <c r="P537" s="156">
        <v>39.462400000000002</v>
      </c>
      <c r="Q537" s="156">
        <v>-8.2073999999999998</v>
      </c>
      <c r="R537" s="132">
        <f t="shared" ca="1" si="71"/>
        <v>0.99908169194139651</v>
      </c>
      <c r="S537" s="131">
        <f t="shared" ca="1" si="72"/>
        <v>4.2859039683902589E-2</v>
      </c>
      <c r="T537" s="131">
        <f t="shared" ca="1" si="73"/>
        <v>2.4556420878713281</v>
      </c>
      <c r="U537" s="131">
        <f t="shared" ca="1" si="74"/>
        <v>273.05375771524791</v>
      </c>
      <c r="V537" s="131">
        <f t="shared" ca="1" si="75"/>
        <v>330.39504683544999</v>
      </c>
      <c r="W537" s="131">
        <f t="shared" ca="1" si="76"/>
        <v>5.5065841139241662</v>
      </c>
      <c r="X537" s="131">
        <f t="shared" ca="1" si="77"/>
        <v>330.39504683544999</v>
      </c>
      <c r="Y537" s="131">
        <f t="shared" ca="1" si="78"/>
        <v>330.39504683544999</v>
      </c>
      <c r="Z537" s="122">
        <f t="shared" ca="1" si="79"/>
        <v>330.4</v>
      </c>
      <c r="AA537" s="123" t="str">
        <f t="shared" ca="1" si="80"/>
        <v>5 h 30 min</v>
      </c>
      <c r="AB537" s="86"/>
    </row>
    <row r="538" spans="1:28" ht="15.75" customHeight="1" thickBot="1" x14ac:dyDescent="0.35">
      <c r="A538" s="62"/>
      <c r="D538" s="86"/>
      <c r="E538" s="86"/>
      <c r="F538" s="175">
        <v>458</v>
      </c>
      <c r="G538" s="172">
        <v>170409</v>
      </c>
      <c r="H538" s="128" t="s">
        <v>847</v>
      </c>
      <c r="I538" s="129">
        <v>1416</v>
      </c>
      <c r="J538" s="130" t="s">
        <v>223</v>
      </c>
      <c r="K538" s="130">
        <v>6</v>
      </c>
      <c r="L538" s="130"/>
      <c r="M538" s="130"/>
      <c r="N538" s="130"/>
      <c r="O538" s="131"/>
      <c r="P538" s="156">
        <v>39.415300000000002</v>
      </c>
      <c r="Q538" s="156">
        <v>-8.8216000000000001</v>
      </c>
      <c r="R538" s="132">
        <f t="shared" ca="1" si="71"/>
        <v>0.99904870726390849</v>
      </c>
      <c r="S538" s="131">
        <f t="shared" ca="1" si="72"/>
        <v>4.3622095334272082E-2</v>
      </c>
      <c r="T538" s="131">
        <f t="shared" ca="1" si="73"/>
        <v>2.4993619561711102</v>
      </c>
      <c r="U538" s="131">
        <f t="shared" ca="1" si="74"/>
        <v>277.9151641820265</v>
      </c>
      <c r="V538" s="131">
        <f t="shared" ca="1" si="75"/>
        <v>336.27734866025207</v>
      </c>
      <c r="W538" s="131">
        <f t="shared" ca="1" si="76"/>
        <v>5.6046224776708682</v>
      </c>
      <c r="X538" s="131">
        <f t="shared" ca="1" si="77"/>
        <v>336.27734866025207</v>
      </c>
      <c r="Y538" s="131">
        <f t="shared" ca="1" si="78"/>
        <v>336.27734866025207</v>
      </c>
      <c r="Z538" s="122">
        <f t="shared" ca="1" si="79"/>
        <v>336.3</v>
      </c>
      <c r="AA538" s="123" t="str">
        <f t="shared" ca="1" si="80"/>
        <v>5 h 36 min</v>
      </c>
      <c r="AB538" s="86"/>
    </row>
    <row r="539" spans="1:28" ht="15.75" customHeight="1" thickBot="1" x14ac:dyDescent="0.35">
      <c r="A539" s="62"/>
      <c r="D539" s="86"/>
      <c r="E539" s="86"/>
      <c r="F539" s="175">
        <v>459</v>
      </c>
      <c r="G539" s="172">
        <v>170082</v>
      </c>
      <c r="H539" s="128" t="s">
        <v>823</v>
      </c>
      <c r="I539" s="129">
        <v>1001</v>
      </c>
      <c r="J539" s="130" t="s">
        <v>197</v>
      </c>
      <c r="K539" s="130">
        <v>6</v>
      </c>
      <c r="L539" s="130"/>
      <c r="M539" s="130"/>
      <c r="N539" s="130"/>
      <c r="O539" s="131"/>
      <c r="P539" s="156">
        <v>39.42</v>
      </c>
      <c r="Q539" s="156">
        <v>-8.9577000000000009</v>
      </c>
      <c r="R539" s="132">
        <f t="shared" ca="1" si="71"/>
        <v>0.9990206775146826</v>
      </c>
      <c r="S539" s="131">
        <f t="shared" ca="1" si="72"/>
        <v>4.4260193684535709E-2</v>
      </c>
      <c r="T539" s="131">
        <f t="shared" ca="1" si="73"/>
        <v>2.5359222985554766</v>
      </c>
      <c r="U539" s="131">
        <f t="shared" ca="1" si="74"/>
        <v>281.98047114215478</v>
      </c>
      <c r="V539" s="131">
        <f t="shared" ca="1" si="75"/>
        <v>341.19637008200726</v>
      </c>
      <c r="W539" s="131">
        <f t="shared" ca="1" si="76"/>
        <v>5.6866061680334541</v>
      </c>
      <c r="X539" s="131">
        <f t="shared" ca="1" si="77"/>
        <v>341.19637008200726</v>
      </c>
      <c r="Y539" s="131">
        <f t="shared" ca="1" si="78"/>
        <v>341.19637008200726</v>
      </c>
      <c r="Z539" s="122">
        <f t="shared" ca="1" si="79"/>
        <v>341.2</v>
      </c>
      <c r="AA539" s="123" t="str">
        <f t="shared" ca="1" si="80"/>
        <v>5 h 41 min</v>
      </c>
      <c r="AB539" s="86"/>
    </row>
    <row r="540" spans="1:28" ht="15.75" customHeight="1" thickBot="1" x14ac:dyDescent="0.35">
      <c r="A540" s="62"/>
      <c r="D540" s="86"/>
      <c r="E540" s="86"/>
      <c r="F540" s="175">
        <v>460</v>
      </c>
      <c r="G540" s="173">
        <v>121502</v>
      </c>
      <c r="H540" s="134" t="s">
        <v>332</v>
      </c>
      <c r="I540" s="135">
        <v>1401</v>
      </c>
      <c r="J540" s="130" t="s">
        <v>195</v>
      </c>
      <c r="K540" s="130">
        <v>6</v>
      </c>
      <c r="L540" s="130"/>
      <c r="M540" s="130"/>
      <c r="N540" s="130"/>
      <c r="O540" s="131"/>
      <c r="P540" s="156">
        <v>39.456800000000001</v>
      </c>
      <c r="Q540" s="156">
        <v>-8.2058999999999997</v>
      </c>
      <c r="R540" s="132">
        <f t="shared" ca="1" si="71"/>
        <v>0.99908593607564566</v>
      </c>
      <c r="S540" s="136">
        <f t="shared" ca="1" si="72"/>
        <v>4.2759869280670992E-2</v>
      </c>
      <c r="T540" s="131">
        <f t="shared" ca="1" si="73"/>
        <v>2.4499600423135472</v>
      </c>
      <c r="U540" s="131">
        <f t="shared" ca="1" si="74"/>
        <v>272.42194581614245</v>
      </c>
      <c r="V540" s="131">
        <f t="shared" ca="1" si="75"/>
        <v>329.63055443753234</v>
      </c>
      <c r="W540" s="131">
        <f t="shared" ca="1" si="76"/>
        <v>5.4938425739588723</v>
      </c>
      <c r="X540" s="131">
        <f t="shared" ca="1" si="77"/>
        <v>329.63055443753234</v>
      </c>
      <c r="Y540" s="131">
        <f t="shared" ca="1" si="78"/>
        <v>329.63055443753234</v>
      </c>
      <c r="Z540" s="122">
        <f t="shared" ca="1" si="79"/>
        <v>329.6</v>
      </c>
      <c r="AA540" s="124" t="str">
        <f t="shared" ca="1" si="80"/>
        <v>5 h 30 min</v>
      </c>
      <c r="AB540" s="86"/>
    </row>
    <row r="541" spans="1:28" ht="15.75" customHeight="1" thickBot="1" x14ac:dyDescent="0.35">
      <c r="A541" s="62"/>
      <c r="D541" s="86"/>
      <c r="E541" s="86"/>
      <c r="F541" s="175">
        <v>461</v>
      </c>
      <c r="G541" s="172">
        <v>170460</v>
      </c>
      <c r="H541" s="128" t="s">
        <v>850</v>
      </c>
      <c r="I541" s="129">
        <v>1412</v>
      </c>
      <c r="J541" s="130" t="s">
        <v>213</v>
      </c>
      <c r="K541" s="130">
        <v>6</v>
      </c>
      <c r="L541" s="130"/>
      <c r="M541" s="130"/>
      <c r="N541" s="130"/>
      <c r="O541" s="131"/>
      <c r="P541" s="156">
        <v>39.404800000000002</v>
      </c>
      <c r="Q541" s="156">
        <v>-8.4880999999999993</v>
      </c>
      <c r="R541" s="132">
        <f t="shared" ca="1" si="71"/>
        <v>0.99910192301779233</v>
      </c>
      <c r="S541" s="131">
        <f t="shared" ca="1" si="72"/>
        <v>4.2384229098114234E-2</v>
      </c>
      <c r="T541" s="131">
        <f t="shared" ca="1" si="73"/>
        <v>2.4284374452375213</v>
      </c>
      <c r="U541" s="131">
        <f t="shared" ca="1" si="74"/>
        <v>270.02875259127217</v>
      </c>
      <c r="V541" s="131">
        <f t="shared" ca="1" si="75"/>
        <v>326.73479063543931</v>
      </c>
      <c r="W541" s="131">
        <f t="shared" ca="1" si="76"/>
        <v>5.4455798439239889</v>
      </c>
      <c r="X541" s="131">
        <f t="shared" ca="1" si="77"/>
        <v>326.73479063543931</v>
      </c>
      <c r="Y541" s="131">
        <f t="shared" ca="1" si="78"/>
        <v>326.73479063543931</v>
      </c>
      <c r="Z541" s="122">
        <f t="shared" ca="1" si="79"/>
        <v>326.7</v>
      </c>
      <c r="AA541" s="123" t="str">
        <f t="shared" ca="1" si="80"/>
        <v>5 h 27 min</v>
      </c>
      <c r="AB541" s="86"/>
    </row>
    <row r="542" spans="1:28" ht="15.75" customHeight="1" thickBot="1" x14ac:dyDescent="0.35">
      <c r="A542" s="62"/>
      <c r="D542" s="86"/>
      <c r="E542" s="86"/>
      <c r="F542" s="175">
        <v>462</v>
      </c>
      <c r="G542" s="172">
        <v>171967</v>
      </c>
      <c r="H542" s="128" t="s">
        <v>983</v>
      </c>
      <c r="I542" s="129">
        <v>1006</v>
      </c>
      <c r="J542" s="130" t="s">
        <v>206</v>
      </c>
      <c r="K542" s="130">
        <v>6</v>
      </c>
      <c r="L542" s="130"/>
      <c r="M542" s="130"/>
      <c r="N542" s="130"/>
      <c r="O542" s="131"/>
      <c r="P542" s="156">
        <v>39.410600000000002</v>
      </c>
      <c r="Q542" s="156">
        <v>-9.1328999999999994</v>
      </c>
      <c r="R542" s="132">
        <f t="shared" ca="1" si="71"/>
        <v>0.99899073752728196</v>
      </c>
      <c r="S542" s="131">
        <f t="shared" ca="1" si="72"/>
        <v>4.4931776881851793E-2</v>
      </c>
      <c r="T542" s="131">
        <f t="shared" ca="1" si="73"/>
        <v>2.5744011813535899</v>
      </c>
      <c r="U542" s="131">
        <f t="shared" ca="1" si="74"/>
        <v>286.2591091377339</v>
      </c>
      <c r="V542" s="131">
        <f t="shared" ca="1" si="75"/>
        <v>346.37352205665803</v>
      </c>
      <c r="W542" s="131">
        <f t="shared" ca="1" si="76"/>
        <v>5.7728920342776338</v>
      </c>
      <c r="X542" s="131">
        <f t="shared" ca="1" si="77"/>
        <v>346.37352205665803</v>
      </c>
      <c r="Y542" s="131">
        <f t="shared" ca="1" si="78"/>
        <v>346.37352205665803</v>
      </c>
      <c r="Z542" s="122">
        <f t="shared" ca="1" si="79"/>
        <v>346.4</v>
      </c>
      <c r="AA542" s="123" t="str">
        <f t="shared" ca="1" si="80"/>
        <v>5 h 46 min</v>
      </c>
      <c r="AB542" s="86"/>
    </row>
    <row r="543" spans="1:28" ht="15.75" customHeight="1" thickBot="1" x14ac:dyDescent="0.35">
      <c r="A543" s="62"/>
      <c r="D543" s="86"/>
      <c r="E543" s="86"/>
      <c r="F543" s="175">
        <v>463</v>
      </c>
      <c r="G543" s="172">
        <v>170239</v>
      </c>
      <c r="H543" s="128" t="s">
        <v>836</v>
      </c>
      <c r="I543" s="129">
        <v>1006</v>
      </c>
      <c r="J543" s="130" t="s">
        <v>206</v>
      </c>
      <c r="K543" s="130">
        <v>6</v>
      </c>
      <c r="L543" s="130"/>
      <c r="M543" s="130"/>
      <c r="N543" s="130"/>
      <c r="O543" s="131"/>
      <c r="P543" s="156">
        <v>39.408799999999999</v>
      </c>
      <c r="Q543" s="156">
        <v>-9.1321999999999992</v>
      </c>
      <c r="R543" s="132">
        <f t="shared" ca="1" si="71"/>
        <v>0.99899220426966373</v>
      </c>
      <c r="S543" s="131">
        <f t="shared" ca="1" si="72"/>
        <v>4.4899110263241448E-2</v>
      </c>
      <c r="T543" s="131">
        <f t="shared" ca="1" si="73"/>
        <v>2.5725295219762532</v>
      </c>
      <c r="U543" s="131">
        <f t="shared" ca="1" si="74"/>
        <v>286.05099101308173</v>
      </c>
      <c r="V543" s="131">
        <f t="shared" ca="1" si="75"/>
        <v>346.12169912582885</v>
      </c>
      <c r="W543" s="131">
        <f t="shared" ca="1" si="76"/>
        <v>5.7686949854304812</v>
      </c>
      <c r="X543" s="131">
        <f t="shared" ca="1" si="77"/>
        <v>346.12169912582885</v>
      </c>
      <c r="Y543" s="131">
        <f t="shared" ca="1" si="78"/>
        <v>346.12169912582885</v>
      </c>
      <c r="Z543" s="122">
        <f t="shared" ca="1" si="79"/>
        <v>346.1</v>
      </c>
      <c r="AA543" s="123" t="str">
        <f t="shared" ca="1" si="80"/>
        <v>5 h 46 min</v>
      </c>
      <c r="AB543" s="86"/>
    </row>
    <row r="544" spans="1:28" ht="15.75" customHeight="1" thickBot="1" x14ac:dyDescent="0.35">
      <c r="A544" s="62"/>
      <c r="D544" s="86"/>
      <c r="E544" s="86"/>
      <c r="F544" s="175">
        <v>464</v>
      </c>
      <c r="G544" s="172">
        <v>172170</v>
      </c>
      <c r="H544" s="128" t="s">
        <v>1002</v>
      </c>
      <c r="I544" s="129">
        <v>1006</v>
      </c>
      <c r="J544" s="130" t="s">
        <v>206</v>
      </c>
      <c r="K544" s="130">
        <v>6</v>
      </c>
      <c r="L544" s="130" t="s">
        <v>318</v>
      </c>
      <c r="M544" s="130"/>
      <c r="N544" s="130"/>
      <c r="O544" s="131"/>
      <c r="P544" s="156">
        <v>39.404899999999998</v>
      </c>
      <c r="Q544" s="156">
        <v>-9.1354000000000006</v>
      </c>
      <c r="R544" s="132">
        <f t="shared" ca="1" si="71"/>
        <v>0.99899431017274598</v>
      </c>
      <c r="S544" s="131">
        <f t="shared" ca="1" si="72"/>
        <v>4.4852166974350016E-2</v>
      </c>
      <c r="T544" s="131">
        <f t="shared" ca="1" si="73"/>
        <v>2.5698398696463114</v>
      </c>
      <c r="U544" s="131">
        <f t="shared" ca="1" si="74"/>
        <v>285.75191661650513</v>
      </c>
      <c r="V544" s="131">
        <f t="shared" ca="1" si="75"/>
        <v>345.75981910597119</v>
      </c>
      <c r="W544" s="131">
        <f t="shared" ca="1" si="76"/>
        <v>5.7626636517661867</v>
      </c>
      <c r="X544" s="131">
        <f t="shared" ca="1" si="77"/>
        <v>345.75981910597119</v>
      </c>
      <c r="Y544" s="131">
        <f t="shared" ca="1" si="78"/>
        <v>345.75981910597119</v>
      </c>
      <c r="Z544" s="122">
        <f t="shared" ca="1" si="79"/>
        <v>345.8</v>
      </c>
      <c r="AA544" s="123" t="str">
        <f t="shared" ca="1" si="80"/>
        <v>5 h 46 min</v>
      </c>
      <c r="AB544" s="86"/>
    </row>
    <row r="545" spans="1:28" ht="15.75" customHeight="1" thickBot="1" x14ac:dyDescent="0.35">
      <c r="A545" s="62"/>
      <c r="D545" s="86"/>
      <c r="E545" s="86"/>
      <c r="F545" s="175">
        <v>465</v>
      </c>
      <c r="G545" s="172">
        <v>135495</v>
      </c>
      <c r="H545" s="128" t="s">
        <v>382</v>
      </c>
      <c r="I545" s="129">
        <v>1209</v>
      </c>
      <c r="J545" s="130" t="s">
        <v>261</v>
      </c>
      <c r="K545" s="130">
        <v>8</v>
      </c>
      <c r="L545" s="130" t="s">
        <v>318</v>
      </c>
      <c r="M545" s="130"/>
      <c r="N545" s="130"/>
      <c r="O545" s="131"/>
      <c r="P545" s="156">
        <v>39.4636</v>
      </c>
      <c r="Q545" s="156">
        <v>-7.9371</v>
      </c>
      <c r="R545" s="132">
        <f t="shared" ca="1" si="71"/>
        <v>0.99908813485433767</v>
      </c>
      <c r="S545" s="131">
        <f t="shared" ca="1" si="72"/>
        <v>4.2708401102778737E-2</v>
      </c>
      <c r="T545" s="131">
        <f t="shared" ca="1" si="73"/>
        <v>2.4470111329410926</v>
      </c>
      <c r="U545" s="131">
        <f t="shared" ca="1" si="74"/>
        <v>272.09404347675536</v>
      </c>
      <c r="V545" s="131">
        <f t="shared" ca="1" si="75"/>
        <v>329.23379260687398</v>
      </c>
      <c r="W545" s="131">
        <f t="shared" ca="1" si="76"/>
        <v>5.4872298767812326</v>
      </c>
      <c r="X545" s="131">
        <f t="shared" ca="1" si="77"/>
        <v>329.23379260687398</v>
      </c>
      <c r="Y545" s="131">
        <f t="shared" ca="1" si="78"/>
        <v>329.23379260687398</v>
      </c>
      <c r="Z545" s="122">
        <f t="shared" ca="1" si="79"/>
        <v>329.2</v>
      </c>
      <c r="AA545" s="123" t="str">
        <f t="shared" ca="1" si="80"/>
        <v>5 h 29 min</v>
      </c>
      <c r="AB545" s="86"/>
    </row>
    <row r="546" spans="1:28" ht="15.75" customHeight="1" thickBot="1" x14ac:dyDescent="0.35">
      <c r="A546" s="62"/>
      <c r="D546" s="86"/>
      <c r="E546" s="86"/>
      <c r="F546" s="175">
        <v>466</v>
      </c>
      <c r="G546" s="172">
        <v>170471</v>
      </c>
      <c r="H546" s="128" t="s">
        <v>851</v>
      </c>
      <c r="I546" s="129">
        <v>1407</v>
      </c>
      <c r="J546" s="130" t="s">
        <v>208</v>
      </c>
      <c r="K546" s="130">
        <v>6</v>
      </c>
      <c r="L546" s="130"/>
      <c r="M546" s="130"/>
      <c r="N546" s="130"/>
      <c r="O546" s="131"/>
      <c r="P546" s="156">
        <v>39.356400000000001</v>
      </c>
      <c r="Q546" s="156">
        <v>-8.4786999999999999</v>
      </c>
      <c r="R546" s="132">
        <f t="shared" ca="1" si="71"/>
        <v>0.99913772861417161</v>
      </c>
      <c r="S546" s="131">
        <f t="shared" ca="1" si="72"/>
        <v>4.1530599152604708E-2</v>
      </c>
      <c r="T546" s="131">
        <f t="shared" ca="1" si="73"/>
        <v>2.3795280520938431</v>
      </c>
      <c r="U546" s="131">
        <f t="shared" ca="1" si="74"/>
        <v>264.59029979254598</v>
      </c>
      <c r="V546" s="131">
        <f t="shared" ca="1" si="75"/>
        <v>320.15426274898061</v>
      </c>
      <c r="W546" s="131">
        <f t="shared" ca="1" si="76"/>
        <v>5.3359043791496772</v>
      </c>
      <c r="X546" s="131">
        <f t="shared" ca="1" si="77"/>
        <v>320.15426274898061</v>
      </c>
      <c r="Y546" s="131">
        <f t="shared" ca="1" si="78"/>
        <v>320.15426274898061</v>
      </c>
      <c r="Z546" s="122">
        <f t="shared" ca="1" si="79"/>
        <v>320.2</v>
      </c>
      <c r="AA546" s="123" t="str">
        <f t="shared" ca="1" si="80"/>
        <v>5 h 20 min</v>
      </c>
      <c r="AB546" s="86"/>
    </row>
    <row r="547" spans="1:28" ht="15.75" customHeight="1" thickBot="1" x14ac:dyDescent="0.35">
      <c r="A547" s="62"/>
      <c r="D547" s="86"/>
      <c r="E547" s="86"/>
      <c r="F547" s="175">
        <v>467</v>
      </c>
      <c r="G547" s="172">
        <v>171335</v>
      </c>
      <c r="H547" s="128" t="s">
        <v>932</v>
      </c>
      <c r="I547" s="129">
        <v>1012</v>
      </c>
      <c r="J547" s="130" t="s">
        <v>218</v>
      </c>
      <c r="K547" s="130">
        <v>6</v>
      </c>
      <c r="L547" s="130"/>
      <c r="M547" s="130"/>
      <c r="N547" s="130"/>
      <c r="O547" s="131"/>
      <c r="P547" s="156">
        <v>39.360399999999998</v>
      </c>
      <c r="Q547" s="156">
        <v>-9.1582000000000008</v>
      </c>
      <c r="R547" s="132">
        <f t="shared" ca="1" si="71"/>
        <v>0.99902105989989054</v>
      </c>
      <c r="S547" s="131">
        <f t="shared" ca="1" si="72"/>
        <v>4.4251550536398065E-2</v>
      </c>
      <c r="T547" s="131">
        <f t="shared" ca="1" si="73"/>
        <v>2.5354270826454832</v>
      </c>
      <c r="U547" s="131">
        <f t="shared" ca="1" si="74"/>
        <v>281.92540588416307</v>
      </c>
      <c r="V547" s="131">
        <f t="shared" ca="1" si="75"/>
        <v>341.12974111983732</v>
      </c>
      <c r="W547" s="131">
        <f t="shared" ca="1" si="76"/>
        <v>5.685495685330622</v>
      </c>
      <c r="X547" s="131">
        <f t="shared" ca="1" si="77"/>
        <v>341.12974111983732</v>
      </c>
      <c r="Y547" s="131">
        <f t="shared" ca="1" si="78"/>
        <v>341.12974111983732</v>
      </c>
      <c r="Z547" s="122">
        <f t="shared" ca="1" si="79"/>
        <v>341.1</v>
      </c>
      <c r="AA547" s="123" t="str">
        <f t="shared" ca="1" si="80"/>
        <v>5 h 41 min</v>
      </c>
      <c r="AB547" s="86"/>
    </row>
    <row r="548" spans="1:28" ht="15.75" customHeight="1" thickBot="1" x14ac:dyDescent="0.35">
      <c r="A548" s="62"/>
      <c r="D548" s="86"/>
      <c r="E548" s="86"/>
      <c r="F548" s="175">
        <v>468</v>
      </c>
      <c r="G548" s="172">
        <v>401419</v>
      </c>
      <c r="H548" s="128" t="s">
        <v>1058</v>
      </c>
      <c r="I548" s="129">
        <v>1414</v>
      </c>
      <c r="J548" s="130" t="s">
        <v>221</v>
      </c>
      <c r="K548" s="130">
        <v>6</v>
      </c>
      <c r="L548" s="130"/>
      <c r="M548" s="130"/>
      <c r="N548" s="130"/>
      <c r="O548" s="131"/>
      <c r="P548" s="156">
        <v>39.3399</v>
      </c>
      <c r="Q548" s="156">
        <v>-8.9332999999999991</v>
      </c>
      <c r="R548" s="132">
        <f t="shared" ca="1" si="71"/>
        <v>0.99908288346356633</v>
      </c>
      <c r="S548" s="131">
        <f t="shared" ca="1" si="72"/>
        <v>4.2831221194777447E-2</v>
      </c>
      <c r="T548" s="131">
        <f t="shared" ca="1" si="73"/>
        <v>2.4540482058520272</v>
      </c>
      <c r="U548" s="131">
        <f t="shared" ca="1" si="74"/>
        <v>272.87652688960179</v>
      </c>
      <c r="V548" s="131">
        <f t="shared" ca="1" si="75"/>
        <v>330.18059753641813</v>
      </c>
      <c r="W548" s="131">
        <f t="shared" ca="1" si="76"/>
        <v>5.5030099589403019</v>
      </c>
      <c r="X548" s="131">
        <f t="shared" ca="1" si="77"/>
        <v>330.18059753641813</v>
      </c>
      <c r="Y548" s="131">
        <f t="shared" ca="1" si="78"/>
        <v>330.18059753641813</v>
      </c>
      <c r="Z548" s="122">
        <f t="shared" ca="1" si="79"/>
        <v>330.2</v>
      </c>
      <c r="AA548" s="123" t="str">
        <f t="shared" ca="1" si="80"/>
        <v>5 h 30 min</v>
      </c>
      <c r="AB548" s="86"/>
    </row>
    <row r="549" spans="1:28" ht="15.75" customHeight="1" thickBot="1" x14ac:dyDescent="0.35">
      <c r="A549" s="62"/>
      <c r="D549" s="86"/>
      <c r="E549" s="86"/>
      <c r="F549" s="175">
        <v>469</v>
      </c>
      <c r="G549" s="172">
        <v>170501</v>
      </c>
      <c r="H549" s="128" t="s">
        <v>852</v>
      </c>
      <c r="I549" s="129">
        <v>1414</v>
      </c>
      <c r="J549" s="130" t="s">
        <v>221</v>
      </c>
      <c r="K549" s="130">
        <v>6</v>
      </c>
      <c r="L549" s="130" t="s">
        <v>318</v>
      </c>
      <c r="M549" s="130"/>
      <c r="N549" s="130"/>
      <c r="O549" s="131"/>
      <c r="P549" s="156">
        <v>39.3384</v>
      </c>
      <c r="Q549" s="156">
        <v>-8.9427000000000003</v>
      </c>
      <c r="R549" s="132">
        <f t="shared" ca="1" si="71"/>
        <v>0.99908215597249628</v>
      </c>
      <c r="S549" s="131">
        <f t="shared" ca="1" si="72"/>
        <v>4.2848208087525652E-2</v>
      </c>
      <c r="T549" s="131">
        <f t="shared" ca="1" si="73"/>
        <v>2.4550214831135406</v>
      </c>
      <c r="U549" s="131">
        <f t="shared" ca="1" si="74"/>
        <v>272.98474991398621</v>
      </c>
      <c r="V549" s="131">
        <f t="shared" ca="1" si="75"/>
        <v>330.3115473959233</v>
      </c>
      <c r="W549" s="131">
        <f t="shared" ca="1" si="76"/>
        <v>5.5051924565987216</v>
      </c>
      <c r="X549" s="131">
        <f t="shared" ca="1" si="77"/>
        <v>330.3115473959233</v>
      </c>
      <c r="Y549" s="131">
        <f t="shared" ca="1" si="78"/>
        <v>330.3115473959233</v>
      </c>
      <c r="Z549" s="122">
        <f t="shared" ca="1" si="79"/>
        <v>330.3</v>
      </c>
      <c r="AA549" s="123" t="str">
        <f t="shared" ca="1" si="80"/>
        <v>5 h 30 min</v>
      </c>
      <c r="AB549" s="86"/>
    </row>
    <row r="550" spans="1:28" ht="15.75" customHeight="1" thickBot="1" x14ac:dyDescent="0.35">
      <c r="A550" s="62"/>
      <c r="D550" s="86"/>
      <c r="E550" s="86"/>
      <c r="F550" s="175">
        <v>470</v>
      </c>
      <c r="G550" s="172">
        <v>170513</v>
      </c>
      <c r="H550" s="128" t="s">
        <v>853</v>
      </c>
      <c r="I550" s="129">
        <v>1414</v>
      </c>
      <c r="J550" s="130" t="s">
        <v>221</v>
      </c>
      <c r="K550" s="130">
        <v>6</v>
      </c>
      <c r="L550" s="130"/>
      <c r="M550" s="130"/>
      <c r="N550" s="130"/>
      <c r="O550" s="131"/>
      <c r="P550" s="156">
        <v>39.3384</v>
      </c>
      <c r="Q550" s="156">
        <v>-8.9427000000000003</v>
      </c>
      <c r="R550" s="132">
        <f t="shared" ca="1" si="71"/>
        <v>0.99908215597249628</v>
      </c>
      <c r="S550" s="131">
        <f t="shared" ca="1" si="72"/>
        <v>4.2848208087525652E-2</v>
      </c>
      <c r="T550" s="131">
        <f t="shared" ca="1" si="73"/>
        <v>2.4550214831135406</v>
      </c>
      <c r="U550" s="131">
        <f t="shared" ca="1" si="74"/>
        <v>272.98474991398621</v>
      </c>
      <c r="V550" s="131">
        <f t="shared" ca="1" si="75"/>
        <v>330.3115473959233</v>
      </c>
      <c r="W550" s="131">
        <f t="shared" ca="1" si="76"/>
        <v>5.5051924565987216</v>
      </c>
      <c r="X550" s="131">
        <f t="shared" ca="1" si="77"/>
        <v>330.3115473959233</v>
      </c>
      <c r="Y550" s="131">
        <f t="shared" ca="1" si="78"/>
        <v>330.3115473959233</v>
      </c>
      <c r="Z550" s="122">
        <f t="shared" ca="1" si="79"/>
        <v>330.3</v>
      </c>
      <c r="AA550" s="123" t="str">
        <f t="shared" ca="1" si="80"/>
        <v>5 h 30 min</v>
      </c>
      <c r="AB550" s="86"/>
    </row>
    <row r="551" spans="1:28" ht="15.75" customHeight="1" thickBot="1" x14ac:dyDescent="0.35">
      <c r="A551" s="62"/>
      <c r="D551" s="86"/>
      <c r="E551" s="86"/>
      <c r="F551" s="175">
        <v>471</v>
      </c>
      <c r="G551" s="173">
        <v>130291</v>
      </c>
      <c r="H551" s="134" t="s">
        <v>339</v>
      </c>
      <c r="I551" s="135">
        <v>1212</v>
      </c>
      <c r="J551" s="130" t="s">
        <v>267</v>
      </c>
      <c r="K551" s="130">
        <v>8</v>
      </c>
      <c r="L551" s="130"/>
      <c r="M551" s="130"/>
      <c r="N551" s="130"/>
      <c r="O551" s="131"/>
      <c r="P551" s="156">
        <v>39.508899999999997</v>
      </c>
      <c r="Q551" s="156">
        <v>-7.6482000000000001</v>
      </c>
      <c r="R551" s="132">
        <f t="shared" ca="1" si="71"/>
        <v>0.99904674479188427</v>
      </c>
      <c r="S551" s="136">
        <f t="shared" ca="1" si="72"/>
        <v>4.3667074458332511E-2</v>
      </c>
      <c r="T551" s="131">
        <f t="shared" ca="1" si="73"/>
        <v>2.5019390701459683</v>
      </c>
      <c r="U551" s="131">
        <f t="shared" ca="1" si="74"/>
        <v>278.20172493873088</v>
      </c>
      <c r="V551" s="131">
        <f t="shared" ca="1" si="75"/>
        <v>336.62408717586436</v>
      </c>
      <c r="W551" s="131">
        <f t="shared" ca="1" si="76"/>
        <v>5.6104014529310726</v>
      </c>
      <c r="X551" s="131">
        <f t="shared" ca="1" si="77"/>
        <v>336.62408717586436</v>
      </c>
      <c r="Y551" s="131">
        <f t="shared" ca="1" si="78"/>
        <v>336.62408717586436</v>
      </c>
      <c r="Z551" s="122">
        <f t="shared" ca="1" si="79"/>
        <v>336.6</v>
      </c>
      <c r="AA551" s="124" t="str">
        <f t="shared" ca="1" si="80"/>
        <v>5 h 37 min</v>
      </c>
      <c r="AB551" s="86"/>
    </row>
    <row r="552" spans="1:28" ht="15.75" customHeight="1" thickBot="1" x14ac:dyDescent="0.35">
      <c r="A552" s="62"/>
      <c r="D552" s="86"/>
      <c r="E552" s="86"/>
      <c r="F552" s="175">
        <v>472</v>
      </c>
      <c r="G552" s="172">
        <v>402497</v>
      </c>
      <c r="H552" s="128" t="s">
        <v>1081</v>
      </c>
      <c r="I552" s="129">
        <v>1014</v>
      </c>
      <c r="J552" s="130" t="s">
        <v>220</v>
      </c>
      <c r="K552" s="130">
        <v>6</v>
      </c>
      <c r="L552" s="130"/>
      <c r="M552" s="130"/>
      <c r="N552" s="130"/>
      <c r="O552" s="131"/>
      <c r="P552" s="156">
        <v>39.363999999999997</v>
      </c>
      <c r="Q552" s="156">
        <v>-9.3789999999999996</v>
      </c>
      <c r="R552" s="132">
        <f t="shared" ca="1" si="71"/>
        <v>0.99896282615185461</v>
      </c>
      <c r="S552" s="131">
        <f t="shared" ca="1" si="72"/>
        <v>4.5548944796002244E-2</v>
      </c>
      <c r="T552" s="131">
        <f t="shared" ca="1" si="73"/>
        <v>2.6097622980853035</v>
      </c>
      <c r="U552" s="131">
        <f t="shared" ca="1" si="74"/>
        <v>290.19106886765195</v>
      </c>
      <c r="V552" s="131">
        <f t="shared" ca="1" si="75"/>
        <v>351.13119332985883</v>
      </c>
      <c r="W552" s="131">
        <f t="shared" ca="1" si="76"/>
        <v>5.8521865554976475</v>
      </c>
      <c r="X552" s="131">
        <f t="shared" ca="1" si="77"/>
        <v>351.13119332985883</v>
      </c>
      <c r="Y552" s="131">
        <f t="shared" ca="1" si="78"/>
        <v>351.13119332985883</v>
      </c>
      <c r="Z552" s="122">
        <f t="shared" ca="1" si="79"/>
        <v>351.1</v>
      </c>
      <c r="AA552" s="123" t="str">
        <f t="shared" ca="1" si="80"/>
        <v>5 h 51 min</v>
      </c>
      <c r="AB552" s="86"/>
    </row>
    <row r="553" spans="1:28" ht="15.75" customHeight="1" thickBot="1" x14ac:dyDescent="0.35">
      <c r="A553" s="62"/>
      <c r="D553" s="86"/>
      <c r="E553" s="86"/>
      <c r="F553" s="175">
        <v>473</v>
      </c>
      <c r="G553" s="173">
        <v>120297</v>
      </c>
      <c r="H553" s="134" t="s">
        <v>319</v>
      </c>
      <c r="I553" s="135">
        <v>1014</v>
      </c>
      <c r="J553" s="130" t="s">
        <v>220</v>
      </c>
      <c r="K553" s="130">
        <v>6</v>
      </c>
      <c r="L553" s="130" t="s">
        <v>320</v>
      </c>
      <c r="M553" s="130"/>
      <c r="N553" s="130"/>
      <c r="O553" s="131"/>
      <c r="P553" s="156">
        <v>39.360799999999998</v>
      </c>
      <c r="Q553" s="156">
        <v>-9.3841000000000001</v>
      </c>
      <c r="R553" s="132">
        <f t="shared" ca="1" si="71"/>
        <v>0.9989637088683776</v>
      </c>
      <c r="S553" s="136">
        <f t="shared" ca="1" si="72"/>
        <v>4.5529554452423904E-2</v>
      </c>
      <c r="T553" s="131">
        <f t="shared" ca="1" si="73"/>
        <v>2.6086513132349554</v>
      </c>
      <c r="U553" s="131">
        <f t="shared" ca="1" si="74"/>
        <v>290.06753352443127</v>
      </c>
      <c r="V553" s="131">
        <f t="shared" ca="1" si="75"/>
        <v>350.98171556456185</v>
      </c>
      <c r="W553" s="131">
        <f t="shared" ca="1" si="76"/>
        <v>5.8496952594093639</v>
      </c>
      <c r="X553" s="131">
        <f t="shared" ca="1" si="77"/>
        <v>350.98171556456185</v>
      </c>
      <c r="Y553" s="131">
        <f t="shared" ca="1" si="78"/>
        <v>350.98171556456185</v>
      </c>
      <c r="Z553" s="122">
        <f t="shared" ca="1" si="79"/>
        <v>351</v>
      </c>
      <c r="AA553" s="124" t="str">
        <f t="shared" ca="1" si="80"/>
        <v>5 h 51 min</v>
      </c>
      <c r="AB553" s="86"/>
    </row>
    <row r="554" spans="1:28" ht="15.75" customHeight="1" thickBot="1" x14ac:dyDescent="0.35">
      <c r="A554" s="62"/>
      <c r="D554" s="86"/>
      <c r="E554" s="86"/>
      <c r="F554" s="175">
        <v>474</v>
      </c>
      <c r="G554" s="172">
        <v>172285</v>
      </c>
      <c r="H554" s="128" t="s">
        <v>1013</v>
      </c>
      <c r="I554" s="129">
        <v>1014</v>
      </c>
      <c r="J554" s="130" t="s">
        <v>220</v>
      </c>
      <c r="K554" s="130">
        <v>6</v>
      </c>
      <c r="L554" s="130" t="s">
        <v>320</v>
      </c>
      <c r="M554" s="130"/>
      <c r="N554" s="130"/>
      <c r="O554" s="131"/>
      <c r="P554" s="156">
        <v>39.359000000000002</v>
      </c>
      <c r="Q554" s="156">
        <v>-9.3956999999999997</v>
      </c>
      <c r="R554" s="132">
        <f t="shared" ca="1" si="71"/>
        <v>0.9989617988143662</v>
      </c>
      <c r="S554" s="131">
        <f t="shared" ca="1" si="72"/>
        <v>4.5571501599187325E-2</v>
      </c>
      <c r="T554" s="131">
        <f t="shared" ca="1" si="73"/>
        <v>2.6110547077071153</v>
      </c>
      <c r="U554" s="131">
        <f t="shared" ca="1" si="74"/>
        <v>290.33477763754399</v>
      </c>
      <c r="V554" s="131">
        <f t="shared" ca="1" si="75"/>
        <v>351.30508094142823</v>
      </c>
      <c r="W554" s="131">
        <f t="shared" ca="1" si="76"/>
        <v>5.8550846823571367</v>
      </c>
      <c r="X554" s="131">
        <f t="shared" ca="1" si="77"/>
        <v>351.30508094142823</v>
      </c>
      <c r="Y554" s="131">
        <f t="shared" ca="1" si="78"/>
        <v>351.30508094142823</v>
      </c>
      <c r="Z554" s="122">
        <f t="shared" ca="1" si="79"/>
        <v>351.3</v>
      </c>
      <c r="AA554" s="123" t="str">
        <f t="shared" ca="1" si="80"/>
        <v>5 h 51 min</v>
      </c>
      <c r="AB554" s="86"/>
    </row>
    <row r="555" spans="1:28" ht="15.75" customHeight="1" thickBot="1" x14ac:dyDescent="0.35">
      <c r="A555" s="62"/>
      <c r="D555" s="86"/>
      <c r="E555" s="86"/>
      <c r="F555" s="175">
        <v>475</v>
      </c>
      <c r="G555" s="172">
        <v>170008</v>
      </c>
      <c r="H555" s="128" t="s">
        <v>818</v>
      </c>
      <c r="I555" s="129">
        <v>1014</v>
      </c>
      <c r="J555" s="130" t="s">
        <v>220</v>
      </c>
      <c r="K555" s="130">
        <v>6</v>
      </c>
      <c r="L555" s="130" t="s">
        <v>318</v>
      </c>
      <c r="M555" s="130"/>
      <c r="N555" s="130"/>
      <c r="O555" s="131"/>
      <c r="P555" s="156">
        <v>39.339700000000001</v>
      </c>
      <c r="Q555" s="156">
        <v>-9.327</v>
      </c>
      <c r="R555" s="132">
        <f t="shared" ca="1" si="71"/>
        <v>0.9989939789740947</v>
      </c>
      <c r="S555" s="131">
        <f t="shared" ca="1" si="72"/>
        <v>4.4859553071546765E-2</v>
      </c>
      <c r="T555" s="131">
        <f t="shared" ca="1" si="73"/>
        <v>2.5702630618427582</v>
      </c>
      <c r="U555" s="131">
        <f t="shared" ca="1" si="74"/>
        <v>285.79897323768222</v>
      </c>
      <c r="V555" s="131">
        <f t="shared" ca="1" si="75"/>
        <v>345.8167576175955</v>
      </c>
      <c r="W555" s="131">
        <f t="shared" ca="1" si="76"/>
        <v>5.763612626959925</v>
      </c>
      <c r="X555" s="131">
        <f t="shared" ca="1" si="77"/>
        <v>345.8167576175955</v>
      </c>
      <c r="Y555" s="131">
        <f t="shared" ca="1" si="78"/>
        <v>345.8167576175955</v>
      </c>
      <c r="Z555" s="122">
        <f t="shared" ca="1" si="79"/>
        <v>345.8</v>
      </c>
      <c r="AA555" s="123" t="str">
        <f t="shared" ca="1" si="80"/>
        <v>5 h 46 min</v>
      </c>
      <c r="AB555" s="86"/>
    </row>
    <row r="556" spans="1:28" ht="15.75" customHeight="1" thickBot="1" x14ac:dyDescent="0.35">
      <c r="A556" s="62"/>
      <c r="D556" s="86"/>
      <c r="E556" s="86"/>
      <c r="F556" s="175">
        <v>476</v>
      </c>
      <c r="G556" s="172">
        <v>170630</v>
      </c>
      <c r="H556" s="128" t="s">
        <v>865</v>
      </c>
      <c r="I556" s="129">
        <v>1404</v>
      </c>
      <c r="J556" s="130" t="s">
        <v>200</v>
      </c>
      <c r="K556" s="130">
        <v>6</v>
      </c>
      <c r="L556" s="130"/>
      <c r="M556" s="130"/>
      <c r="N556" s="130"/>
      <c r="O556" s="131"/>
      <c r="P556" s="156">
        <v>39.251800000000003</v>
      </c>
      <c r="Q556" s="156">
        <v>-8.5802999999999994</v>
      </c>
      <c r="R556" s="132">
        <f t="shared" ca="1" si="71"/>
        <v>0.99919903725650805</v>
      </c>
      <c r="S556" s="131">
        <f t="shared" ca="1" si="72"/>
        <v>4.0026733313833773E-2</v>
      </c>
      <c r="T556" s="131">
        <f t="shared" ca="1" si="73"/>
        <v>2.2933628865783668</v>
      </c>
      <c r="U556" s="131">
        <f t="shared" ca="1" si="74"/>
        <v>255.00921208258893</v>
      </c>
      <c r="V556" s="131">
        <f t="shared" ca="1" si="75"/>
        <v>308.56114661993257</v>
      </c>
      <c r="W556" s="131">
        <f t="shared" ca="1" si="76"/>
        <v>5.1426857769988761</v>
      </c>
      <c r="X556" s="131">
        <f t="shared" ca="1" si="77"/>
        <v>308.56114661993257</v>
      </c>
      <c r="Y556" s="131">
        <f t="shared" ca="1" si="78"/>
        <v>308.56114661993257</v>
      </c>
      <c r="Z556" s="122">
        <f t="shared" ca="1" si="79"/>
        <v>308.60000000000002</v>
      </c>
      <c r="AA556" s="123" t="str">
        <f t="shared" ca="1" si="80"/>
        <v>5 h 9 min</v>
      </c>
      <c r="AB556" s="86"/>
    </row>
    <row r="557" spans="1:28" ht="15.75" customHeight="1" thickBot="1" x14ac:dyDescent="0.35">
      <c r="A557" s="62"/>
      <c r="D557" s="86"/>
      <c r="E557" s="86"/>
      <c r="F557" s="175">
        <v>477</v>
      </c>
      <c r="G557" s="172">
        <v>170550</v>
      </c>
      <c r="H557" s="128" t="s">
        <v>857</v>
      </c>
      <c r="I557" s="129">
        <v>1416</v>
      </c>
      <c r="J557" s="130" t="s">
        <v>223</v>
      </c>
      <c r="K557" s="130">
        <v>6</v>
      </c>
      <c r="L557" s="130"/>
      <c r="M557" s="130"/>
      <c r="N557" s="130"/>
      <c r="O557" s="131"/>
      <c r="P557" s="156">
        <v>39.245899999999999</v>
      </c>
      <c r="Q557" s="156">
        <v>-8.6981000000000002</v>
      </c>
      <c r="R557" s="132">
        <f t="shared" ca="1" si="71"/>
        <v>0.99918725760028493</v>
      </c>
      <c r="S557" s="131">
        <f t="shared" ca="1" si="72"/>
        <v>4.0320032621093072E-2</v>
      </c>
      <c r="T557" s="131">
        <f t="shared" ca="1" si="73"/>
        <v>2.3101676990184354</v>
      </c>
      <c r="U557" s="131">
        <f t="shared" ca="1" si="74"/>
        <v>256.8778138658555</v>
      </c>
      <c r="V557" s="131">
        <f t="shared" ca="1" si="75"/>
        <v>310.82215477768517</v>
      </c>
      <c r="W557" s="131">
        <f t="shared" ca="1" si="76"/>
        <v>5.1803692462947533</v>
      </c>
      <c r="X557" s="131">
        <f t="shared" ca="1" si="77"/>
        <v>310.82215477768517</v>
      </c>
      <c r="Y557" s="131">
        <f t="shared" ca="1" si="78"/>
        <v>310.82215477768517</v>
      </c>
      <c r="Z557" s="122">
        <f t="shared" ca="1" si="79"/>
        <v>310.8</v>
      </c>
      <c r="AA557" s="123" t="str">
        <f t="shared" ca="1" si="80"/>
        <v>5 h 11 min</v>
      </c>
      <c r="AB557" s="86"/>
    </row>
    <row r="558" spans="1:28" ht="15.75" customHeight="1" thickBot="1" x14ac:dyDescent="0.35">
      <c r="A558" s="62"/>
      <c r="D558" s="86"/>
      <c r="E558" s="86"/>
      <c r="F558" s="175">
        <v>478</v>
      </c>
      <c r="G558" s="172">
        <v>171347</v>
      </c>
      <c r="H558" s="128" t="s">
        <v>933</v>
      </c>
      <c r="I558" s="129">
        <v>1005</v>
      </c>
      <c r="J558" s="130" t="s">
        <v>204</v>
      </c>
      <c r="K558" s="130">
        <v>6</v>
      </c>
      <c r="L558" s="130"/>
      <c r="M558" s="130"/>
      <c r="N558" s="130"/>
      <c r="O558" s="131"/>
      <c r="P558" s="156">
        <v>39.269599999999997</v>
      </c>
      <c r="Q558" s="156">
        <v>-9.1628000000000007</v>
      </c>
      <c r="R558" s="132">
        <f t="shared" ca="1" si="71"/>
        <v>0.99908336227163219</v>
      </c>
      <c r="S558" s="131">
        <f t="shared" ca="1" si="72"/>
        <v>4.2820037367157227E-2</v>
      </c>
      <c r="T558" s="131">
        <f t="shared" ca="1" si="73"/>
        <v>2.4534074197305866</v>
      </c>
      <c r="U558" s="131">
        <f t="shared" ca="1" si="74"/>
        <v>272.80527503282053</v>
      </c>
      <c r="V558" s="131">
        <f t="shared" ca="1" si="75"/>
        <v>330.09438278971282</v>
      </c>
      <c r="W558" s="131">
        <f t="shared" ca="1" si="76"/>
        <v>5.5015730464952135</v>
      </c>
      <c r="X558" s="131">
        <f t="shared" ca="1" si="77"/>
        <v>330.09438278971282</v>
      </c>
      <c r="Y558" s="131">
        <f t="shared" ca="1" si="78"/>
        <v>330.09438278971282</v>
      </c>
      <c r="Z558" s="122">
        <f t="shared" ca="1" si="79"/>
        <v>330.1</v>
      </c>
      <c r="AA558" s="123" t="str">
        <f t="shared" ca="1" si="80"/>
        <v>5 h 30 min</v>
      </c>
      <c r="AB558" s="86"/>
    </row>
    <row r="559" spans="1:28" ht="15.75" customHeight="1" thickBot="1" x14ac:dyDescent="0.35">
      <c r="A559" s="62"/>
      <c r="D559" s="86"/>
      <c r="E559" s="86"/>
      <c r="F559" s="175">
        <v>479</v>
      </c>
      <c r="G559" s="172">
        <v>170562</v>
      </c>
      <c r="H559" s="128" t="s">
        <v>858</v>
      </c>
      <c r="I559" s="129">
        <v>1416</v>
      </c>
      <c r="J559" s="130" t="s">
        <v>223</v>
      </c>
      <c r="K559" s="130">
        <v>6</v>
      </c>
      <c r="L559" s="130"/>
      <c r="M559" s="130"/>
      <c r="N559" s="130"/>
      <c r="O559" s="131"/>
      <c r="P559" s="156">
        <v>39.240499999999997</v>
      </c>
      <c r="Q559" s="156">
        <v>-8.6798000000000002</v>
      </c>
      <c r="R559" s="132">
        <f t="shared" ca="1" si="71"/>
        <v>0.99919353916852149</v>
      </c>
      <c r="S559" s="131">
        <f t="shared" ca="1" si="72"/>
        <v>4.0163895510968883E-2</v>
      </c>
      <c r="T559" s="131">
        <f t="shared" ca="1" si="73"/>
        <v>2.3012217015829499</v>
      </c>
      <c r="U559" s="131">
        <f t="shared" ca="1" si="74"/>
        <v>255.88306865101524</v>
      </c>
      <c r="V559" s="131">
        <f t="shared" ca="1" si="75"/>
        <v>309.61851306772843</v>
      </c>
      <c r="W559" s="131">
        <f t="shared" ca="1" si="76"/>
        <v>5.1603085511288072</v>
      </c>
      <c r="X559" s="131">
        <f t="shared" ca="1" si="77"/>
        <v>309.61851306772843</v>
      </c>
      <c r="Y559" s="131">
        <f t="shared" ca="1" si="78"/>
        <v>309.61851306772843</v>
      </c>
      <c r="Z559" s="122">
        <f t="shared" ca="1" si="79"/>
        <v>309.60000000000002</v>
      </c>
      <c r="AA559" s="123" t="str">
        <f t="shared" ca="1" si="80"/>
        <v>5 h 10 min</v>
      </c>
      <c r="AB559" s="86"/>
    </row>
    <row r="560" spans="1:28" ht="15.75" customHeight="1" thickBot="1" x14ac:dyDescent="0.35">
      <c r="A560" s="62"/>
      <c r="D560" s="86"/>
      <c r="E560" s="86"/>
      <c r="F560" s="175">
        <v>480</v>
      </c>
      <c r="G560" s="172">
        <v>170653</v>
      </c>
      <c r="H560" s="128" t="s">
        <v>867</v>
      </c>
      <c r="I560" s="129">
        <v>1416</v>
      </c>
      <c r="J560" s="130" t="s">
        <v>223</v>
      </c>
      <c r="K560" s="130">
        <v>6</v>
      </c>
      <c r="L560" s="130"/>
      <c r="M560" s="130"/>
      <c r="N560" s="130"/>
      <c r="O560" s="131"/>
      <c r="P560" s="156">
        <v>39.227200000000003</v>
      </c>
      <c r="Q560" s="156">
        <v>-8.6859000000000002</v>
      </c>
      <c r="R560" s="132">
        <f t="shared" ca="1" si="71"/>
        <v>0.99920164193618133</v>
      </c>
      <c r="S560" s="131">
        <f t="shared" ca="1" si="72"/>
        <v>3.9961589450534962E-2</v>
      </c>
      <c r="T560" s="131">
        <f t="shared" ca="1" si="73"/>
        <v>2.2896304181501677</v>
      </c>
      <c r="U560" s="131">
        <f t="shared" ca="1" si="74"/>
        <v>254.59418232930892</v>
      </c>
      <c r="V560" s="131">
        <f t="shared" ca="1" si="75"/>
        <v>308.0589606184638</v>
      </c>
      <c r="W560" s="131">
        <f t="shared" ca="1" si="76"/>
        <v>5.1343160103077299</v>
      </c>
      <c r="X560" s="131">
        <f t="shared" ca="1" si="77"/>
        <v>308.0589606184638</v>
      </c>
      <c r="Y560" s="131">
        <f t="shared" ca="1" si="78"/>
        <v>308.0589606184638</v>
      </c>
      <c r="Z560" s="122">
        <f t="shared" ca="1" si="79"/>
        <v>308.10000000000002</v>
      </c>
      <c r="AA560" s="123" t="str">
        <f t="shared" ca="1" si="80"/>
        <v>5 h 8 min</v>
      </c>
      <c r="AB560" s="86"/>
    </row>
    <row r="561" spans="1:28" ht="15.75" customHeight="1" thickBot="1" x14ac:dyDescent="0.35">
      <c r="A561" s="62"/>
      <c r="D561" s="86"/>
      <c r="E561" s="86"/>
      <c r="F561" s="175">
        <v>481</v>
      </c>
      <c r="G561" s="172">
        <v>170549</v>
      </c>
      <c r="H561" s="128" t="s">
        <v>856</v>
      </c>
      <c r="I561" s="129">
        <v>1104</v>
      </c>
      <c r="J561" s="130" t="s">
        <v>205</v>
      </c>
      <c r="K561" s="130">
        <v>6</v>
      </c>
      <c r="L561" s="130"/>
      <c r="M561" s="130"/>
      <c r="N561" s="130"/>
      <c r="O561" s="131"/>
      <c r="P561" s="156">
        <v>39.243400000000001</v>
      </c>
      <c r="Q561" s="156">
        <v>-9.1027000000000005</v>
      </c>
      <c r="R561" s="132">
        <f t="shared" ca="1" si="71"/>
        <v>0.9991148220014574</v>
      </c>
      <c r="S561" s="131">
        <f t="shared" ca="1" si="72"/>
        <v>4.2078702912320409E-2</v>
      </c>
      <c r="T561" s="131">
        <f t="shared" ca="1" si="73"/>
        <v>2.4109320842608053</v>
      </c>
      <c r="U561" s="131">
        <f t="shared" ca="1" si="74"/>
        <v>268.08225370266678</v>
      </c>
      <c r="V561" s="131">
        <f t="shared" ca="1" si="75"/>
        <v>324.37952698022679</v>
      </c>
      <c r="W561" s="131">
        <f t="shared" ca="1" si="76"/>
        <v>5.4063254496704465</v>
      </c>
      <c r="X561" s="131">
        <f t="shared" ca="1" si="77"/>
        <v>324.37952698022679</v>
      </c>
      <c r="Y561" s="131">
        <f t="shared" ca="1" si="78"/>
        <v>324.37952698022679</v>
      </c>
      <c r="Z561" s="122">
        <f t="shared" ca="1" si="79"/>
        <v>324.39999999999998</v>
      </c>
      <c r="AA561" s="123" t="str">
        <f t="shared" ca="1" si="80"/>
        <v>5 h 24 min</v>
      </c>
      <c r="AB561" s="86"/>
    </row>
    <row r="562" spans="1:28" ht="15.75" customHeight="1" thickBot="1" x14ac:dyDescent="0.35">
      <c r="A562" s="62"/>
      <c r="D562" s="86"/>
      <c r="E562" s="86"/>
      <c r="F562" s="175">
        <v>482</v>
      </c>
      <c r="G562" s="172">
        <v>170641</v>
      </c>
      <c r="H562" s="128" t="s">
        <v>866</v>
      </c>
      <c r="I562" s="129">
        <v>1103</v>
      </c>
      <c r="J562" s="130" t="s">
        <v>202</v>
      </c>
      <c r="K562" s="130">
        <v>6</v>
      </c>
      <c r="L562" s="130"/>
      <c r="M562" s="130"/>
      <c r="N562" s="130"/>
      <c r="O562" s="131"/>
      <c r="P562" s="156">
        <v>39.219900000000003</v>
      </c>
      <c r="Q562" s="156">
        <v>-8.8850999999999996</v>
      </c>
      <c r="R562" s="132">
        <f t="shared" ca="1" si="71"/>
        <v>0.99917434573337371</v>
      </c>
      <c r="S562" s="131">
        <f t="shared" ca="1" si="72"/>
        <v>4.0639092242402697E-2</v>
      </c>
      <c r="T562" s="131">
        <f t="shared" ca="1" si="73"/>
        <v>2.3284484687325193</v>
      </c>
      <c r="U562" s="131">
        <f t="shared" ca="1" si="74"/>
        <v>258.91053389822986</v>
      </c>
      <c r="V562" s="131">
        <f t="shared" ca="1" si="75"/>
        <v>313.28174601685811</v>
      </c>
      <c r="W562" s="131">
        <f t="shared" ca="1" si="76"/>
        <v>5.2213624336143019</v>
      </c>
      <c r="X562" s="131">
        <f t="shared" ca="1" si="77"/>
        <v>313.28174601685811</v>
      </c>
      <c r="Y562" s="131">
        <f t="shared" ca="1" si="78"/>
        <v>313.28174601685811</v>
      </c>
      <c r="Z562" s="122">
        <f t="shared" ca="1" si="79"/>
        <v>313.3</v>
      </c>
      <c r="AA562" s="123" t="str">
        <f t="shared" ca="1" si="80"/>
        <v>5 h 13 min</v>
      </c>
      <c r="AB562" s="86"/>
    </row>
    <row r="563" spans="1:28" ht="15.75" customHeight="1" thickBot="1" x14ac:dyDescent="0.35">
      <c r="A563" s="62"/>
      <c r="D563" s="86"/>
      <c r="E563" s="86"/>
      <c r="F563" s="175">
        <v>483</v>
      </c>
      <c r="G563" s="172">
        <v>171293</v>
      </c>
      <c r="H563" s="128" t="s">
        <v>928</v>
      </c>
      <c r="I563" s="129">
        <v>1403</v>
      </c>
      <c r="J563" s="130" t="s">
        <v>199</v>
      </c>
      <c r="K563" s="130">
        <v>6</v>
      </c>
      <c r="L563" s="130"/>
      <c r="M563" s="130"/>
      <c r="N563" s="130"/>
      <c r="O563" s="131"/>
      <c r="P563" s="156">
        <v>39.204999999999998</v>
      </c>
      <c r="Q563" s="156">
        <v>-8.6175999999999995</v>
      </c>
      <c r="R563" s="132">
        <f t="shared" ca="1" si="71"/>
        <v>0.99922581550414413</v>
      </c>
      <c r="S563" s="131">
        <f t="shared" ca="1" si="72"/>
        <v>3.9351859170553949E-2</v>
      </c>
      <c r="T563" s="131">
        <f t="shared" ca="1" si="73"/>
        <v>2.2546954464659259</v>
      </c>
      <c r="U563" s="131">
        <f t="shared" ca="1" si="74"/>
        <v>250.70960756119729</v>
      </c>
      <c r="V563" s="131">
        <f t="shared" ca="1" si="75"/>
        <v>303.35862514904869</v>
      </c>
      <c r="W563" s="131">
        <f t="shared" ca="1" si="76"/>
        <v>5.055977085817478</v>
      </c>
      <c r="X563" s="131">
        <f t="shared" ca="1" si="77"/>
        <v>303.35862514904869</v>
      </c>
      <c r="Y563" s="131">
        <f t="shared" ca="1" si="78"/>
        <v>303.35862514904869</v>
      </c>
      <c r="Z563" s="122">
        <f t="shared" ca="1" si="79"/>
        <v>303.39999999999998</v>
      </c>
      <c r="AA563" s="123" t="str">
        <f t="shared" ca="1" si="80"/>
        <v>5 h 3 min</v>
      </c>
      <c r="AB563" s="86"/>
    </row>
    <row r="564" spans="1:28" ht="15.75" customHeight="1" thickBot="1" x14ac:dyDescent="0.35">
      <c r="A564" s="62"/>
      <c r="D564" s="86"/>
      <c r="E564" s="86"/>
      <c r="F564" s="175">
        <v>484</v>
      </c>
      <c r="G564" s="173">
        <v>121381</v>
      </c>
      <c r="H564" s="134" t="s">
        <v>329</v>
      </c>
      <c r="I564" s="135">
        <v>1108</v>
      </c>
      <c r="J564" s="130" t="s">
        <v>214</v>
      </c>
      <c r="K564" s="130">
        <v>6</v>
      </c>
      <c r="L564" s="130"/>
      <c r="M564" s="130"/>
      <c r="N564" s="130"/>
      <c r="O564" s="131"/>
      <c r="P564" s="156">
        <v>39.241500000000002</v>
      </c>
      <c r="Q564" s="156">
        <v>-9.3130000000000006</v>
      </c>
      <c r="R564" s="132">
        <f t="shared" ca="1" si="71"/>
        <v>0.99906539729281529</v>
      </c>
      <c r="S564" s="136">
        <f t="shared" ca="1" si="72"/>
        <v>4.3237676252274815E-2</v>
      </c>
      <c r="T564" s="131">
        <f t="shared" ca="1" si="73"/>
        <v>2.4773363652083735</v>
      </c>
      <c r="U564" s="131">
        <f t="shared" ca="1" si="74"/>
        <v>275.46604083136441</v>
      </c>
      <c r="V564" s="131">
        <f t="shared" ca="1" si="75"/>
        <v>333.31390940595094</v>
      </c>
      <c r="W564" s="131">
        <f t="shared" ca="1" si="76"/>
        <v>5.555231823432516</v>
      </c>
      <c r="X564" s="131">
        <f t="shared" ca="1" si="77"/>
        <v>333.31390940595094</v>
      </c>
      <c r="Y564" s="131">
        <f t="shared" ca="1" si="78"/>
        <v>333.31390940595094</v>
      </c>
      <c r="Z564" s="122">
        <f t="shared" ca="1" si="79"/>
        <v>333.3</v>
      </c>
      <c r="AA564" s="124" t="str">
        <f t="shared" ca="1" si="80"/>
        <v>5 h 33 min</v>
      </c>
      <c r="AB564" s="86"/>
    </row>
    <row r="565" spans="1:28" ht="15.75" customHeight="1" thickBot="1" x14ac:dyDescent="0.35">
      <c r="A565" s="62"/>
      <c r="D565" s="86"/>
      <c r="E565" s="86"/>
      <c r="F565" s="175">
        <v>485</v>
      </c>
      <c r="G565" s="173">
        <v>121393</v>
      </c>
      <c r="H565" s="134" t="s">
        <v>330</v>
      </c>
      <c r="I565" s="135">
        <v>1108</v>
      </c>
      <c r="J565" s="130" t="s">
        <v>214</v>
      </c>
      <c r="K565" s="130">
        <v>6</v>
      </c>
      <c r="L565" s="130"/>
      <c r="M565" s="130"/>
      <c r="N565" s="130"/>
      <c r="O565" s="131"/>
      <c r="P565" s="156">
        <v>39.241500000000002</v>
      </c>
      <c r="Q565" s="156">
        <v>-9.3130000000000006</v>
      </c>
      <c r="R565" s="132">
        <f t="shared" ca="1" si="71"/>
        <v>0.99906539729281529</v>
      </c>
      <c r="S565" s="136">
        <f t="shared" ca="1" si="72"/>
        <v>4.3237676252274815E-2</v>
      </c>
      <c r="T565" s="131">
        <f t="shared" ca="1" si="73"/>
        <v>2.4773363652083735</v>
      </c>
      <c r="U565" s="131">
        <f t="shared" ca="1" si="74"/>
        <v>275.46604083136441</v>
      </c>
      <c r="V565" s="131">
        <f t="shared" ca="1" si="75"/>
        <v>333.31390940595094</v>
      </c>
      <c r="W565" s="131">
        <f t="shared" ca="1" si="76"/>
        <v>5.555231823432516</v>
      </c>
      <c r="X565" s="131">
        <f t="shared" ca="1" si="77"/>
        <v>333.31390940595094</v>
      </c>
      <c r="Y565" s="131">
        <f t="shared" ca="1" si="78"/>
        <v>333.31390940595094</v>
      </c>
      <c r="Z565" s="122">
        <f t="shared" ca="1" si="79"/>
        <v>333.3</v>
      </c>
      <c r="AA565" s="124" t="str">
        <f t="shared" ca="1" si="80"/>
        <v>5 h 33 min</v>
      </c>
      <c r="AB565" s="86"/>
    </row>
    <row r="566" spans="1:28" ht="15.75" customHeight="1" thickBot="1" x14ac:dyDescent="0.35">
      <c r="A566" s="62"/>
      <c r="D566" s="86"/>
      <c r="E566" s="86"/>
      <c r="F566" s="175">
        <v>486</v>
      </c>
      <c r="G566" s="172">
        <v>135653</v>
      </c>
      <c r="H566" s="128" t="s">
        <v>397</v>
      </c>
      <c r="I566" s="129">
        <v>1213</v>
      </c>
      <c r="J566" s="130" t="s">
        <v>268</v>
      </c>
      <c r="K566" s="130">
        <v>8</v>
      </c>
      <c r="L566" s="130" t="s">
        <v>327</v>
      </c>
      <c r="M566" s="130"/>
      <c r="N566" s="130"/>
      <c r="O566" s="131"/>
      <c r="P566" s="156">
        <v>39.256599999999999</v>
      </c>
      <c r="Q566" s="156">
        <v>-8.0152999999999999</v>
      </c>
      <c r="R566" s="132">
        <f t="shared" ca="1" si="71"/>
        <v>0.99923515053703604</v>
      </c>
      <c r="S566" s="131">
        <f t="shared" ca="1" si="72"/>
        <v>3.9113858975344806E-2</v>
      </c>
      <c r="T566" s="131">
        <f t="shared" ca="1" si="73"/>
        <v>2.2410590397571521</v>
      </c>
      <c r="U566" s="131">
        <f t="shared" ca="1" si="74"/>
        <v>249.19331489299665</v>
      </c>
      <c r="V566" s="131">
        <f t="shared" ca="1" si="75"/>
        <v>301.52391102052593</v>
      </c>
      <c r="W566" s="131">
        <f t="shared" ca="1" si="76"/>
        <v>5.0253985170087656</v>
      </c>
      <c r="X566" s="131">
        <f t="shared" ca="1" si="77"/>
        <v>301.52391102052593</v>
      </c>
      <c r="Y566" s="131">
        <f t="shared" ca="1" si="78"/>
        <v>301.52391102052593</v>
      </c>
      <c r="Z566" s="122">
        <f t="shared" ca="1" si="79"/>
        <v>301.5</v>
      </c>
      <c r="AA566" s="123" t="str">
        <f t="shared" ca="1" si="80"/>
        <v>5 h 2 min</v>
      </c>
      <c r="AB566" s="86"/>
    </row>
    <row r="567" spans="1:28" ht="15.75" customHeight="1" thickBot="1" x14ac:dyDescent="0.35">
      <c r="A567" s="62"/>
      <c r="D567" s="86"/>
      <c r="E567" s="86"/>
      <c r="F567" s="175">
        <v>487</v>
      </c>
      <c r="G567" s="172">
        <v>170240</v>
      </c>
      <c r="H567" s="128" t="s">
        <v>837</v>
      </c>
      <c r="I567" s="129">
        <v>1403</v>
      </c>
      <c r="J567" s="130" t="s">
        <v>199</v>
      </c>
      <c r="K567" s="130">
        <v>6</v>
      </c>
      <c r="L567" s="130"/>
      <c r="M567" s="130"/>
      <c r="N567" s="130"/>
      <c r="O567" s="131"/>
      <c r="P567" s="156">
        <v>39.178699999999999</v>
      </c>
      <c r="Q567" s="156">
        <v>-8.5793999999999997</v>
      </c>
      <c r="R567" s="132">
        <f t="shared" ca="1" si="71"/>
        <v>0.99924805263355654</v>
      </c>
      <c r="S567" s="131">
        <f t="shared" ca="1" si="72"/>
        <v>3.8782512110953071E-2</v>
      </c>
      <c r="T567" s="131">
        <f t="shared" ca="1" si="73"/>
        <v>2.2220742628726122</v>
      </c>
      <c r="U567" s="131">
        <f t="shared" ca="1" si="74"/>
        <v>247.08231317441852</v>
      </c>
      <c r="V567" s="131">
        <f t="shared" ca="1" si="75"/>
        <v>298.9695989410464</v>
      </c>
      <c r="W567" s="131">
        <f t="shared" ca="1" si="76"/>
        <v>4.98282664901744</v>
      </c>
      <c r="X567" s="131">
        <f t="shared" ca="1" si="77"/>
        <v>298.9695989410464</v>
      </c>
      <c r="Y567" s="131">
        <f t="shared" ca="1" si="78"/>
        <v>298.9695989410464</v>
      </c>
      <c r="Z567" s="122">
        <f t="shared" ca="1" si="79"/>
        <v>299</v>
      </c>
      <c r="AA567" s="123" t="str">
        <f t="shared" ca="1" si="80"/>
        <v>4 h 59 min</v>
      </c>
      <c r="AB567" s="86"/>
    </row>
    <row r="568" spans="1:28" ht="15.75" customHeight="1" thickBot="1" x14ac:dyDescent="0.35">
      <c r="A568" s="62"/>
      <c r="D568" s="86"/>
      <c r="E568" s="86"/>
      <c r="F568" s="175">
        <v>488</v>
      </c>
      <c r="G568" s="173">
        <v>135227</v>
      </c>
      <c r="H568" s="134" t="s">
        <v>363</v>
      </c>
      <c r="I568" s="135">
        <v>1205</v>
      </c>
      <c r="J568" s="130" t="s">
        <v>255</v>
      </c>
      <c r="K568" s="130">
        <v>8</v>
      </c>
      <c r="L568" s="130"/>
      <c r="M568" s="130"/>
      <c r="N568" s="130"/>
      <c r="O568" s="131"/>
      <c r="P568" s="156">
        <v>39.411299999999997</v>
      </c>
      <c r="Q568" s="156">
        <v>-7.4485000000000001</v>
      </c>
      <c r="R568" s="132">
        <f t="shared" ca="1" si="71"/>
        <v>0.99910512352039715</v>
      </c>
      <c r="S568" s="136">
        <f t="shared" ca="1" si="72"/>
        <v>4.2308627460147408E-2</v>
      </c>
      <c r="T568" s="131">
        <f t="shared" ca="1" si="73"/>
        <v>2.4241057904577459</v>
      </c>
      <c r="U568" s="131">
        <f t="shared" ca="1" si="74"/>
        <v>269.54709664450991</v>
      </c>
      <c r="V568" s="131">
        <f t="shared" ca="1" si="75"/>
        <v>326.15198693985695</v>
      </c>
      <c r="W568" s="131">
        <f t="shared" ca="1" si="76"/>
        <v>5.4358664489976158</v>
      </c>
      <c r="X568" s="131">
        <f t="shared" ca="1" si="77"/>
        <v>326.15198693985695</v>
      </c>
      <c r="Y568" s="131">
        <f t="shared" ca="1" si="78"/>
        <v>326.15198693985695</v>
      </c>
      <c r="Z568" s="122">
        <f t="shared" ca="1" si="79"/>
        <v>326.2</v>
      </c>
      <c r="AA568" s="124" t="str">
        <f t="shared" ca="1" si="80"/>
        <v>5 h 26 min</v>
      </c>
      <c r="AB568" s="86"/>
    </row>
    <row r="569" spans="1:28" ht="15.75" customHeight="1" thickBot="1" x14ac:dyDescent="0.35">
      <c r="A569" s="62"/>
      <c r="D569" s="86"/>
      <c r="E569" s="86"/>
      <c r="F569" s="175">
        <v>489</v>
      </c>
      <c r="G569" s="172">
        <v>171323</v>
      </c>
      <c r="H569" s="128" t="s">
        <v>931</v>
      </c>
      <c r="I569" s="129">
        <v>1406</v>
      </c>
      <c r="J569" s="130" t="s">
        <v>207</v>
      </c>
      <c r="K569" s="130">
        <v>6</v>
      </c>
      <c r="L569" s="130" t="s">
        <v>318</v>
      </c>
      <c r="M569" s="130"/>
      <c r="N569" s="130"/>
      <c r="O569" s="131"/>
      <c r="P569" s="156">
        <v>39.164299999999997</v>
      </c>
      <c r="Q569" s="156">
        <v>-8.7948000000000004</v>
      </c>
      <c r="R569" s="132">
        <f t="shared" ca="1" si="71"/>
        <v>0.99922664836210084</v>
      </c>
      <c r="S569" s="131">
        <f t="shared" ca="1" si="72"/>
        <v>3.9330683626231933E-2</v>
      </c>
      <c r="T569" s="131">
        <f t="shared" ca="1" si="73"/>
        <v>2.2534821771473821</v>
      </c>
      <c r="U569" s="131">
        <f t="shared" ca="1" si="74"/>
        <v>250.57469875336028</v>
      </c>
      <c r="V569" s="131">
        <f t="shared" ca="1" si="75"/>
        <v>303.19538549156596</v>
      </c>
      <c r="W569" s="131">
        <f t="shared" ca="1" si="76"/>
        <v>5.0532564248594323</v>
      </c>
      <c r="X569" s="131">
        <f t="shared" ca="1" si="77"/>
        <v>303.19538549156596</v>
      </c>
      <c r="Y569" s="131">
        <f t="shared" ca="1" si="78"/>
        <v>303.19538549156596</v>
      </c>
      <c r="Z569" s="122">
        <f t="shared" ca="1" si="79"/>
        <v>303.2</v>
      </c>
      <c r="AA569" s="123" t="str">
        <f t="shared" ca="1" si="80"/>
        <v>5 h 3 min</v>
      </c>
      <c r="AB569" s="86"/>
    </row>
    <row r="570" spans="1:28" ht="15.75" customHeight="1" thickBot="1" x14ac:dyDescent="0.35">
      <c r="A570" s="62"/>
      <c r="D570" s="86"/>
      <c r="E570" s="86"/>
      <c r="F570" s="175">
        <v>490</v>
      </c>
      <c r="G570" s="172">
        <v>170379</v>
      </c>
      <c r="H570" s="128" t="s">
        <v>845</v>
      </c>
      <c r="I570" s="129">
        <v>1406</v>
      </c>
      <c r="J570" s="130" t="s">
        <v>207</v>
      </c>
      <c r="K570" s="130">
        <v>6</v>
      </c>
      <c r="L570" s="130"/>
      <c r="M570" s="130"/>
      <c r="N570" s="130"/>
      <c r="O570" s="131"/>
      <c r="P570" s="156">
        <v>39.155700000000003</v>
      </c>
      <c r="Q570" s="156">
        <v>-8.8411000000000008</v>
      </c>
      <c r="R570" s="132">
        <f t="shared" ca="1" si="71"/>
        <v>0.9992244797637182</v>
      </c>
      <c r="S570" s="131">
        <f t="shared" ca="1" si="72"/>
        <v>3.9385796821265417E-2</v>
      </c>
      <c r="T570" s="131">
        <f t="shared" ca="1" si="73"/>
        <v>2.2566399306182818</v>
      </c>
      <c r="U570" s="131">
        <f t="shared" ca="1" si="74"/>
        <v>250.92582339624948</v>
      </c>
      <c r="V570" s="131">
        <f t="shared" ca="1" si="75"/>
        <v>303.62024630946189</v>
      </c>
      <c r="W570" s="131">
        <f t="shared" ca="1" si="76"/>
        <v>5.0603374384910316</v>
      </c>
      <c r="X570" s="131">
        <f t="shared" ca="1" si="77"/>
        <v>303.62024630946189</v>
      </c>
      <c r="Y570" s="131">
        <f t="shared" ca="1" si="78"/>
        <v>303.62024630946189</v>
      </c>
      <c r="Z570" s="122">
        <f t="shared" ca="1" si="79"/>
        <v>303.60000000000002</v>
      </c>
      <c r="AA570" s="123" t="str">
        <f t="shared" ca="1" si="80"/>
        <v>5 h 4 min</v>
      </c>
      <c r="AB570" s="86"/>
    </row>
    <row r="571" spans="1:28" ht="15.75" customHeight="1" thickBot="1" x14ac:dyDescent="0.35">
      <c r="A571" s="62"/>
      <c r="D571" s="86"/>
      <c r="E571" s="86"/>
      <c r="F571" s="175">
        <v>491</v>
      </c>
      <c r="G571" s="172">
        <v>170574</v>
      </c>
      <c r="H571" s="128" t="s">
        <v>859</v>
      </c>
      <c r="I571" s="129">
        <v>1103</v>
      </c>
      <c r="J571" s="130" t="s">
        <v>202</v>
      </c>
      <c r="K571" s="130">
        <v>6</v>
      </c>
      <c r="L571" s="130"/>
      <c r="M571" s="130"/>
      <c r="N571" s="130"/>
      <c r="O571" s="131"/>
      <c r="P571" s="156">
        <v>39.138100000000001</v>
      </c>
      <c r="Q571" s="156">
        <v>-8.9093999999999998</v>
      </c>
      <c r="R571" s="132">
        <f t="shared" ca="1" si="71"/>
        <v>0.9992236700054582</v>
      </c>
      <c r="S571" s="131">
        <f t="shared" ca="1" si="72"/>
        <v>3.940635642596968E-2</v>
      </c>
      <c r="T571" s="131">
        <f t="shared" ca="1" si="73"/>
        <v>2.2578179091962935</v>
      </c>
      <c r="U571" s="131">
        <f t="shared" ca="1" si="74"/>
        <v>251.05680806979896</v>
      </c>
      <c r="V571" s="131">
        <f t="shared" ca="1" si="75"/>
        <v>303.77873776445671</v>
      </c>
      <c r="W571" s="131">
        <f t="shared" ca="1" si="76"/>
        <v>5.0629789627409449</v>
      </c>
      <c r="X571" s="131">
        <f t="shared" ca="1" si="77"/>
        <v>303.77873776445671</v>
      </c>
      <c r="Y571" s="131">
        <f t="shared" ca="1" si="78"/>
        <v>303.77873776445671</v>
      </c>
      <c r="Z571" s="122">
        <f t="shared" ca="1" si="79"/>
        <v>303.8</v>
      </c>
      <c r="AA571" s="123" t="str">
        <f t="shared" ca="1" si="80"/>
        <v>5 h 4 min</v>
      </c>
      <c r="AB571" s="86"/>
    </row>
    <row r="572" spans="1:28" ht="15.75" customHeight="1" thickBot="1" x14ac:dyDescent="0.35">
      <c r="A572" s="62"/>
      <c r="D572" s="86"/>
      <c r="E572" s="86"/>
      <c r="F572" s="175">
        <v>492</v>
      </c>
      <c r="G572" s="172">
        <v>170604</v>
      </c>
      <c r="H572" s="128" t="s">
        <v>862</v>
      </c>
      <c r="I572" s="129">
        <v>1101</v>
      </c>
      <c r="J572" s="130" t="s">
        <v>198</v>
      </c>
      <c r="K572" s="130">
        <v>6</v>
      </c>
      <c r="L572" s="130"/>
      <c r="M572" s="130"/>
      <c r="N572" s="130"/>
      <c r="O572" s="131"/>
      <c r="P572" s="156">
        <v>39.1404</v>
      </c>
      <c r="Q572" s="156">
        <v>-9.0137999999999998</v>
      </c>
      <c r="R572" s="132">
        <f t="shared" ca="1" si="71"/>
        <v>0.99920182498201737</v>
      </c>
      <c r="S572" s="131">
        <f t="shared" ca="1" si="72"/>
        <v>3.9957007424192614E-2</v>
      </c>
      <c r="T572" s="131">
        <f t="shared" ca="1" si="73"/>
        <v>2.2893678873791337</v>
      </c>
      <c r="U572" s="131">
        <f t="shared" ca="1" si="74"/>
        <v>254.56499036607423</v>
      </c>
      <c r="V572" s="131">
        <f t="shared" ca="1" si="75"/>
        <v>308.02363834294982</v>
      </c>
      <c r="W572" s="131">
        <f t="shared" ca="1" si="76"/>
        <v>5.1337273057158308</v>
      </c>
      <c r="X572" s="131">
        <f t="shared" ca="1" si="77"/>
        <v>308.02363834294982</v>
      </c>
      <c r="Y572" s="131">
        <f t="shared" ca="1" si="78"/>
        <v>308.02363834294982</v>
      </c>
      <c r="Z572" s="122">
        <f t="shared" ca="1" si="79"/>
        <v>308</v>
      </c>
      <c r="AA572" s="123" t="str">
        <f t="shared" ca="1" si="80"/>
        <v>5 h 8 min</v>
      </c>
      <c r="AB572" s="86"/>
    </row>
    <row r="573" spans="1:28" ht="15.75" customHeight="1" thickBot="1" x14ac:dyDescent="0.35">
      <c r="A573" s="62"/>
      <c r="D573" s="86"/>
      <c r="E573" s="86"/>
      <c r="F573" s="175">
        <v>493</v>
      </c>
      <c r="G573" s="172">
        <v>135641</v>
      </c>
      <c r="H573" s="128" t="s">
        <v>396</v>
      </c>
      <c r="I573" s="129">
        <v>1210</v>
      </c>
      <c r="J573" s="130" t="s">
        <v>262</v>
      </c>
      <c r="K573" s="130">
        <v>8</v>
      </c>
      <c r="L573" s="130"/>
      <c r="M573" s="130"/>
      <c r="N573" s="130"/>
      <c r="O573" s="131"/>
      <c r="P573" s="156">
        <v>39.3842</v>
      </c>
      <c r="Q573" s="156">
        <v>-7.3869999999999996</v>
      </c>
      <c r="R573" s="132">
        <f t="shared" ca="1" si="71"/>
        <v>0.99911887051086556</v>
      </c>
      <c r="S573" s="131">
        <f t="shared" ca="1" si="72"/>
        <v>4.1982351476389956E-2</v>
      </c>
      <c r="T573" s="131">
        <f t="shared" ca="1" si="73"/>
        <v>2.4054115536319651</v>
      </c>
      <c r="U573" s="131">
        <f t="shared" ca="1" si="74"/>
        <v>267.46840136635433</v>
      </c>
      <c r="V573" s="131">
        <f t="shared" ca="1" si="75"/>
        <v>323.63676565328871</v>
      </c>
      <c r="W573" s="131">
        <f t="shared" ca="1" si="76"/>
        <v>5.3939460942214783</v>
      </c>
      <c r="X573" s="131">
        <f t="shared" ca="1" si="77"/>
        <v>323.63676565328871</v>
      </c>
      <c r="Y573" s="131">
        <f t="shared" ca="1" si="78"/>
        <v>323.63676565328871</v>
      </c>
      <c r="Z573" s="122">
        <f t="shared" ca="1" si="79"/>
        <v>323.60000000000002</v>
      </c>
      <c r="AA573" s="123" t="str">
        <f t="shared" ca="1" si="80"/>
        <v>5 h 24 min</v>
      </c>
      <c r="AB573" s="86"/>
    </row>
    <row r="574" spans="1:28" ht="15.75" customHeight="1" thickBot="1" x14ac:dyDescent="0.35">
      <c r="A574" s="62"/>
      <c r="D574" s="86"/>
      <c r="E574" s="86"/>
      <c r="F574" s="175">
        <v>494</v>
      </c>
      <c r="G574" s="173">
        <v>135239</v>
      </c>
      <c r="H574" s="134" t="s">
        <v>364</v>
      </c>
      <c r="I574" s="135">
        <v>1206</v>
      </c>
      <c r="J574" s="130" t="s">
        <v>256</v>
      </c>
      <c r="K574" s="130">
        <v>8</v>
      </c>
      <c r="L574" s="130"/>
      <c r="M574" s="130"/>
      <c r="N574" s="130"/>
      <c r="O574" s="131"/>
      <c r="P574" s="156">
        <v>39.287700000000001</v>
      </c>
      <c r="Q574" s="156">
        <v>-7.6456999999999997</v>
      </c>
      <c r="R574" s="132">
        <f t="shared" ca="1" si="71"/>
        <v>0.99920702528816685</v>
      </c>
      <c r="S574" s="136">
        <f t="shared" ca="1" si="72"/>
        <v>3.9826612597166244E-2</v>
      </c>
      <c r="T574" s="131">
        <f t="shared" ca="1" si="73"/>
        <v>2.2818968141201839</v>
      </c>
      <c r="U574" s="131">
        <f t="shared" ca="1" si="74"/>
        <v>253.73424852564156</v>
      </c>
      <c r="V574" s="131">
        <f t="shared" ca="1" si="75"/>
        <v>307.0184407160263</v>
      </c>
      <c r="W574" s="131">
        <f t="shared" ca="1" si="76"/>
        <v>5.1169740119337721</v>
      </c>
      <c r="X574" s="131">
        <f t="shared" ca="1" si="77"/>
        <v>307.0184407160263</v>
      </c>
      <c r="Y574" s="131">
        <f t="shared" ca="1" si="78"/>
        <v>307.0184407160263</v>
      </c>
      <c r="Z574" s="122">
        <f t="shared" ca="1" si="79"/>
        <v>307</v>
      </c>
      <c r="AA574" s="124" t="str">
        <f t="shared" ca="1" si="80"/>
        <v>5 h 7 min</v>
      </c>
      <c r="AB574" s="86"/>
    </row>
    <row r="575" spans="1:28" ht="15.75" customHeight="1" thickBot="1" x14ac:dyDescent="0.35">
      <c r="A575" s="62"/>
      <c r="D575" s="86"/>
      <c r="E575" s="86"/>
      <c r="F575" s="175">
        <v>495</v>
      </c>
      <c r="G575" s="173">
        <v>120996</v>
      </c>
      <c r="H575" s="134" t="s">
        <v>323</v>
      </c>
      <c r="I575" s="135">
        <v>1101</v>
      </c>
      <c r="J575" s="130" t="s">
        <v>198</v>
      </c>
      <c r="K575" s="130">
        <v>6</v>
      </c>
      <c r="L575" s="130"/>
      <c r="M575" s="130"/>
      <c r="N575" s="130"/>
      <c r="O575" s="131"/>
      <c r="P575" s="156">
        <v>39.093200000000003</v>
      </c>
      <c r="Q575" s="156">
        <v>-9.1153999999999993</v>
      </c>
      <c r="R575" s="132">
        <f t="shared" ca="1" si="71"/>
        <v>0.99921013675279646</v>
      </c>
      <c r="S575" s="136">
        <f t="shared" ca="1" si="72"/>
        <v>3.9748389898680792E-2</v>
      </c>
      <c r="T575" s="131">
        <f t="shared" ca="1" si="73"/>
        <v>2.2774149836348432</v>
      </c>
      <c r="U575" s="131">
        <f t="shared" ca="1" si="74"/>
        <v>253.2358938747299</v>
      </c>
      <c r="V575" s="131">
        <f t="shared" ca="1" si="75"/>
        <v>306.41543158842319</v>
      </c>
      <c r="W575" s="131">
        <f t="shared" ca="1" si="76"/>
        <v>5.1069238598070532</v>
      </c>
      <c r="X575" s="131">
        <f t="shared" ca="1" si="77"/>
        <v>306.41543158842319</v>
      </c>
      <c r="Y575" s="131">
        <f t="shared" ca="1" si="78"/>
        <v>306.41543158842319</v>
      </c>
      <c r="Z575" s="122">
        <f t="shared" ca="1" si="79"/>
        <v>306.39999999999998</v>
      </c>
      <c r="AA575" s="124" t="str">
        <f t="shared" ca="1" si="80"/>
        <v>5 h 6 min</v>
      </c>
      <c r="AB575" s="86"/>
    </row>
    <row r="576" spans="1:28" ht="15.75" customHeight="1" thickBot="1" x14ac:dyDescent="0.35">
      <c r="A576" s="62"/>
      <c r="D576" s="86"/>
      <c r="E576" s="86"/>
      <c r="F576" s="175">
        <v>496</v>
      </c>
      <c r="G576" s="172">
        <v>135318</v>
      </c>
      <c r="H576" s="128" t="s">
        <v>369</v>
      </c>
      <c r="I576" s="129">
        <v>1214</v>
      </c>
      <c r="J576" s="130" t="s">
        <v>269</v>
      </c>
      <c r="K576" s="130">
        <v>8</v>
      </c>
      <c r="L576" s="130"/>
      <c r="M576" s="130"/>
      <c r="N576" s="130"/>
      <c r="O576" s="131"/>
      <c r="P576" s="156">
        <v>39.302700000000002</v>
      </c>
      <c r="Q576" s="156">
        <v>-7.4337</v>
      </c>
      <c r="R576" s="132">
        <f t="shared" ca="1" si="71"/>
        <v>0.99918113682994236</v>
      </c>
      <c r="S576" s="131">
        <f t="shared" ca="1" si="72"/>
        <v>4.0471593757006152E-2</v>
      </c>
      <c r="T576" s="131">
        <f t="shared" ca="1" si="73"/>
        <v>2.3188515124444637</v>
      </c>
      <c r="U576" s="131">
        <f t="shared" ca="1" si="74"/>
        <v>257.84340567542193</v>
      </c>
      <c r="V576" s="131">
        <f t="shared" ca="1" si="75"/>
        <v>311.99052086726056</v>
      </c>
      <c r="W576" s="131">
        <f t="shared" ca="1" si="76"/>
        <v>5.1998420144543429</v>
      </c>
      <c r="X576" s="131">
        <f t="shared" ca="1" si="77"/>
        <v>311.99052086726056</v>
      </c>
      <c r="Y576" s="131">
        <f t="shared" ca="1" si="78"/>
        <v>311.99052086726056</v>
      </c>
      <c r="Z576" s="122">
        <f t="shared" ca="1" si="79"/>
        <v>312</v>
      </c>
      <c r="AA576" s="123" t="str">
        <f t="shared" ca="1" si="80"/>
        <v>5 h 12 min</v>
      </c>
      <c r="AB576" s="86"/>
    </row>
    <row r="577" spans="1:28" ht="15.75" customHeight="1" thickBot="1" x14ac:dyDescent="0.35">
      <c r="A577" s="62"/>
      <c r="D577" s="86"/>
      <c r="E577" s="86"/>
      <c r="F577" s="175">
        <v>497</v>
      </c>
      <c r="G577" s="172">
        <v>170537</v>
      </c>
      <c r="H577" s="128" t="s">
        <v>855</v>
      </c>
      <c r="I577" s="129">
        <v>1103</v>
      </c>
      <c r="J577" s="130" t="s">
        <v>202</v>
      </c>
      <c r="K577" s="130">
        <v>6</v>
      </c>
      <c r="L577" s="130"/>
      <c r="M577" s="130"/>
      <c r="N577" s="130"/>
      <c r="O577" s="131"/>
      <c r="P577" s="156">
        <v>39.069600000000001</v>
      </c>
      <c r="Q577" s="156">
        <v>-8.8693000000000008</v>
      </c>
      <c r="R577" s="132">
        <f t="shared" ca="1" si="71"/>
        <v>0.99927440672360213</v>
      </c>
      <c r="S577" s="131">
        <f t="shared" ca="1" si="72"/>
        <v>3.8096746343505794E-2</v>
      </c>
      <c r="T577" s="131">
        <f t="shared" ca="1" si="73"/>
        <v>2.1827827786633334</v>
      </c>
      <c r="U577" s="131">
        <f t="shared" ca="1" si="74"/>
        <v>242.7133184163701</v>
      </c>
      <c r="V577" s="131">
        <f t="shared" ca="1" si="75"/>
        <v>293.68311528380781</v>
      </c>
      <c r="W577" s="131">
        <f t="shared" ca="1" si="76"/>
        <v>4.8947185880634638</v>
      </c>
      <c r="X577" s="131">
        <f t="shared" ca="1" si="77"/>
        <v>293.68311528380781</v>
      </c>
      <c r="Y577" s="131">
        <f t="shared" ca="1" si="78"/>
        <v>293.68311528380781</v>
      </c>
      <c r="Z577" s="122">
        <f t="shared" ca="1" si="79"/>
        <v>293.7</v>
      </c>
      <c r="AA577" s="123" t="str">
        <f t="shared" ca="1" si="80"/>
        <v>4 h 54 min</v>
      </c>
      <c r="AB577" s="86"/>
    </row>
    <row r="578" spans="1:28" ht="15.75" customHeight="1" thickBot="1" x14ac:dyDescent="0.35">
      <c r="A578" s="62"/>
      <c r="D578" s="86"/>
      <c r="E578" s="86"/>
      <c r="F578" s="175">
        <v>498</v>
      </c>
      <c r="G578" s="172">
        <v>135320</v>
      </c>
      <c r="H578" s="128" t="s">
        <v>370</v>
      </c>
      <c r="I578" s="129">
        <v>1214</v>
      </c>
      <c r="J578" s="130" t="s">
        <v>269</v>
      </c>
      <c r="K578" s="130">
        <v>8</v>
      </c>
      <c r="L578" s="130" t="s">
        <v>320</v>
      </c>
      <c r="M578" s="130"/>
      <c r="N578" s="130"/>
      <c r="O578" s="131"/>
      <c r="P578" s="156">
        <v>39.296700000000001</v>
      </c>
      <c r="Q578" s="156">
        <v>-7.4284999999999997</v>
      </c>
      <c r="R578" s="132">
        <f t="shared" ca="1" si="71"/>
        <v>0.9991848205350744</v>
      </c>
      <c r="S578" s="131">
        <f t="shared" ca="1" si="72"/>
        <v>4.0380446801247194E-2</v>
      </c>
      <c r="T578" s="131">
        <f t="shared" ca="1" si="73"/>
        <v>2.3136291765640098</v>
      </c>
      <c r="U578" s="131">
        <f t="shared" ca="1" si="74"/>
        <v>257.26271093849255</v>
      </c>
      <c r="V578" s="131">
        <f t="shared" ca="1" si="75"/>
        <v>311.28788023557598</v>
      </c>
      <c r="W578" s="131">
        <f t="shared" ca="1" si="76"/>
        <v>5.1881313372596001</v>
      </c>
      <c r="X578" s="131">
        <f t="shared" ca="1" si="77"/>
        <v>311.28788023557598</v>
      </c>
      <c r="Y578" s="131">
        <f t="shared" ca="1" si="78"/>
        <v>311.28788023557598</v>
      </c>
      <c r="Z578" s="122">
        <f t="shared" ca="1" si="79"/>
        <v>311.3</v>
      </c>
      <c r="AA578" s="123" t="str">
        <f t="shared" ca="1" si="80"/>
        <v>5 h 11 min</v>
      </c>
      <c r="AB578" s="86"/>
    </row>
    <row r="579" spans="1:28" ht="15.75" customHeight="1" thickBot="1" x14ac:dyDescent="0.35">
      <c r="A579" s="62"/>
      <c r="D579" s="86"/>
      <c r="E579" s="86"/>
      <c r="F579" s="175">
        <v>499</v>
      </c>
      <c r="G579" s="172">
        <v>402862</v>
      </c>
      <c r="H579" s="128" t="s">
        <v>1087</v>
      </c>
      <c r="I579" s="129">
        <v>1214</v>
      </c>
      <c r="J579" s="130" t="s">
        <v>269</v>
      </c>
      <c r="K579" s="130">
        <v>8</v>
      </c>
      <c r="L579" s="130"/>
      <c r="M579" s="130"/>
      <c r="N579" s="130"/>
      <c r="O579" s="131"/>
      <c r="P579" s="156">
        <v>39.294800000000002</v>
      </c>
      <c r="Q579" s="156">
        <v>-7.4272999999999998</v>
      </c>
      <c r="R579" s="132">
        <f t="shared" ca="1" si="71"/>
        <v>0.99918602576922255</v>
      </c>
      <c r="S579" s="131">
        <f t="shared" ca="1" si="72"/>
        <v>4.0350580675559522E-2</v>
      </c>
      <c r="T579" s="131">
        <f t="shared" ca="1" si="73"/>
        <v>2.3119179736116986</v>
      </c>
      <c r="U579" s="131">
        <f t="shared" ca="1" si="74"/>
        <v>257.07243467687863</v>
      </c>
      <c r="V579" s="131">
        <f t="shared" ca="1" si="75"/>
        <v>311.05764595902315</v>
      </c>
      <c r="W579" s="131">
        <f t="shared" ca="1" si="76"/>
        <v>5.1842940993170528</v>
      </c>
      <c r="X579" s="131">
        <f t="shared" ca="1" si="77"/>
        <v>311.05764595902315</v>
      </c>
      <c r="Y579" s="131">
        <f t="shared" ca="1" si="78"/>
        <v>311.05764595902315</v>
      </c>
      <c r="Z579" s="122">
        <f t="shared" ca="1" si="79"/>
        <v>311.10000000000002</v>
      </c>
      <c r="AA579" s="123" t="str">
        <f t="shared" ca="1" si="80"/>
        <v>5 h 11 min</v>
      </c>
      <c r="AB579" s="86"/>
    </row>
    <row r="580" spans="1:28" ht="15.75" customHeight="1" thickBot="1" x14ac:dyDescent="0.35">
      <c r="A580" s="62"/>
      <c r="D580" s="86"/>
      <c r="E580" s="86"/>
      <c r="F580" s="175">
        <v>500</v>
      </c>
      <c r="G580" s="172">
        <v>170987</v>
      </c>
      <c r="H580" s="128" t="s">
        <v>899</v>
      </c>
      <c r="I580" s="129">
        <v>1113</v>
      </c>
      <c r="J580" s="130" t="s">
        <v>228</v>
      </c>
      <c r="K580" s="130">
        <v>6</v>
      </c>
      <c r="L580" s="130"/>
      <c r="M580" s="130"/>
      <c r="N580" s="130"/>
      <c r="O580" s="131"/>
      <c r="P580" s="156">
        <v>39.092500000000001</v>
      </c>
      <c r="Q580" s="156">
        <v>-9.2542000000000009</v>
      </c>
      <c r="R580" s="132">
        <f t="shared" ca="1" si="71"/>
        <v>0.999177642370078</v>
      </c>
      <c r="S580" s="131">
        <f t="shared" ca="1" si="72"/>
        <v>4.0557868944451902E-2</v>
      </c>
      <c r="T580" s="131">
        <f t="shared" ca="1" si="73"/>
        <v>2.3237947165618049</v>
      </c>
      <c r="U580" s="131">
        <f t="shared" ca="1" si="74"/>
        <v>258.39306251102516</v>
      </c>
      <c r="V580" s="131">
        <f t="shared" ca="1" si="75"/>
        <v>312.65560563834043</v>
      </c>
      <c r="W580" s="131">
        <f t="shared" ca="1" si="76"/>
        <v>5.2109267606390075</v>
      </c>
      <c r="X580" s="131">
        <f t="shared" ca="1" si="77"/>
        <v>312.65560563834043</v>
      </c>
      <c r="Y580" s="131">
        <f t="shared" ca="1" si="78"/>
        <v>312.65560563834043</v>
      </c>
      <c r="Z580" s="122">
        <f t="shared" ca="1" si="79"/>
        <v>312.7</v>
      </c>
      <c r="AA580" s="123" t="str">
        <f t="shared" ca="1" si="80"/>
        <v>5 h 13 min</v>
      </c>
      <c r="AB580" s="86"/>
    </row>
    <row r="581" spans="1:28" ht="15.75" customHeight="1" thickBot="1" x14ac:dyDescent="0.35">
      <c r="A581" s="62"/>
      <c r="D581" s="86"/>
      <c r="E581" s="86"/>
      <c r="F581" s="175">
        <v>501</v>
      </c>
      <c r="G581" s="172">
        <v>171517</v>
      </c>
      <c r="H581" s="128" t="s">
        <v>948</v>
      </c>
      <c r="I581" s="129">
        <v>1113</v>
      </c>
      <c r="J581" s="130" t="s">
        <v>228</v>
      </c>
      <c r="K581" s="130">
        <v>6</v>
      </c>
      <c r="L581" s="130"/>
      <c r="M581" s="130"/>
      <c r="N581" s="130"/>
      <c r="O581" s="131"/>
      <c r="P581" s="156">
        <v>39.091799999999999</v>
      </c>
      <c r="Q581" s="156">
        <v>-9.26</v>
      </c>
      <c r="R581" s="132">
        <f t="shared" ca="1" si="71"/>
        <v>0.99917662776862359</v>
      </c>
      <c r="S581" s="131">
        <f t="shared" ca="1" si="72"/>
        <v>4.0582884237003736E-2</v>
      </c>
      <c r="T581" s="131">
        <f t="shared" ca="1" si="73"/>
        <v>2.3252279872483101</v>
      </c>
      <c r="U581" s="131">
        <f t="shared" ca="1" si="74"/>
        <v>258.55243424874959</v>
      </c>
      <c r="V581" s="131">
        <f t="shared" ca="1" si="75"/>
        <v>312.84844544098701</v>
      </c>
      <c r="W581" s="131">
        <f t="shared" ca="1" si="76"/>
        <v>5.2141407573497833</v>
      </c>
      <c r="X581" s="131">
        <f t="shared" ca="1" si="77"/>
        <v>312.84844544098701</v>
      </c>
      <c r="Y581" s="131">
        <f t="shared" ca="1" si="78"/>
        <v>312.84844544098701</v>
      </c>
      <c r="Z581" s="122">
        <f t="shared" ca="1" si="79"/>
        <v>312.8</v>
      </c>
      <c r="AA581" s="123" t="str">
        <f t="shared" ca="1" si="80"/>
        <v>5 h 13 min</v>
      </c>
      <c r="AB581" s="86"/>
    </row>
    <row r="582" spans="1:28" ht="15.75" customHeight="1" thickBot="1" x14ac:dyDescent="0.35">
      <c r="A582" s="62"/>
      <c r="D582" s="86"/>
      <c r="E582" s="86"/>
      <c r="F582" s="175">
        <v>502</v>
      </c>
      <c r="G582" s="172">
        <v>170963</v>
      </c>
      <c r="H582" s="128" t="s">
        <v>898</v>
      </c>
      <c r="I582" s="129">
        <v>1113</v>
      </c>
      <c r="J582" s="130" t="s">
        <v>228</v>
      </c>
      <c r="K582" s="130">
        <v>6</v>
      </c>
      <c r="L582" s="130"/>
      <c r="M582" s="130"/>
      <c r="N582" s="130"/>
      <c r="O582" s="131"/>
      <c r="P582" s="156">
        <v>39.089799999999997</v>
      </c>
      <c r="Q582" s="156">
        <v>-9.2561999999999998</v>
      </c>
      <c r="R582" s="132">
        <f t="shared" ca="1" si="71"/>
        <v>0.99917884071844587</v>
      </c>
      <c r="S582" s="131">
        <f t="shared" ca="1" si="72"/>
        <v>4.0528303441691005E-2</v>
      </c>
      <c r="T582" s="131">
        <f t="shared" ca="1" si="73"/>
        <v>2.3221007380344232</v>
      </c>
      <c r="U582" s="131">
        <f t="shared" ca="1" si="74"/>
        <v>258.20470150977212</v>
      </c>
      <c r="V582" s="131">
        <f t="shared" ca="1" si="75"/>
        <v>312.42768882682424</v>
      </c>
      <c r="W582" s="131">
        <f t="shared" ca="1" si="76"/>
        <v>5.2071281471137372</v>
      </c>
      <c r="X582" s="131">
        <f t="shared" ca="1" si="77"/>
        <v>312.42768882682424</v>
      </c>
      <c r="Y582" s="131">
        <f t="shared" ca="1" si="78"/>
        <v>312.42768882682424</v>
      </c>
      <c r="Z582" s="122">
        <f t="shared" ca="1" si="79"/>
        <v>312.39999999999998</v>
      </c>
      <c r="AA582" s="123" t="str">
        <f t="shared" ca="1" si="80"/>
        <v>5 h 12 min</v>
      </c>
      <c r="AB582" s="86"/>
    </row>
    <row r="583" spans="1:28" ht="15.75" customHeight="1" thickBot="1" x14ac:dyDescent="0.35">
      <c r="A583" s="62"/>
      <c r="D583" s="86"/>
      <c r="E583" s="86"/>
      <c r="F583" s="175">
        <v>503</v>
      </c>
      <c r="G583" s="172">
        <v>170355</v>
      </c>
      <c r="H583" s="128" t="s">
        <v>843</v>
      </c>
      <c r="I583" s="129">
        <v>1415</v>
      </c>
      <c r="J583" s="130" t="s">
        <v>222</v>
      </c>
      <c r="K583" s="130">
        <v>6</v>
      </c>
      <c r="L583" s="130" t="s">
        <v>318</v>
      </c>
      <c r="M583" s="130"/>
      <c r="N583" s="130"/>
      <c r="O583" s="131"/>
      <c r="P583" s="156">
        <v>39.052900000000001</v>
      </c>
      <c r="Q583" s="156">
        <v>-8.7157999999999998</v>
      </c>
      <c r="R583" s="132">
        <f t="shared" ca="1" si="71"/>
        <v>0.99930985978629105</v>
      </c>
      <c r="S583" s="131">
        <f t="shared" ca="1" si="72"/>
        <v>3.715426248962328E-2</v>
      </c>
      <c r="T583" s="131">
        <f t="shared" ca="1" si="73"/>
        <v>2.1287824315766404</v>
      </c>
      <c r="U583" s="131">
        <f t="shared" ca="1" si="74"/>
        <v>236.70877982225809</v>
      </c>
      <c r="V583" s="131">
        <f t="shared" ca="1" si="75"/>
        <v>286.4176235849323</v>
      </c>
      <c r="W583" s="131">
        <f t="shared" ca="1" si="76"/>
        <v>4.7736270597488719</v>
      </c>
      <c r="X583" s="131">
        <f t="shared" ca="1" si="77"/>
        <v>286.4176235849323</v>
      </c>
      <c r="Y583" s="131">
        <f t="shared" ca="1" si="78"/>
        <v>286.4176235849323</v>
      </c>
      <c r="Z583" s="122">
        <f t="shared" ca="1" si="79"/>
        <v>286.39999999999998</v>
      </c>
      <c r="AA583" s="123" t="str">
        <f t="shared" ca="1" si="80"/>
        <v>4 h 46 min</v>
      </c>
      <c r="AB583" s="86"/>
    </row>
    <row r="584" spans="1:28" ht="15.75" customHeight="1" thickBot="1" x14ac:dyDescent="0.35">
      <c r="A584" s="62"/>
      <c r="D584" s="86"/>
      <c r="E584" s="86"/>
      <c r="F584" s="175">
        <v>504</v>
      </c>
      <c r="G584" s="172">
        <v>404391</v>
      </c>
      <c r="H584" s="128" t="s">
        <v>1127</v>
      </c>
      <c r="I584" s="129">
        <v>1201</v>
      </c>
      <c r="J584" s="130" t="s">
        <v>249</v>
      </c>
      <c r="K584" s="130">
        <v>8</v>
      </c>
      <c r="L584" s="130"/>
      <c r="M584" s="130"/>
      <c r="N584" s="130"/>
      <c r="O584" s="131"/>
      <c r="P584" s="156">
        <v>39.201000000000001</v>
      </c>
      <c r="Q584" s="156">
        <v>-7.6603000000000003</v>
      </c>
      <c r="R584" s="132">
        <f t="shared" ca="1" si="71"/>
        <v>0.99926659274658469</v>
      </c>
      <c r="S584" s="131">
        <f t="shared" ca="1" si="72"/>
        <v>3.8301355554398064E-2</v>
      </c>
      <c r="T584" s="131">
        <f t="shared" ca="1" si="73"/>
        <v>2.1945060228969626</v>
      </c>
      <c r="U584" s="131">
        <f t="shared" ca="1" si="74"/>
        <v>244.01687804601505</v>
      </c>
      <c r="V584" s="131">
        <f t="shared" ca="1" si="75"/>
        <v>295.26042243567821</v>
      </c>
      <c r="W584" s="131">
        <f t="shared" ca="1" si="76"/>
        <v>4.9210070405946365</v>
      </c>
      <c r="X584" s="131">
        <f t="shared" ca="1" si="77"/>
        <v>295.26042243567821</v>
      </c>
      <c r="Y584" s="131">
        <f t="shared" ca="1" si="78"/>
        <v>295.26042243567821</v>
      </c>
      <c r="Z584" s="122">
        <f t="shared" ca="1" si="79"/>
        <v>295.3</v>
      </c>
      <c r="AA584" s="123" t="str">
        <f t="shared" ca="1" si="80"/>
        <v>4 h 55 min</v>
      </c>
      <c r="AB584" s="86"/>
    </row>
    <row r="585" spans="1:28" ht="15.75" customHeight="1" thickBot="1" x14ac:dyDescent="0.35">
      <c r="A585" s="62"/>
      <c r="D585" s="86"/>
      <c r="E585" s="86"/>
      <c r="F585" s="175">
        <v>505</v>
      </c>
      <c r="G585" s="173">
        <v>135185</v>
      </c>
      <c r="H585" s="134" t="s">
        <v>359</v>
      </c>
      <c r="I585" s="135">
        <v>1201</v>
      </c>
      <c r="J585" s="130" t="s">
        <v>249</v>
      </c>
      <c r="K585" s="130">
        <v>8</v>
      </c>
      <c r="L585" s="130" t="s">
        <v>320</v>
      </c>
      <c r="M585" s="130"/>
      <c r="N585" s="130"/>
      <c r="O585" s="131"/>
      <c r="P585" s="156">
        <v>39.196599999999997</v>
      </c>
      <c r="Q585" s="156">
        <v>-7.6600999999999999</v>
      </c>
      <c r="R585" s="132">
        <f t="shared" ca="1" si="71"/>
        <v>0.99926950637200473</v>
      </c>
      <c r="S585" s="136">
        <f t="shared" ca="1" si="72"/>
        <v>3.8225190179971502E-2</v>
      </c>
      <c r="T585" s="131">
        <f t="shared" ca="1" si="73"/>
        <v>2.1901420683972868</v>
      </c>
      <c r="U585" s="131">
        <f t="shared" ca="1" si="74"/>
        <v>243.53163054984276</v>
      </c>
      <c r="V585" s="131">
        <f t="shared" ca="1" si="75"/>
        <v>294.67327296530971</v>
      </c>
      <c r="W585" s="131">
        <f t="shared" ca="1" si="76"/>
        <v>4.9112212160884949</v>
      </c>
      <c r="X585" s="131">
        <f t="shared" ca="1" si="77"/>
        <v>294.67327296530971</v>
      </c>
      <c r="Y585" s="131">
        <f t="shared" ca="1" si="78"/>
        <v>294.67327296530971</v>
      </c>
      <c r="Z585" s="122">
        <f t="shared" ca="1" si="79"/>
        <v>294.7</v>
      </c>
      <c r="AA585" s="124" t="str">
        <f t="shared" ca="1" si="80"/>
        <v>4 h 55 min</v>
      </c>
      <c r="AB585" s="86"/>
    </row>
    <row r="586" spans="1:28" ht="15.75" customHeight="1" thickBot="1" x14ac:dyDescent="0.35">
      <c r="A586" s="62"/>
      <c r="D586" s="86"/>
      <c r="E586" s="86"/>
      <c r="F586" s="175">
        <v>506</v>
      </c>
      <c r="G586" s="172">
        <v>170598</v>
      </c>
      <c r="H586" s="128" t="s">
        <v>861</v>
      </c>
      <c r="I586" s="129">
        <v>1101</v>
      </c>
      <c r="J586" s="130" t="s">
        <v>198</v>
      </c>
      <c r="K586" s="130">
        <v>6</v>
      </c>
      <c r="L586" s="130"/>
      <c r="M586" s="130"/>
      <c r="N586" s="130"/>
      <c r="O586" s="131"/>
      <c r="P586" s="156">
        <v>39.045699999999997</v>
      </c>
      <c r="Q586" s="156">
        <v>-8.9977999999999998</v>
      </c>
      <c r="R586" s="132">
        <f t="shared" ca="1" si="71"/>
        <v>0.9992648205109953</v>
      </c>
      <c r="S586" s="131">
        <f t="shared" ca="1" si="72"/>
        <v>3.8347609785991388E-2</v>
      </c>
      <c r="T586" s="131">
        <f t="shared" ca="1" si="73"/>
        <v>2.1971561951518805</v>
      </c>
      <c r="U586" s="131">
        <f t="shared" ca="1" si="74"/>
        <v>244.3115624775827</v>
      </c>
      <c r="V586" s="131">
        <f t="shared" ca="1" si="75"/>
        <v>295.61699059787503</v>
      </c>
      <c r="W586" s="131">
        <f t="shared" ca="1" si="76"/>
        <v>4.9269498432979173</v>
      </c>
      <c r="X586" s="131">
        <f t="shared" ca="1" si="77"/>
        <v>295.61699059787503</v>
      </c>
      <c r="Y586" s="131">
        <f t="shared" ca="1" si="78"/>
        <v>295.61699059787503</v>
      </c>
      <c r="Z586" s="122">
        <f t="shared" ca="1" si="79"/>
        <v>295.60000000000002</v>
      </c>
      <c r="AA586" s="123" t="str">
        <f t="shared" ca="1" si="80"/>
        <v>4 h 56 min</v>
      </c>
      <c r="AB586" s="86"/>
    </row>
    <row r="587" spans="1:28" ht="15.75" customHeight="1" thickBot="1" x14ac:dyDescent="0.35">
      <c r="A587" s="62"/>
      <c r="D587" s="86"/>
      <c r="E587" s="86"/>
      <c r="F587" s="175">
        <v>507</v>
      </c>
      <c r="G587" s="172">
        <v>170616</v>
      </c>
      <c r="H587" s="128" t="s">
        <v>863</v>
      </c>
      <c r="I587" s="129">
        <v>1113</v>
      </c>
      <c r="J587" s="130" t="s">
        <v>228</v>
      </c>
      <c r="K587" s="130">
        <v>6</v>
      </c>
      <c r="L587" s="130"/>
      <c r="M587" s="130"/>
      <c r="N587" s="130"/>
      <c r="O587" s="131"/>
      <c r="P587" s="156">
        <v>39.067</v>
      </c>
      <c r="Q587" s="156">
        <v>-9.2713000000000001</v>
      </c>
      <c r="R587" s="132">
        <f t="shared" ca="1" si="71"/>
        <v>0.99918929413422308</v>
      </c>
      <c r="S587" s="131">
        <f t="shared" ca="1" si="72"/>
        <v>4.0269478023219785E-2</v>
      </c>
      <c r="T587" s="131">
        <f t="shared" ca="1" si="73"/>
        <v>2.3072711339253149</v>
      </c>
      <c r="U587" s="131">
        <f t="shared" ca="1" si="74"/>
        <v>256.55573191952874</v>
      </c>
      <c r="V587" s="131">
        <f t="shared" ca="1" si="75"/>
        <v>310.43243562262978</v>
      </c>
      <c r="W587" s="131">
        <f t="shared" ca="1" si="76"/>
        <v>5.1738739270438296</v>
      </c>
      <c r="X587" s="131">
        <f t="shared" ca="1" si="77"/>
        <v>310.43243562262978</v>
      </c>
      <c r="Y587" s="131">
        <f t="shared" ca="1" si="78"/>
        <v>310.43243562262978</v>
      </c>
      <c r="Z587" s="122">
        <f t="shared" ca="1" si="79"/>
        <v>310.39999999999998</v>
      </c>
      <c r="AA587" s="123" t="str">
        <f t="shared" ca="1" si="80"/>
        <v>5 h 10 min</v>
      </c>
      <c r="AB587" s="86"/>
    </row>
    <row r="588" spans="1:28" ht="15.75" customHeight="1" thickBot="1" x14ac:dyDescent="0.35">
      <c r="A588" s="62"/>
      <c r="D588" s="86"/>
      <c r="E588" s="86"/>
      <c r="F588" s="175">
        <v>508</v>
      </c>
      <c r="G588" s="172">
        <v>170665</v>
      </c>
      <c r="H588" s="128" t="s">
        <v>868</v>
      </c>
      <c r="I588" s="129">
        <v>1415</v>
      </c>
      <c r="J588" s="130" t="s">
        <v>222</v>
      </c>
      <c r="K588" s="130">
        <v>6</v>
      </c>
      <c r="L588" s="130"/>
      <c r="M588" s="130"/>
      <c r="N588" s="130"/>
      <c r="O588" s="131"/>
      <c r="P588" s="156">
        <v>39.024500000000003</v>
      </c>
      <c r="Q588" s="156">
        <v>-8.7940000000000005</v>
      </c>
      <c r="R588" s="132">
        <f t="shared" ca="1" si="71"/>
        <v>0.99931510345547681</v>
      </c>
      <c r="S588" s="131">
        <f t="shared" ca="1" si="72"/>
        <v>3.7012828569329193E-2</v>
      </c>
      <c r="T588" s="131">
        <f t="shared" ca="1" si="73"/>
        <v>2.1206788648637995</v>
      </c>
      <c r="U588" s="131">
        <f t="shared" ca="1" si="74"/>
        <v>235.80770822360526</v>
      </c>
      <c r="V588" s="131">
        <f t="shared" ca="1" si="75"/>
        <v>285.32732695056234</v>
      </c>
      <c r="W588" s="131">
        <f t="shared" ca="1" si="76"/>
        <v>4.755455449176039</v>
      </c>
      <c r="X588" s="131">
        <f t="shared" ca="1" si="77"/>
        <v>285.32732695056234</v>
      </c>
      <c r="Y588" s="131">
        <f t="shared" ca="1" si="78"/>
        <v>285.32732695056234</v>
      </c>
      <c r="Z588" s="122">
        <f t="shared" ca="1" si="79"/>
        <v>285.3</v>
      </c>
      <c r="AA588" s="123" t="str">
        <f t="shared" ca="1" si="80"/>
        <v>4 h 45 min</v>
      </c>
      <c r="AB588" s="86"/>
    </row>
    <row r="589" spans="1:28" ht="15.75" customHeight="1" thickBot="1" x14ac:dyDescent="0.35">
      <c r="A589" s="62"/>
      <c r="D589" s="86"/>
      <c r="E589" s="86"/>
      <c r="F589" s="175">
        <v>509</v>
      </c>
      <c r="G589" s="172">
        <v>170136</v>
      </c>
      <c r="H589" s="128" t="s">
        <v>828</v>
      </c>
      <c r="I589" s="129">
        <v>1101</v>
      </c>
      <c r="J589" s="130" t="s">
        <v>198</v>
      </c>
      <c r="K589" s="130">
        <v>6</v>
      </c>
      <c r="L589" s="130"/>
      <c r="M589" s="130"/>
      <c r="N589" s="130"/>
      <c r="O589" s="131"/>
      <c r="P589" s="156">
        <v>39.021299999999997</v>
      </c>
      <c r="Q589" s="156">
        <v>-8.9681999999999995</v>
      </c>
      <c r="R589" s="132">
        <f t="shared" ca="1" si="71"/>
        <v>0.99928567333803908</v>
      </c>
      <c r="S589" s="131">
        <f t="shared" ca="1" si="72"/>
        <v>3.7799781002744171E-2</v>
      </c>
      <c r="T589" s="131">
        <f t="shared" ca="1" si="73"/>
        <v>2.1657679179760279</v>
      </c>
      <c r="U589" s="131">
        <f t="shared" ca="1" si="74"/>
        <v>240.82136043494555</v>
      </c>
      <c r="V589" s="131">
        <f t="shared" ca="1" si="75"/>
        <v>291.39384612628407</v>
      </c>
      <c r="W589" s="131">
        <f t="shared" ca="1" si="76"/>
        <v>4.856564102104735</v>
      </c>
      <c r="X589" s="131">
        <f t="shared" ca="1" si="77"/>
        <v>291.39384612628407</v>
      </c>
      <c r="Y589" s="131">
        <f t="shared" ca="1" si="78"/>
        <v>291.39384612628407</v>
      </c>
      <c r="Z589" s="122">
        <f t="shared" ca="1" si="79"/>
        <v>291.39999999999998</v>
      </c>
      <c r="AA589" s="123" t="str">
        <f t="shared" ca="1" si="80"/>
        <v>4 h 51 min</v>
      </c>
      <c r="AB589" s="86"/>
    </row>
    <row r="590" spans="1:28" ht="15.75" customHeight="1" thickBot="1" x14ac:dyDescent="0.35">
      <c r="A590" s="62"/>
      <c r="D590" s="86"/>
      <c r="E590" s="86"/>
      <c r="F590" s="175">
        <v>510</v>
      </c>
      <c r="G590" s="172">
        <v>172364</v>
      </c>
      <c r="H590" s="128" t="s">
        <v>1020</v>
      </c>
      <c r="I590" s="129">
        <v>1112</v>
      </c>
      <c r="J590" s="130" t="s">
        <v>225</v>
      </c>
      <c r="K590" s="130">
        <v>6</v>
      </c>
      <c r="L590" s="130"/>
      <c r="M590" s="130"/>
      <c r="N590" s="130"/>
      <c r="O590" s="131"/>
      <c r="P590" s="156">
        <v>39.018799999999999</v>
      </c>
      <c r="Q590" s="156">
        <v>-9.1506000000000007</v>
      </c>
      <c r="R590" s="132">
        <f t="shared" ca="1" si="71"/>
        <v>0.99924818984528185</v>
      </c>
      <c r="S590" s="131">
        <f t="shared" ca="1" si="72"/>
        <v>3.8778973083195112E-2</v>
      </c>
      <c r="T590" s="131">
        <f t="shared" ca="1" si="73"/>
        <v>2.2218714915185012</v>
      </c>
      <c r="U590" s="131">
        <f t="shared" ca="1" si="74"/>
        <v>247.05976612634888</v>
      </c>
      <c r="V590" s="131">
        <f t="shared" ca="1" si="75"/>
        <v>298.94231701288214</v>
      </c>
      <c r="W590" s="131">
        <f t="shared" ca="1" si="76"/>
        <v>4.9823719502147021</v>
      </c>
      <c r="X590" s="131">
        <f t="shared" ca="1" si="77"/>
        <v>298.94231701288214</v>
      </c>
      <c r="Y590" s="131">
        <f t="shared" ca="1" si="78"/>
        <v>298.94231701288214</v>
      </c>
      <c r="Z590" s="122">
        <f t="shared" ca="1" si="79"/>
        <v>298.89999999999998</v>
      </c>
      <c r="AA590" s="123" t="str">
        <f t="shared" ca="1" si="80"/>
        <v>4 h 59 min</v>
      </c>
      <c r="AB590" s="86"/>
    </row>
    <row r="591" spans="1:28" ht="15.75" customHeight="1" thickBot="1" x14ac:dyDescent="0.35">
      <c r="A591" s="62"/>
      <c r="D591" s="86"/>
      <c r="E591" s="86"/>
      <c r="F591" s="175">
        <v>511</v>
      </c>
      <c r="G591" s="172">
        <v>172157</v>
      </c>
      <c r="H591" s="128" t="s">
        <v>1000</v>
      </c>
      <c r="I591" s="129">
        <v>1114</v>
      </c>
      <c r="J591" s="130" t="s">
        <v>246</v>
      </c>
      <c r="K591" s="130">
        <v>7</v>
      </c>
      <c r="L591" s="130"/>
      <c r="M591" s="130"/>
      <c r="N591" s="130"/>
      <c r="O591" s="131"/>
      <c r="P591" s="156">
        <v>38.991500000000002</v>
      </c>
      <c r="Q591" s="156">
        <v>-8.9632000000000005</v>
      </c>
      <c r="R591" s="132">
        <f t="shared" ca="1" si="71"/>
        <v>0.99930467029960135</v>
      </c>
      <c r="S591" s="131">
        <f t="shared" ca="1" si="72"/>
        <v>3.7293707134279819E-2</v>
      </c>
      <c r="T591" s="131">
        <f t="shared" ca="1" si="73"/>
        <v>2.1367720211911618</v>
      </c>
      <c r="U591" s="131">
        <f t="shared" ca="1" si="74"/>
        <v>237.5971778007839</v>
      </c>
      <c r="V591" s="131">
        <f t="shared" ca="1" si="75"/>
        <v>287.49258513894853</v>
      </c>
      <c r="W591" s="131">
        <f t="shared" ca="1" si="76"/>
        <v>4.7915430856491419</v>
      </c>
      <c r="X591" s="131">
        <f t="shared" ca="1" si="77"/>
        <v>287.49258513894853</v>
      </c>
      <c r="Y591" s="131">
        <f t="shared" ca="1" si="78"/>
        <v>287.49258513894853</v>
      </c>
      <c r="Z591" s="122">
        <f t="shared" ca="1" si="79"/>
        <v>287.5</v>
      </c>
      <c r="AA591" s="123" t="str">
        <f t="shared" ca="1" si="80"/>
        <v>4 h 48 min</v>
      </c>
      <c r="AB591" s="86"/>
    </row>
    <row r="592" spans="1:28" ht="15.75" customHeight="1" thickBot="1" x14ac:dyDescent="0.35">
      <c r="A592" s="62"/>
      <c r="D592" s="86"/>
      <c r="E592" s="86"/>
      <c r="F592" s="175">
        <v>512</v>
      </c>
      <c r="G592" s="172">
        <v>170458</v>
      </c>
      <c r="H592" s="128" t="s">
        <v>849</v>
      </c>
      <c r="I592" s="129">
        <v>1405</v>
      </c>
      <c r="J592" s="130" t="s">
        <v>203</v>
      </c>
      <c r="K592" s="130">
        <v>6</v>
      </c>
      <c r="L592" s="130"/>
      <c r="M592" s="130"/>
      <c r="N592" s="130"/>
      <c r="O592" s="131"/>
      <c r="P592" s="156">
        <v>38.976599999999998</v>
      </c>
      <c r="Q592" s="156">
        <v>-8.8084000000000007</v>
      </c>
      <c r="R592" s="132">
        <f t="shared" ca="1" si="71"/>
        <v>0.99934161953204659</v>
      </c>
      <c r="S592" s="131">
        <f t="shared" ca="1" si="72"/>
        <v>3.6289191911089924E-2</v>
      </c>
      <c r="T592" s="131">
        <f t="shared" ca="1" si="73"/>
        <v>2.079217538445739</v>
      </c>
      <c r="U592" s="131">
        <f t="shared" ca="1" si="74"/>
        <v>231.19743906661927</v>
      </c>
      <c r="V592" s="131">
        <f t="shared" ca="1" si="75"/>
        <v>279.74890127060928</v>
      </c>
      <c r="W592" s="131">
        <f t="shared" ca="1" si="76"/>
        <v>4.6624816878434876</v>
      </c>
      <c r="X592" s="131">
        <f t="shared" ca="1" si="77"/>
        <v>279.74890127060928</v>
      </c>
      <c r="Y592" s="131">
        <f t="shared" ca="1" si="78"/>
        <v>279.74890127060928</v>
      </c>
      <c r="Z592" s="122">
        <f t="shared" ca="1" si="79"/>
        <v>279.7</v>
      </c>
      <c r="AA592" s="123" t="str">
        <f t="shared" ca="1" si="80"/>
        <v>4 h 40 min</v>
      </c>
      <c r="AB592" s="86"/>
    </row>
    <row r="593" spans="1:28" ht="15.75" customHeight="1" thickBot="1" x14ac:dyDescent="0.35">
      <c r="A593" s="62"/>
      <c r="D593" s="86"/>
      <c r="E593" s="86"/>
      <c r="F593" s="175">
        <v>513</v>
      </c>
      <c r="G593" s="173">
        <v>121009</v>
      </c>
      <c r="H593" s="134" t="s">
        <v>324</v>
      </c>
      <c r="I593" s="135">
        <v>1102</v>
      </c>
      <c r="J593" s="130" t="s">
        <v>201</v>
      </c>
      <c r="K593" s="130">
        <v>6</v>
      </c>
      <c r="L593" s="130"/>
      <c r="M593" s="130"/>
      <c r="N593" s="130"/>
      <c r="O593" s="131"/>
      <c r="P593" s="156">
        <v>38.981099999999998</v>
      </c>
      <c r="Q593" s="156">
        <v>-9.0800999999999998</v>
      </c>
      <c r="R593" s="132">
        <f t="shared" ref="R593:R656" ca="1" si="81">SIN(RADIANS($A$55))*SIN(RADIANS(P593))+COS(RADIANS($A$55))*COS(RADIANS(P593))*COS(RADIANS(Q593)-RADIANS($B$55))</f>
        <v>0.99928671666408742</v>
      </c>
      <c r="S593" s="136">
        <f t="shared" ref="S593:S656" ca="1" si="82">ACOS(R593)</f>
        <v>3.7772162965991063E-2</v>
      </c>
      <c r="T593" s="131">
        <f t="shared" ref="T593:T656" ca="1" si="83">S593*180/PI()</f>
        <v>2.1641855210316376</v>
      </c>
      <c r="U593" s="131">
        <f t="shared" ref="U593:U656" ca="1" si="84">T593*40030/360</f>
        <v>240.64540668582347</v>
      </c>
      <c r="V593" s="131">
        <f t="shared" ref="V593:V656" ca="1" si="85">U593*1.21</f>
        <v>291.18094208984638</v>
      </c>
      <c r="W593" s="131">
        <f t="shared" ref="W593:W656" ca="1" si="86">V593/60</f>
        <v>4.8530157014974398</v>
      </c>
      <c r="X593" s="131">
        <f t="shared" ref="X593:X656" ca="1" si="87">W593*60</f>
        <v>291.18094208984638</v>
      </c>
      <c r="Y593" s="131">
        <f t="shared" ref="Y593:Y656" ca="1" si="88">IF(ISERROR(X593),0,X593)</f>
        <v>291.18094208984638</v>
      </c>
      <c r="Z593" s="122">
        <f t="shared" ref="Z593:Z656" ca="1" si="89">ROUND(Y593,1)</f>
        <v>291.2</v>
      </c>
      <c r="AA593" s="124" t="str">
        <f t="shared" ref="AA593:AA656" ca="1" si="90">IF(ISERROR(INT(Z593/$K$39)&amp;" h "&amp;(ROUND((((Z593/$K$39)-INT(Z593/$K$39))*60),0)&amp;" min")),"Não Encontrado !",INT(Z593/$K$39)&amp;" h "&amp;(ROUND((((Z593/$K$39)-INT(Z593/$K$39))*60),0)&amp;" min"))</f>
        <v>4 h 51 min</v>
      </c>
      <c r="AB593" s="86"/>
    </row>
    <row r="594" spans="1:28" ht="15.75" customHeight="1" thickBot="1" x14ac:dyDescent="0.35">
      <c r="A594" s="62"/>
      <c r="D594" s="86"/>
      <c r="E594" s="86"/>
      <c r="F594" s="175">
        <v>514</v>
      </c>
      <c r="G594" s="173">
        <v>135203</v>
      </c>
      <c r="H594" s="134" t="s">
        <v>361</v>
      </c>
      <c r="I594" s="135">
        <v>1203</v>
      </c>
      <c r="J594" s="130" t="s">
        <v>252</v>
      </c>
      <c r="K594" s="130">
        <v>8</v>
      </c>
      <c r="L594" s="130" t="s">
        <v>320</v>
      </c>
      <c r="M594" s="130"/>
      <c r="N594" s="130"/>
      <c r="O594" s="131"/>
      <c r="P594" s="156">
        <v>39.0533</v>
      </c>
      <c r="Q594" s="156">
        <v>-7.8906999999999998</v>
      </c>
      <c r="R594" s="132">
        <f t="shared" ca="1" si="81"/>
        <v>0.99936813833658444</v>
      </c>
      <c r="S594" s="136">
        <f t="shared" ca="1" si="82"/>
        <v>3.5550758533589466E-2</v>
      </c>
      <c r="T594" s="131">
        <f t="shared" ca="1" si="83"/>
        <v>2.0369084224633718</v>
      </c>
      <c r="U594" s="131">
        <f t="shared" ca="1" si="84"/>
        <v>226.4929004200244</v>
      </c>
      <c r="V594" s="131">
        <f t="shared" ca="1" si="85"/>
        <v>274.05640950822954</v>
      </c>
      <c r="W594" s="131">
        <f t="shared" ca="1" si="86"/>
        <v>4.5676068251371591</v>
      </c>
      <c r="X594" s="131">
        <f t="shared" ca="1" si="87"/>
        <v>274.05640950822954</v>
      </c>
      <c r="Y594" s="131">
        <f t="shared" ca="1" si="88"/>
        <v>274.05640950822954</v>
      </c>
      <c r="Z594" s="122">
        <f t="shared" ca="1" si="89"/>
        <v>274.10000000000002</v>
      </c>
      <c r="AA594" s="124" t="str">
        <f t="shared" ca="1" si="90"/>
        <v>4 h 34 min</v>
      </c>
      <c r="AB594" s="86"/>
    </row>
    <row r="595" spans="1:28" ht="15.75" customHeight="1" thickBot="1" x14ac:dyDescent="0.35">
      <c r="A595" s="62"/>
      <c r="D595" s="86"/>
      <c r="E595" s="86"/>
      <c r="F595" s="175">
        <v>515</v>
      </c>
      <c r="G595" s="172">
        <v>170367</v>
      </c>
      <c r="H595" s="128" t="s">
        <v>844</v>
      </c>
      <c r="I595" s="129">
        <v>1409</v>
      </c>
      <c r="J595" s="130" t="s">
        <v>210</v>
      </c>
      <c r="K595" s="130">
        <v>6</v>
      </c>
      <c r="L595" s="130" t="s">
        <v>320</v>
      </c>
      <c r="M595" s="130"/>
      <c r="N595" s="130"/>
      <c r="O595" s="131"/>
      <c r="P595" s="156">
        <v>38.959699999999998</v>
      </c>
      <c r="Q595" s="156">
        <v>-8.5343999999999998</v>
      </c>
      <c r="R595" s="132">
        <f t="shared" ca="1" si="81"/>
        <v>0.99939018516940903</v>
      </c>
      <c r="S595" s="131">
        <f t="shared" ca="1" si="82"/>
        <v>3.4924971573161656E-2</v>
      </c>
      <c r="T595" s="131">
        <f t="shared" ca="1" si="83"/>
        <v>2.0010534707565379</v>
      </c>
      <c r="U595" s="131">
        <f t="shared" ca="1" si="84"/>
        <v>222.50602898440059</v>
      </c>
      <c r="V595" s="131">
        <f t="shared" ca="1" si="85"/>
        <v>269.23229507112472</v>
      </c>
      <c r="W595" s="131">
        <f t="shared" ca="1" si="86"/>
        <v>4.487204917852079</v>
      </c>
      <c r="X595" s="131">
        <f t="shared" ca="1" si="87"/>
        <v>269.23229507112472</v>
      </c>
      <c r="Y595" s="131">
        <f t="shared" ca="1" si="88"/>
        <v>269.23229507112472</v>
      </c>
      <c r="Z595" s="122">
        <f t="shared" ca="1" si="89"/>
        <v>269.2</v>
      </c>
      <c r="AA595" s="123" t="str">
        <f t="shared" ca="1" si="90"/>
        <v>4 h 29 min</v>
      </c>
      <c r="AB595" s="86"/>
    </row>
    <row r="596" spans="1:28" ht="15.75" customHeight="1" thickBot="1" x14ac:dyDescent="0.35">
      <c r="A596" s="62"/>
      <c r="D596" s="86"/>
      <c r="E596" s="86"/>
      <c r="F596" s="175">
        <v>516</v>
      </c>
      <c r="G596" s="172">
        <v>170770</v>
      </c>
      <c r="H596" s="128" t="s">
        <v>879</v>
      </c>
      <c r="I596" s="129">
        <v>1114</v>
      </c>
      <c r="J596" s="130" t="s">
        <v>246</v>
      </c>
      <c r="K596" s="130">
        <v>7</v>
      </c>
      <c r="L596" s="130"/>
      <c r="M596" s="130"/>
      <c r="N596" s="130"/>
      <c r="O596" s="131"/>
      <c r="P596" s="156">
        <v>38.955199999999998</v>
      </c>
      <c r="Q596" s="156">
        <v>-8.9890000000000008</v>
      </c>
      <c r="R596" s="132">
        <f t="shared" ca="1" si="81"/>
        <v>0.99932113537733169</v>
      </c>
      <c r="S596" s="131">
        <f t="shared" ca="1" si="82"/>
        <v>3.6849462576963976E-2</v>
      </c>
      <c r="T596" s="131">
        <f t="shared" ca="1" si="83"/>
        <v>2.1113186829853063</v>
      </c>
      <c r="U596" s="131">
        <f t="shared" ca="1" si="84"/>
        <v>234.76690799972724</v>
      </c>
      <c r="V596" s="131">
        <f t="shared" ca="1" si="85"/>
        <v>284.06795867966997</v>
      </c>
      <c r="W596" s="131">
        <f t="shared" ca="1" si="86"/>
        <v>4.7344659779944998</v>
      </c>
      <c r="X596" s="131">
        <f t="shared" ca="1" si="87"/>
        <v>284.06795867966997</v>
      </c>
      <c r="Y596" s="131">
        <f t="shared" ca="1" si="88"/>
        <v>284.06795867966997</v>
      </c>
      <c r="Z596" s="122">
        <f t="shared" ca="1" si="89"/>
        <v>284.10000000000002</v>
      </c>
      <c r="AA596" s="123" t="str">
        <f t="shared" ca="1" si="90"/>
        <v>4 h 44 min</v>
      </c>
      <c r="AB596" s="86"/>
    </row>
    <row r="597" spans="1:28" ht="15.75" customHeight="1" thickBot="1" x14ac:dyDescent="0.35">
      <c r="A597" s="62"/>
      <c r="D597" s="86"/>
      <c r="E597" s="86"/>
      <c r="F597" s="175">
        <v>517</v>
      </c>
      <c r="G597" s="172">
        <v>171414</v>
      </c>
      <c r="H597" s="128" t="s">
        <v>940</v>
      </c>
      <c r="I597" s="129">
        <v>1114</v>
      </c>
      <c r="J597" s="130" t="s">
        <v>246</v>
      </c>
      <c r="K597" s="130">
        <v>7</v>
      </c>
      <c r="L597" s="130"/>
      <c r="M597" s="130"/>
      <c r="N597" s="130"/>
      <c r="O597" s="131"/>
      <c r="P597" s="156">
        <v>38.954599999999999</v>
      </c>
      <c r="Q597" s="156">
        <v>-8.9999000000000002</v>
      </c>
      <c r="R597" s="132">
        <f t="shared" ca="1" si="81"/>
        <v>0.99931928952824767</v>
      </c>
      <c r="S597" s="131">
        <f t="shared" ca="1" si="82"/>
        <v>3.6899531529954732E-2</v>
      </c>
      <c r="T597" s="131">
        <f t="shared" ca="1" si="83"/>
        <v>2.1141874226763155</v>
      </c>
      <c r="U597" s="131">
        <f t="shared" ca="1" si="84"/>
        <v>235.08589591592474</v>
      </c>
      <c r="V597" s="131">
        <f t="shared" ca="1" si="85"/>
        <v>284.45393405826894</v>
      </c>
      <c r="W597" s="131">
        <f t="shared" ca="1" si="86"/>
        <v>4.7408989009711489</v>
      </c>
      <c r="X597" s="131">
        <f t="shared" ca="1" si="87"/>
        <v>284.45393405826894</v>
      </c>
      <c r="Y597" s="131">
        <f t="shared" ca="1" si="88"/>
        <v>284.45393405826894</v>
      </c>
      <c r="Z597" s="122">
        <f t="shared" ca="1" si="89"/>
        <v>284.5</v>
      </c>
      <c r="AA597" s="123" t="str">
        <f t="shared" ca="1" si="90"/>
        <v>4 h 45 min</v>
      </c>
      <c r="AB597" s="86"/>
    </row>
    <row r="598" spans="1:28" ht="15.75" customHeight="1" thickBot="1" x14ac:dyDescent="0.35">
      <c r="A598" s="62"/>
      <c r="D598" s="86"/>
      <c r="E598" s="86"/>
      <c r="F598" s="175">
        <v>518</v>
      </c>
      <c r="G598" s="172">
        <v>170331</v>
      </c>
      <c r="H598" s="128" t="s">
        <v>842</v>
      </c>
      <c r="I598" s="129">
        <v>1405</v>
      </c>
      <c r="J598" s="130" t="s">
        <v>203</v>
      </c>
      <c r="K598" s="130">
        <v>6</v>
      </c>
      <c r="L598" s="130"/>
      <c r="M598" s="130"/>
      <c r="N598" s="130"/>
      <c r="O598" s="131"/>
      <c r="P598" s="156">
        <v>38.934800000000003</v>
      </c>
      <c r="Q598" s="156">
        <v>-8.8702000000000005</v>
      </c>
      <c r="R598" s="132">
        <f t="shared" ca="1" si="81"/>
        <v>0.9993556038946656</v>
      </c>
      <c r="S598" s="131">
        <f t="shared" ca="1" si="82"/>
        <v>3.5901680321480001E-2</v>
      </c>
      <c r="T598" s="131">
        <f t="shared" ca="1" si="83"/>
        <v>2.0570147598486845</v>
      </c>
      <c r="U598" s="131">
        <f t="shared" ca="1" si="84"/>
        <v>228.72861343539677</v>
      </c>
      <c r="V598" s="131">
        <f t="shared" ca="1" si="85"/>
        <v>276.76162225683009</v>
      </c>
      <c r="W598" s="131">
        <f t="shared" ca="1" si="86"/>
        <v>4.6126937042805016</v>
      </c>
      <c r="X598" s="131">
        <f t="shared" ca="1" si="87"/>
        <v>276.76162225683009</v>
      </c>
      <c r="Y598" s="131">
        <f t="shared" ca="1" si="88"/>
        <v>276.76162225683009</v>
      </c>
      <c r="Z598" s="122">
        <f t="shared" ca="1" si="89"/>
        <v>276.8</v>
      </c>
      <c r="AA598" s="123" t="str">
        <f t="shared" ca="1" si="90"/>
        <v>4 h 37 min</v>
      </c>
      <c r="AB598" s="86"/>
    </row>
    <row r="599" spans="1:28" ht="15.75" customHeight="1" thickBot="1" x14ac:dyDescent="0.35">
      <c r="A599" s="62"/>
      <c r="D599" s="86"/>
      <c r="E599" s="86"/>
      <c r="F599" s="175">
        <v>519</v>
      </c>
      <c r="G599" s="172">
        <v>170793</v>
      </c>
      <c r="H599" s="128" t="s">
        <v>881</v>
      </c>
      <c r="I599" s="129">
        <v>1114</v>
      </c>
      <c r="J599" s="130" t="s">
        <v>246</v>
      </c>
      <c r="K599" s="130">
        <v>7</v>
      </c>
      <c r="L599" s="130"/>
      <c r="M599" s="130"/>
      <c r="N599" s="130"/>
      <c r="O599" s="131"/>
      <c r="P599" s="156">
        <v>38.930500000000002</v>
      </c>
      <c r="Q599" s="156">
        <v>-9.0152000000000001</v>
      </c>
      <c r="R599" s="132">
        <f t="shared" ca="1" si="81"/>
        <v>0.99933026300545702</v>
      </c>
      <c r="S599" s="131">
        <f t="shared" ca="1" si="82"/>
        <v>3.6600867908771484E-2</v>
      </c>
      <c r="T599" s="131">
        <f t="shared" ca="1" si="83"/>
        <v>2.0970752576884215</v>
      </c>
      <c r="U599" s="131">
        <f t="shared" ca="1" si="84"/>
        <v>233.1831182368542</v>
      </c>
      <c r="V599" s="131">
        <f t="shared" ca="1" si="85"/>
        <v>282.15157306659358</v>
      </c>
      <c r="W599" s="131">
        <f t="shared" ca="1" si="86"/>
        <v>4.7025262177765601</v>
      </c>
      <c r="X599" s="131">
        <f t="shared" ca="1" si="87"/>
        <v>282.15157306659358</v>
      </c>
      <c r="Y599" s="131">
        <f t="shared" ca="1" si="88"/>
        <v>282.15157306659358</v>
      </c>
      <c r="Z599" s="122">
        <f t="shared" ca="1" si="89"/>
        <v>282.2</v>
      </c>
      <c r="AA599" s="123" t="str">
        <f t="shared" ca="1" si="90"/>
        <v>4 h 42 min</v>
      </c>
      <c r="AB599" s="86"/>
    </row>
    <row r="600" spans="1:28" ht="15.75" customHeight="1" thickBot="1" x14ac:dyDescent="0.35">
      <c r="A600" s="62"/>
      <c r="D600" s="86"/>
      <c r="E600" s="86"/>
      <c r="F600" s="175">
        <v>520</v>
      </c>
      <c r="G600" s="172">
        <v>170112</v>
      </c>
      <c r="H600" s="128" t="s">
        <v>826</v>
      </c>
      <c r="I600" s="129">
        <v>1109</v>
      </c>
      <c r="J600" s="130" t="s">
        <v>216</v>
      </c>
      <c r="K600" s="130">
        <v>6</v>
      </c>
      <c r="L600" s="130" t="s">
        <v>318</v>
      </c>
      <c r="M600" s="130"/>
      <c r="N600" s="130"/>
      <c r="O600" s="131"/>
      <c r="P600" s="156">
        <v>38.968200000000003</v>
      </c>
      <c r="Q600" s="156">
        <v>-9.4108999999999998</v>
      </c>
      <c r="R600" s="132">
        <f t="shared" ca="1" si="81"/>
        <v>0.99921195715152922</v>
      </c>
      <c r="S600" s="131">
        <f t="shared" ca="1" si="82"/>
        <v>3.9702553372510385E-2</v>
      </c>
      <c r="T600" s="131">
        <f t="shared" ca="1" si="83"/>
        <v>2.2747887441377381</v>
      </c>
      <c r="U600" s="131">
        <f t="shared" ca="1" si="84"/>
        <v>252.9438706328713</v>
      </c>
      <c r="V600" s="131">
        <f t="shared" ca="1" si="85"/>
        <v>306.06208346577426</v>
      </c>
      <c r="W600" s="131">
        <f t="shared" ca="1" si="86"/>
        <v>5.1010347244295708</v>
      </c>
      <c r="X600" s="131">
        <f t="shared" ca="1" si="87"/>
        <v>306.06208346577426</v>
      </c>
      <c r="Y600" s="131">
        <f t="shared" ca="1" si="88"/>
        <v>306.06208346577426</v>
      </c>
      <c r="Z600" s="122">
        <f t="shared" ca="1" si="89"/>
        <v>306.10000000000002</v>
      </c>
      <c r="AA600" s="123" t="str">
        <f t="shared" ca="1" si="90"/>
        <v>5 h 6 min</v>
      </c>
      <c r="AB600" s="86"/>
    </row>
    <row r="601" spans="1:28" ht="15.75" customHeight="1" thickBot="1" x14ac:dyDescent="0.35">
      <c r="A601" s="62"/>
      <c r="D601" s="86"/>
      <c r="E601" s="86"/>
      <c r="F601" s="175">
        <v>521</v>
      </c>
      <c r="G601" s="172">
        <v>171505</v>
      </c>
      <c r="H601" s="128" t="s">
        <v>947</v>
      </c>
      <c r="I601" s="129">
        <v>1109</v>
      </c>
      <c r="J601" s="130" t="s">
        <v>216</v>
      </c>
      <c r="K601" s="130">
        <v>6</v>
      </c>
      <c r="L601" s="130" t="s">
        <v>318</v>
      </c>
      <c r="M601" s="130"/>
      <c r="N601" s="130"/>
      <c r="O601" s="131"/>
      <c r="P601" s="156">
        <v>38.944299999999998</v>
      </c>
      <c r="Q601" s="156">
        <v>-9.3321000000000005</v>
      </c>
      <c r="R601" s="132">
        <f t="shared" ca="1" si="81"/>
        <v>0.99924752552038243</v>
      </c>
      <c r="S601" s="131">
        <f t="shared" ca="1" si="82"/>
        <v>3.8796104654946095E-2</v>
      </c>
      <c r="T601" s="131">
        <f t="shared" ca="1" si="83"/>
        <v>2.2228530582762582</v>
      </c>
      <c r="U601" s="131">
        <f t="shared" ca="1" si="84"/>
        <v>247.16891089666282</v>
      </c>
      <c r="V601" s="131">
        <f t="shared" ca="1" si="85"/>
        <v>299.07438218496202</v>
      </c>
      <c r="W601" s="131">
        <f t="shared" ca="1" si="86"/>
        <v>4.9845730364160339</v>
      </c>
      <c r="X601" s="131">
        <f t="shared" ca="1" si="87"/>
        <v>299.07438218496202</v>
      </c>
      <c r="Y601" s="131">
        <f t="shared" ca="1" si="88"/>
        <v>299.07438218496202</v>
      </c>
      <c r="Z601" s="122">
        <f t="shared" ca="1" si="89"/>
        <v>299.10000000000002</v>
      </c>
      <c r="AA601" s="123" t="str">
        <f t="shared" ca="1" si="90"/>
        <v>4 h 59 min</v>
      </c>
      <c r="AB601" s="86"/>
    </row>
    <row r="602" spans="1:28" ht="15.75" customHeight="1" thickBot="1" x14ac:dyDescent="0.35">
      <c r="A602" s="62"/>
      <c r="D602" s="86"/>
      <c r="E602" s="86"/>
      <c r="F602" s="175">
        <v>522</v>
      </c>
      <c r="G602" s="172">
        <v>400580</v>
      </c>
      <c r="H602" s="128" t="s">
        <v>1043</v>
      </c>
      <c r="I602" s="129">
        <v>1109</v>
      </c>
      <c r="J602" s="130" t="s">
        <v>216</v>
      </c>
      <c r="K602" s="130">
        <v>6</v>
      </c>
      <c r="L602" s="130" t="s">
        <v>318</v>
      </c>
      <c r="M602" s="130"/>
      <c r="N602" s="130"/>
      <c r="O602" s="131"/>
      <c r="P602" s="156">
        <v>38.941800000000001</v>
      </c>
      <c r="Q602" s="156">
        <v>-9.3360000000000003</v>
      </c>
      <c r="R602" s="132">
        <f t="shared" ca="1" si="81"/>
        <v>0.99924794825522389</v>
      </c>
      <c r="S602" s="131">
        <f t="shared" ca="1" si="82"/>
        <v>3.8785204068633616E-2</v>
      </c>
      <c r="T602" s="131">
        <f t="shared" ca="1" si="83"/>
        <v>2.2222285006863349</v>
      </c>
      <c r="U602" s="131">
        <f t="shared" ca="1" si="84"/>
        <v>247.09946356242776</v>
      </c>
      <c r="V602" s="131">
        <f t="shared" ca="1" si="85"/>
        <v>298.99035091053759</v>
      </c>
      <c r="W602" s="131">
        <f t="shared" ca="1" si="86"/>
        <v>4.9831725151756263</v>
      </c>
      <c r="X602" s="131">
        <f t="shared" ca="1" si="87"/>
        <v>298.99035091053759</v>
      </c>
      <c r="Y602" s="131">
        <f t="shared" ca="1" si="88"/>
        <v>298.99035091053759</v>
      </c>
      <c r="Z602" s="122">
        <f t="shared" ca="1" si="89"/>
        <v>299</v>
      </c>
      <c r="AA602" s="123" t="str">
        <f t="shared" ca="1" si="90"/>
        <v>4 h 59 min</v>
      </c>
      <c r="AB602" s="86"/>
    </row>
    <row r="603" spans="1:28" ht="15.75" customHeight="1" thickBot="1" x14ac:dyDescent="0.35">
      <c r="A603" s="62"/>
      <c r="D603" s="86"/>
      <c r="E603" s="86"/>
      <c r="F603" s="175">
        <v>523</v>
      </c>
      <c r="G603" s="172">
        <v>171499</v>
      </c>
      <c r="H603" s="128" t="s">
        <v>946</v>
      </c>
      <c r="I603" s="129">
        <v>1109</v>
      </c>
      <c r="J603" s="130" t="s">
        <v>216</v>
      </c>
      <c r="K603" s="130">
        <v>6</v>
      </c>
      <c r="L603" s="130" t="s">
        <v>318</v>
      </c>
      <c r="M603" s="130"/>
      <c r="N603" s="130"/>
      <c r="O603" s="131"/>
      <c r="P603" s="156">
        <v>38.930700000000002</v>
      </c>
      <c r="Q603" s="156">
        <v>-9.2598000000000003</v>
      </c>
      <c r="R603" s="132">
        <f t="shared" ca="1" si="81"/>
        <v>0.99927416151700044</v>
      </c>
      <c r="S603" s="131">
        <f t="shared" ca="1" si="82"/>
        <v>3.8103183775543004E-2</v>
      </c>
      <c r="T603" s="131">
        <f t="shared" ca="1" si="83"/>
        <v>2.1831516163499676</v>
      </c>
      <c r="U603" s="131">
        <f t="shared" ca="1" si="84"/>
        <v>242.75433111802553</v>
      </c>
      <c r="V603" s="131">
        <f t="shared" ca="1" si="85"/>
        <v>293.73274065281089</v>
      </c>
      <c r="W603" s="131">
        <f t="shared" ca="1" si="86"/>
        <v>4.8955456775468482</v>
      </c>
      <c r="X603" s="131">
        <f t="shared" ca="1" si="87"/>
        <v>293.73274065281089</v>
      </c>
      <c r="Y603" s="131">
        <f t="shared" ca="1" si="88"/>
        <v>293.73274065281089</v>
      </c>
      <c r="Z603" s="122">
        <f t="shared" ca="1" si="89"/>
        <v>293.7</v>
      </c>
      <c r="AA603" s="123" t="str">
        <f t="shared" ca="1" si="90"/>
        <v>4 h 54 min</v>
      </c>
      <c r="AB603" s="86"/>
    </row>
    <row r="604" spans="1:28" ht="15.75" customHeight="1" thickBot="1" x14ac:dyDescent="0.35">
      <c r="A604" s="62"/>
      <c r="D604" s="86"/>
      <c r="E604" s="86"/>
      <c r="F604" s="175">
        <v>524</v>
      </c>
      <c r="G604" s="172">
        <v>135264</v>
      </c>
      <c r="H604" s="128" t="s">
        <v>367</v>
      </c>
      <c r="I604" s="129">
        <v>1208</v>
      </c>
      <c r="J604" s="130" t="s">
        <v>260</v>
      </c>
      <c r="K604" s="130">
        <v>8</v>
      </c>
      <c r="L604" s="130"/>
      <c r="M604" s="130"/>
      <c r="N604" s="130"/>
      <c r="O604" s="131"/>
      <c r="P604" s="156">
        <v>39.047899999999998</v>
      </c>
      <c r="Q604" s="156">
        <v>-7.6440999999999999</v>
      </c>
      <c r="R604" s="132">
        <f t="shared" ca="1" si="81"/>
        <v>0.99936401648214801</v>
      </c>
      <c r="S604" s="131">
        <f t="shared" ca="1" si="82"/>
        <v>3.5666537308604029E-2</v>
      </c>
      <c r="T604" s="131">
        <f t="shared" ca="1" si="83"/>
        <v>2.0435420576289012</v>
      </c>
      <c r="U604" s="131">
        <f t="shared" ca="1" si="84"/>
        <v>227.23052379690256</v>
      </c>
      <c r="V604" s="131">
        <f t="shared" ca="1" si="85"/>
        <v>274.94893379425207</v>
      </c>
      <c r="W604" s="131">
        <f t="shared" ca="1" si="86"/>
        <v>4.5824822299042012</v>
      </c>
      <c r="X604" s="131">
        <f t="shared" ca="1" si="87"/>
        <v>274.94893379425207</v>
      </c>
      <c r="Y604" s="131">
        <f t="shared" ca="1" si="88"/>
        <v>274.94893379425207</v>
      </c>
      <c r="Z604" s="122">
        <f t="shared" ca="1" si="89"/>
        <v>274.89999999999998</v>
      </c>
      <c r="AA604" s="123" t="str">
        <f t="shared" ca="1" si="90"/>
        <v>4 h 35 min</v>
      </c>
      <c r="AB604" s="86"/>
    </row>
    <row r="605" spans="1:28" ht="15.75" customHeight="1" thickBot="1" x14ac:dyDescent="0.35">
      <c r="A605" s="62"/>
      <c r="D605" s="86"/>
      <c r="E605" s="86"/>
      <c r="F605" s="175">
        <v>525</v>
      </c>
      <c r="G605" s="173">
        <v>121423</v>
      </c>
      <c r="H605" s="134" t="s">
        <v>331</v>
      </c>
      <c r="I605" s="135">
        <v>1109</v>
      </c>
      <c r="J605" s="130" t="s">
        <v>216</v>
      </c>
      <c r="K605" s="130">
        <v>6</v>
      </c>
      <c r="L605" s="130" t="s">
        <v>318</v>
      </c>
      <c r="M605" s="130"/>
      <c r="N605" s="130"/>
      <c r="O605" s="131"/>
      <c r="P605" s="156">
        <v>38.925199999999997</v>
      </c>
      <c r="Q605" s="156">
        <v>-9.2339000000000002</v>
      </c>
      <c r="R605" s="132">
        <f t="shared" ca="1" si="81"/>
        <v>0.99928381452997173</v>
      </c>
      <c r="S605" s="136">
        <f t="shared" ca="1" si="82"/>
        <v>3.7848935871342082E-2</v>
      </c>
      <c r="T605" s="131">
        <f t="shared" ca="1" si="83"/>
        <v>2.1685842844892083</v>
      </c>
      <c r="U605" s="131">
        <f t="shared" ca="1" si="84"/>
        <v>241.13452474473056</v>
      </c>
      <c r="V605" s="131">
        <f t="shared" ca="1" si="85"/>
        <v>291.77277494112394</v>
      </c>
      <c r="W605" s="131">
        <f t="shared" ca="1" si="86"/>
        <v>4.8628795823520656</v>
      </c>
      <c r="X605" s="131">
        <f t="shared" ca="1" si="87"/>
        <v>291.77277494112394</v>
      </c>
      <c r="Y605" s="131">
        <f t="shared" ca="1" si="88"/>
        <v>291.77277494112394</v>
      </c>
      <c r="Z605" s="122">
        <f t="shared" ca="1" si="89"/>
        <v>291.8</v>
      </c>
      <c r="AA605" s="124" t="str">
        <f t="shared" ca="1" si="90"/>
        <v>4 h 52 min</v>
      </c>
      <c r="AB605" s="86"/>
    </row>
    <row r="606" spans="1:28" ht="15.75" customHeight="1" thickBot="1" x14ac:dyDescent="0.35">
      <c r="A606" s="62"/>
      <c r="D606" s="86"/>
      <c r="E606" s="86"/>
      <c r="F606" s="175">
        <v>526</v>
      </c>
      <c r="G606" s="172">
        <v>170070</v>
      </c>
      <c r="H606" s="128" t="s">
        <v>822</v>
      </c>
      <c r="I606" s="129">
        <v>1114</v>
      </c>
      <c r="J606" s="130" t="s">
        <v>246</v>
      </c>
      <c r="K606" s="130">
        <v>7</v>
      </c>
      <c r="L606" s="130"/>
      <c r="M606" s="130"/>
      <c r="N606" s="130"/>
      <c r="O606" s="131"/>
      <c r="P606" s="156">
        <v>38.904699999999998</v>
      </c>
      <c r="Q606" s="156">
        <v>-9.0465999999999998</v>
      </c>
      <c r="R606" s="132">
        <f t="shared" ca="1" si="81"/>
        <v>0.99933860358676885</v>
      </c>
      <c r="S606" s="131">
        <f t="shared" ca="1" si="82"/>
        <v>3.6372223842615625E-2</v>
      </c>
      <c r="T606" s="131">
        <f t="shared" ca="1" si="83"/>
        <v>2.0839749176869806</v>
      </c>
      <c r="U606" s="131">
        <f t="shared" ca="1" si="84"/>
        <v>231.72643320836065</v>
      </c>
      <c r="V606" s="131">
        <f t="shared" ca="1" si="85"/>
        <v>280.38898418211636</v>
      </c>
      <c r="W606" s="131">
        <f t="shared" ca="1" si="86"/>
        <v>4.6731497363686056</v>
      </c>
      <c r="X606" s="131">
        <f t="shared" ca="1" si="87"/>
        <v>280.38898418211636</v>
      </c>
      <c r="Y606" s="131">
        <f t="shared" ca="1" si="88"/>
        <v>280.38898418211636</v>
      </c>
      <c r="Z606" s="122">
        <f t="shared" ca="1" si="89"/>
        <v>280.39999999999998</v>
      </c>
      <c r="AA606" s="123" t="str">
        <f t="shared" ca="1" si="90"/>
        <v>4 h 40 min</v>
      </c>
      <c r="AB606" s="86"/>
    </row>
    <row r="607" spans="1:28" ht="15.75" customHeight="1" thickBot="1" x14ac:dyDescent="0.35">
      <c r="A607" s="62"/>
      <c r="D607" s="86"/>
      <c r="E607" s="86"/>
      <c r="F607" s="175">
        <v>527</v>
      </c>
      <c r="G607" s="172">
        <v>400221</v>
      </c>
      <c r="H607" s="128" t="s">
        <v>1038</v>
      </c>
      <c r="I607" s="129">
        <v>1114</v>
      </c>
      <c r="J607" s="130" t="s">
        <v>246</v>
      </c>
      <c r="K607" s="130">
        <v>7</v>
      </c>
      <c r="L607" s="130" t="s">
        <v>318</v>
      </c>
      <c r="M607" s="130"/>
      <c r="N607" s="130"/>
      <c r="O607" s="131"/>
      <c r="P607" s="156">
        <v>38.8904</v>
      </c>
      <c r="Q607" s="156">
        <v>-9.0356000000000005</v>
      </c>
      <c r="R607" s="132">
        <f t="shared" ca="1" si="81"/>
        <v>0.99934909018518825</v>
      </c>
      <c r="S607" s="131">
        <f t="shared" ca="1" si="82"/>
        <v>3.6082695049077573E-2</v>
      </c>
      <c r="T607" s="131">
        <f t="shared" ca="1" si="83"/>
        <v>2.0673861397697357</v>
      </c>
      <c r="U607" s="131">
        <f t="shared" ca="1" si="84"/>
        <v>229.88185326384033</v>
      </c>
      <c r="V607" s="131">
        <f t="shared" ca="1" si="85"/>
        <v>278.15704244924677</v>
      </c>
      <c r="W607" s="131">
        <f t="shared" ca="1" si="86"/>
        <v>4.6359507074874466</v>
      </c>
      <c r="X607" s="131">
        <f t="shared" ca="1" si="87"/>
        <v>278.15704244924677</v>
      </c>
      <c r="Y607" s="131">
        <f t="shared" ca="1" si="88"/>
        <v>278.15704244924677</v>
      </c>
      <c r="Z607" s="122">
        <f t="shared" ca="1" si="89"/>
        <v>278.2</v>
      </c>
      <c r="AA607" s="123" t="str">
        <f t="shared" ca="1" si="90"/>
        <v>4 h 38 min</v>
      </c>
      <c r="AB607" s="86"/>
    </row>
    <row r="608" spans="1:28" ht="15.75" customHeight="1" thickBot="1" x14ac:dyDescent="0.35">
      <c r="A608" s="62"/>
      <c r="D608" s="86"/>
      <c r="E608" s="86"/>
      <c r="F608" s="175">
        <v>528</v>
      </c>
      <c r="G608" s="172">
        <v>170811</v>
      </c>
      <c r="H608" s="128" t="s">
        <v>883</v>
      </c>
      <c r="I608" s="129">
        <v>1114</v>
      </c>
      <c r="J608" s="130" t="s">
        <v>246</v>
      </c>
      <c r="K608" s="130">
        <v>7</v>
      </c>
      <c r="L608" s="130"/>
      <c r="M608" s="130"/>
      <c r="N608" s="130"/>
      <c r="O608" s="131"/>
      <c r="P608" s="156">
        <v>38.890500000000003</v>
      </c>
      <c r="Q608" s="156">
        <v>-9.0343</v>
      </c>
      <c r="R608" s="132">
        <f t="shared" ca="1" si="81"/>
        <v>0.99934930576401748</v>
      </c>
      <c r="S608" s="131">
        <f t="shared" ca="1" si="82"/>
        <v>3.6076718681015807E-2</v>
      </c>
      <c r="T608" s="131">
        <f t="shared" ca="1" si="83"/>
        <v>2.0670437191029798</v>
      </c>
      <c r="U608" s="131">
        <f t="shared" ca="1" si="84"/>
        <v>229.84377798803411</v>
      </c>
      <c r="V608" s="131">
        <f t="shared" ca="1" si="85"/>
        <v>278.11097136552127</v>
      </c>
      <c r="W608" s="131">
        <f t="shared" ca="1" si="86"/>
        <v>4.6351828560920207</v>
      </c>
      <c r="X608" s="131">
        <f t="shared" ca="1" si="87"/>
        <v>278.11097136552127</v>
      </c>
      <c r="Y608" s="131">
        <f t="shared" ca="1" si="88"/>
        <v>278.11097136552127</v>
      </c>
      <c r="Z608" s="122">
        <f t="shared" ca="1" si="89"/>
        <v>278.10000000000002</v>
      </c>
      <c r="AA608" s="123" t="str">
        <f t="shared" ca="1" si="90"/>
        <v>4 h 38 min</v>
      </c>
      <c r="AB608" s="86"/>
    </row>
    <row r="609" spans="1:28" ht="15.75" customHeight="1" thickBot="1" x14ac:dyDescent="0.35">
      <c r="A609" s="62"/>
      <c r="D609" s="86"/>
      <c r="E609" s="86"/>
      <c r="F609" s="175">
        <v>529</v>
      </c>
      <c r="G609" s="172">
        <v>171864</v>
      </c>
      <c r="H609" s="128" t="s">
        <v>974</v>
      </c>
      <c r="I609" s="129">
        <v>1114</v>
      </c>
      <c r="J609" s="130" t="s">
        <v>246</v>
      </c>
      <c r="K609" s="130">
        <v>7</v>
      </c>
      <c r="L609" s="130"/>
      <c r="M609" s="130"/>
      <c r="N609" s="130"/>
      <c r="O609" s="131"/>
      <c r="P609" s="156">
        <v>38.874899999999997</v>
      </c>
      <c r="Q609" s="156">
        <v>-9.0572999999999997</v>
      </c>
      <c r="R609" s="132">
        <f t="shared" ca="1" si="81"/>
        <v>0.9993532773045477</v>
      </c>
      <c r="S609" s="131">
        <f t="shared" ca="1" si="82"/>
        <v>3.5966440353496054E-2</v>
      </c>
      <c r="T609" s="131">
        <f t="shared" ca="1" si="83"/>
        <v>2.0607252363643367</v>
      </c>
      <c r="U609" s="131">
        <f t="shared" ca="1" si="84"/>
        <v>229.14119781017888</v>
      </c>
      <c r="V609" s="131">
        <f t="shared" ca="1" si="85"/>
        <v>277.26084935031645</v>
      </c>
      <c r="W609" s="131">
        <f t="shared" ca="1" si="86"/>
        <v>4.6210141558386075</v>
      </c>
      <c r="X609" s="131">
        <f t="shared" ca="1" si="87"/>
        <v>277.26084935031645</v>
      </c>
      <c r="Y609" s="131">
        <f t="shared" ca="1" si="88"/>
        <v>277.26084935031645</v>
      </c>
      <c r="Z609" s="122">
        <f t="shared" ca="1" si="89"/>
        <v>277.3</v>
      </c>
      <c r="AA609" s="123" t="str">
        <f t="shared" ca="1" si="90"/>
        <v>4 h 37 min</v>
      </c>
      <c r="AB609" s="86"/>
    </row>
    <row r="610" spans="1:28" ht="15.75" customHeight="1" thickBot="1" x14ac:dyDescent="0.35">
      <c r="A610" s="62"/>
      <c r="D610" s="86"/>
      <c r="E610" s="86"/>
      <c r="F610" s="175">
        <v>530</v>
      </c>
      <c r="G610" s="172">
        <v>170800</v>
      </c>
      <c r="H610" s="128" t="s">
        <v>882</v>
      </c>
      <c r="I610" s="129">
        <v>1114</v>
      </c>
      <c r="J610" s="130" t="s">
        <v>246</v>
      </c>
      <c r="K610" s="130">
        <v>7</v>
      </c>
      <c r="L610" s="130" t="s">
        <v>320</v>
      </c>
      <c r="M610" s="130"/>
      <c r="N610" s="130"/>
      <c r="O610" s="131"/>
      <c r="P610" s="156">
        <v>38.873699999999999</v>
      </c>
      <c r="Q610" s="156">
        <v>-9.0830000000000002</v>
      </c>
      <c r="R610" s="132">
        <f t="shared" ca="1" si="81"/>
        <v>0.99934839483409388</v>
      </c>
      <c r="S610" s="131">
        <f t="shared" ca="1" si="82"/>
        <v>3.610196512897712E-2</v>
      </c>
      <c r="T610" s="131">
        <f t="shared" ca="1" si="83"/>
        <v>2.0684902340188596</v>
      </c>
      <c r="U610" s="131">
        <f t="shared" ca="1" si="84"/>
        <v>230.00462241048598</v>
      </c>
      <c r="V610" s="131">
        <f t="shared" ca="1" si="85"/>
        <v>278.30559311668804</v>
      </c>
      <c r="W610" s="131">
        <f t="shared" ca="1" si="86"/>
        <v>4.6384265519448009</v>
      </c>
      <c r="X610" s="131">
        <f t="shared" ca="1" si="87"/>
        <v>278.30559311668804</v>
      </c>
      <c r="Y610" s="131">
        <f t="shared" ca="1" si="88"/>
        <v>278.30559311668804</v>
      </c>
      <c r="Z610" s="122">
        <f t="shared" ca="1" si="89"/>
        <v>278.3</v>
      </c>
      <c r="AA610" s="123" t="str">
        <f t="shared" ca="1" si="90"/>
        <v>4 h 38 min</v>
      </c>
      <c r="AB610" s="86"/>
    </row>
    <row r="611" spans="1:28" ht="15.75" customHeight="1" thickBot="1" x14ac:dyDescent="0.35">
      <c r="A611" s="62"/>
      <c r="D611" s="86"/>
      <c r="E611" s="86"/>
      <c r="F611" s="175">
        <v>531</v>
      </c>
      <c r="G611" s="172">
        <v>135197</v>
      </c>
      <c r="H611" s="128" t="s">
        <v>360</v>
      </c>
      <c r="I611" s="129">
        <v>1202</v>
      </c>
      <c r="J611" s="130" t="s">
        <v>251</v>
      </c>
      <c r="K611" s="130">
        <v>8</v>
      </c>
      <c r="L611" s="130" t="s">
        <v>318</v>
      </c>
      <c r="M611" s="130"/>
      <c r="N611" s="130"/>
      <c r="O611" s="131"/>
      <c r="P611" s="156">
        <v>39.1218</v>
      </c>
      <c r="Q611" s="156">
        <v>-7.2846000000000002</v>
      </c>
      <c r="R611" s="132">
        <f t="shared" ca="1" si="81"/>
        <v>0.99928604424981671</v>
      </c>
      <c r="S611" s="131">
        <f t="shared" ca="1" si="82"/>
        <v>3.7789964853923719E-2</v>
      </c>
      <c r="T611" s="131">
        <f t="shared" ca="1" si="83"/>
        <v>2.1652054940775436</v>
      </c>
      <c r="U611" s="131">
        <f t="shared" ca="1" si="84"/>
        <v>240.75882202201129</v>
      </c>
      <c r="V611" s="131">
        <f t="shared" ca="1" si="85"/>
        <v>291.31817464663362</v>
      </c>
      <c r="W611" s="131">
        <f t="shared" ca="1" si="86"/>
        <v>4.855302910777227</v>
      </c>
      <c r="X611" s="131">
        <f t="shared" ca="1" si="87"/>
        <v>291.31817464663362</v>
      </c>
      <c r="Y611" s="131">
        <f t="shared" ca="1" si="88"/>
        <v>291.31817464663362</v>
      </c>
      <c r="Z611" s="122">
        <f t="shared" ca="1" si="89"/>
        <v>291.3</v>
      </c>
      <c r="AA611" s="123" t="str">
        <f t="shared" ca="1" si="90"/>
        <v>4 h 51 min</v>
      </c>
      <c r="AB611" s="86"/>
    </row>
    <row r="612" spans="1:28" ht="15.75" customHeight="1" thickBot="1" x14ac:dyDescent="0.35">
      <c r="A612" s="62"/>
      <c r="D612" s="86"/>
      <c r="E612" s="86"/>
      <c r="F612" s="175">
        <v>532</v>
      </c>
      <c r="G612" s="172">
        <v>170781</v>
      </c>
      <c r="H612" s="128" t="s">
        <v>880</v>
      </c>
      <c r="I612" s="129">
        <v>1114</v>
      </c>
      <c r="J612" s="130" t="s">
        <v>246</v>
      </c>
      <c r="K612" s="130">
        <v>7</v>
      </c>
      <c r="L612" s="130"/>
      <c r="M612" s="130"/>
      <c r="N612" s="130"/>
      <c r="O612" s="131"/>
      <c r="P612" s="156">
        <v>38.863500000000002</v>
      </c>
      <c r="Q612" s="156">
        <v>-9.0696999999999992</v>
      </c>
      <c r="R612" s="132">
        <f t="shared" ca="1" si="81"/>
        <v>0.99935702310222252</v>
      </c>
      <c r="S612" s="131">
        <f t="shared" ca="1" si="82"/>
        <v>3.5862119647597002E-2</v>
      </c>
      <c r="T612" s="131">
        <f t="shared" ca="1" si="83"/>
        <v>2.0547481002004955</v>
      </c>
      <c r="U612" s="131">
        <f t="shared" ca="1" si="84"/>
        <v>228.47657347507177</v>
      </c>
      <c r="V612" s="131">
        <f t="shared" ca="1" si="85"/>
        <v>276.45665390483686</v>
      </c>
      <c r="W612" s="131">
        <f t="shared" ca="1" si="86"/>
        <v>4.6076108984139479</v>
      </c>
      <c r="X612" s="131">
        <f t="shared" ca="1" si="87"/>
        <v>276.45665390483686</v>
      </c>
      <c r="Y612" s="131">
        <f t="shared" ca="1" si="88"/>
        <v>276.45665390483686</v>
      </c>
      <c r="Z612" s="122">
        <f t="shared" ca="1" si="89"/>
        <v>276.5</v>
      </c>
      <c r="AA612" s="123" t="str">
        <f t="shared" ca="1" si="90"/>
        <v>4 h 37 min</v>
      </c>
      <c r="AB612" s="86"/>
    </row>
    <row r="613" spans="1:28" ht="15.75" customHeight="1" thickBot="1" x14ac:dyDescent="0.35">
      <c r="A613" s="62"/>
      <c r="D613" s="86"/>
      <c r="E613" s="86"/>
      <c r="F613" s="175">
        <v>533</v>
      </c>
      <c r="G613" s="172">
        <v>135290</v>
      </c>
      <c r="H613" s="128" t="s">
        <v>368</v>
      </c>
      <c r="I613" s="129">
        <v>1211</v>
      </c>
      <c r="J613" s="130" t="s">
        <v>263</v>
      </c>
      <c r="K613" s="130">
        <v>8</v>
      </c>
      <c r="L613" s="130" t="s">
        <v>320</v>
      </c>
      <c r="M613" s="130"/>
      <c r="N613" s="130"/>
      <c r="O613" s="131"/>
      <c r="P613" s="156">
        <v>39.052799999999998</v>
      </c>
      <c r="Q613" s="156">
        <v>-7.4377000000000004</v>
      </c>
      <c r="R613" s="132">
        <f t="shared" ca="1" si="81"/>
        <v>0.99934590278399249</v>
      </c>
      <c r="S613" s="131">
        <f t="shared" ca="1" si="82"/>
        <v>3.6170942361033687E-2</v>
      </c>
      <c r="T613" s="131">
        <f t="shared" ca="1" si="83"/>
        <v>2.0724423382981954</v>
      </c>
      <c r="U613" s="131">
        <f t="shared" ca="1" si="84"/>
        <v>230.44407445021324</v>
      </c>
      <c r="V613" s="131">
        <f t="shared" ca="1" si="85"/>
        <v>278.83733008475798</v>
      </c>
      <c r="W613" s="131">
        <f t="shared" ca="1" si="86"/>
        <v>4.6472888347459662</v>
      </c>
      <c r="X613" s="131">
        <f t="shared" ca="1" si="87"/>
        <v>278.83733008475798</v>
      </c>
      <c r="Y613" s="131">
        <f t="shared" ca="1" si="88"/>
        <v>278.83733008475798</v>
      </c>
      <c r="Z613" s="122">
        <f t="shared" ca="1" si="89"/>
        <v>278.8</v>
      </c>
      <c r="AA613" s="123" t="str">
        <f t="shared" ca="1" si="90"/>
        <v>4 h 39 min</v>
      </c>
      <c r="AB613" s="86"/>
    </row>
    <row r="614" spans="1:28" ht="15.75" customHeight="1" thickBot="1" x14ac:dyDescent="0.35">
      <c r="A614" s="62"/>
      <c r="D614" s="86"/>
      <c r="E614" s="86"/>
      <c r="F614" s="175">
        <v>534</v>
      </c>
      <c r="G614" s="172">
        <v>171580</v>
      </c>
      <c r="H614" s="128" t="s">
        <v>952</v>
      </c>
      <c r="I614" s="129">
        <v>1111</v>
      </c>
      <c r="J614" s="130" t="s">
        <v>245</v>
      </c>
      <c r="K614" s="130">
        <v>7</v>
      </c>
      <c r="L614" s="130"/>
      <c r="M614" s="130"/>
      <c r="N614" s="130"/>
      <c r="O614" s="131"/>
      <c r="P614" s="156">
        <v>38.863500000000002</v>
      </c>
      <c r="Q614" s="156">
        <v>-9.3292999999999999</v>
      </c>
      <c r="R614" s="132">
        <f t="shared" ca="1" si="81"/>
        <v>0.99929450088358751</v>
      </c>
      <c r="S614" s="131">
        <f t="shared" ca="1" si="82"/>
        <v>3.7565465173652557E-2</v>
      </c>
      <c r="T614" s="131">
        <f t="shared" ca="1" si="83"/>
        <v>2.1523426098959697</v>
      </c>
      <c r="U614" s="131">
        <f t="shared" ca="1" si="84"/>
        <v>239.32854076148797</v>
      </c>
      <c r="V614" s="131">
        <f t="shared" ca="1" si="85"/>
        <v>289.58753432140043</v>
      </c>
      <c r="W614" s="131">
        <f t="shared" ca="1" si="86"/>
        <v>4.8264589053566738</v>
      </c>
      <c r="X614" s="131">
        <f t="shared" ca="1" si="87"/>
        <v>289.58753432140043</v>
      </c>
      <c r="Y614" s="131">
        <f t="shared" ca="1" si="88"/>
        <v>289.58753432140043</v>
      </c>
      <c r="Z614" s="122">
        <f t="shared" ca="1" si="89"/>
        <v>289.60000000000002</v>
      </c>
      <c r="AA614" s="123" t="str">
        <f t="shared" ca="1" si="90"/>
        <v>4 h 50 min</v>
      </c>
      <c r="AB614" s="86"/>
    </row>
    <row r="615" spans="1:28" ht="15.75" customHeight="1" thickBot="1" x14ac:dyDescent="0.35">
      <c r="A615" s="62"/>
      <c r="D615" s="86"/>
      <c r="E615" s="86"/>
      <c r="F615" s="175">
        <v>535</v>
      </c>
      <c r="G615" s="172">
        <v>135331</v>
      </c>
      <c r="H615" s="128" t="s">
        <v>371</v>
      </c>
      <c r="I615" s="129">
        <v>1215</v>
      </c>
      <c r="J615" s="130" t="s">
        <v>273</v>
      </c>
      <c r="K615" s="130">
        <v>8</v>
      </c>
      <c r="L615" s="130"/>
      <c r="M615" s="130"/>
      <c r="N615" s="130"/>
      <c r="O615" s="131"/>
      <c r="P615" s="156">
        <v>38.953600000000002</v>
      </c>
      <c r="Q615" s="156">
        <v>-7.6764000000000001</v>
      </c>
      <c r="R615" s="132">
        <f t="shared" ca="1" si="81"/>
        <v>0.9994226244525567</v>
      </c>
      <c r="S615" s="131">
        <f t="shared" ca="1" si="82"/>
        <v>3.3983264010974956E-2</v>
      </c>
      <c r="T615" s="131">
        <f t="shared" ca="1" si="83"/>
        <v>1.9470976019076867</v>
      </c>
      <c r="U615" s="131">
        <f t="shared" ca="1" si="84"/>
        <v>216.50643612323526</v>
      </c>
      <c r="V615" s="131">
        <f t="shared" ca="1" si="85"/>
        <v>261.97278770911464</v>
      </c>
      <c r="W615" s="131">
        <f t="shared" ca="1" si="86"/>
        <v>4.3662131284852439</v>
      </c>
      <c r="X615" s="131">
        <f t="shared" ca="1" si="87"/>
        <v>261.97278770911464</v>
      </c>
      <c r="Y615" s="131">
        <f t="shared" ca="1" si="88"/>
        <v>261.97278770911464</v>
      </c>
      <c r="Z615" s="122">
        <f t="shared" ca="1" si="89"/>
        <v>262</v>
      </c>
      <c r="AA615" s="123" t="str">
        <f t="shared" ca="1" si="90"/>
        <v>4 h 22 min</v>
      </c>
      <c r="AB615" s="86"/>
    </row>
    <row r="616" spans="1:28" ht="15.75" customHeight="1" thickBot="1" x14ac:dyDescent="0.35">
      <c r="A616" s="62"/>
      <c r="D616" s="86"/>
      <c r="E616" s="86"/>
      <c r="F616" s="175">
        <v>536</v>
      </c>
      <c r="G616" s="173">
        <v>135150</v>
      </c>
      <c r="H616" s="134" t="s">
        <v>356</v>
      </c>
      <c r="I616" s="135">
        <v>707</v>
      </c>
      <c r="J616" s="130" t="s">
        <v>265</v>
      </c>
      <c r="K616" s="130">
        <v>8</v>
      </c>
      <c r="L616" s="130"/>
      <c r="M616" s="130"/>
      <c r="N616" s="130"/>
      <c r="O616" s="131"/>
      <c r="P616" s="156">
        <v>38.861400000000003</v>
      </c>
      <c r="Q616" s="156">
        <v>-8.1228999999999996</v>
      </c>
      <c r="R616" s="132">
        <f t="shared" ca="1" si="81"/>
        <v>0.99947808633492308</v>
      </c>
      <c r="S616" s="136">
        <f t="shared" ca="1" si="82"/>
        <v>3.2309722077896064E-2</v>
      </c>
      <c r="T616" s="131">
        <f t="shared" ca="1" si="83"/>
        <v>1.8512107123041008</v>
      </c>
      <c r="U616" s="131">
        <f t="shared" ca="1" si="84"/>
        <v>205.84434670425875</v>
      </c>
      <c r="V616" s="131">
        <f t="shared" ca="1" si="85"/>
        <v>249.07165951215308</v>
      </c>
      <c r="W616" s="131">
        <f t="shared" ca="1" si="86"/>
        <v>4.1511943252025514</v>
      </c>
      <c r="X616" s="131">
        <f t="shared" ca="1" si="87"/>
        <v>249.07165951215308</v>
      </c>
      <c r="Y616" s="131">
        <f t="shared" ca="1" si="88"/>
        <v>249.07165951215308</v>
      </c>
      <c r="Z616" s="122">
        <f t="shared" ca="1" si="89"/>
        <v>249.1</v>
      </c>
      <c r="AA616" s="124" t="str">
        <f t="shared" ca="1" si="90"/>
        <v>4 h 9 min</v>
      </c>
      <c r="AB616" s="86"/>
    </row>
    <row r="617" spans="1:28" ht="15.75" customHeight="1" thickBot="1" x14ac:dyDescent="0.35">
      <c r="A617" s="62"/>
      <c r="D617" s="86"/>
      <c r="E617" s="86"/>
      <c r="F617" s="175">
        <v>537</v>
      </c>
      <c r="G617" s="172">
        <v>171141</v>
      </c>
      <c r="H617" s="128" t="s">
        <v>913</v>
      </c>
      <c r="I617" s="129">
        <v>1107</v>
      </c>
      <c r="J617" s="130" t="s">
        <v>236</v>
      </c>
      <c r="K617" s="130">
        <v>7</v>
      </c>
      <c r="L617" s="130"/>
      <c r="M617" s="130"/>
      <c r="N617" s="130"/>
      <c r="O617" s="131"/>
      <c r="P617" s="156">
        <v>38.831499999999998</v>
      </c>
      <c r="Q617" s="156">
        <v>-9.1740999999999993</v>
      </c>
      <c r="R617" s="132">
        <f t="shared" ca="1" si="81"/>
        <v>0.99935119121530103</v>
      </c>
      <c r="S617" s="131">
        <f t="shared" ca="1" si="82"/>
        <v>3.6024407160884397E-2</v>
      </c>
      <c r="T617" s="131">
        <f t="shared" ca="1" si="83"/>
        <v>2.0640464897795363</v>
      </c>
      <c r="U617" s="131">
        <f t="shared" ca="1" si="84"/>
        <v>229.51050273854122</v>
      </c>
      <c r="V617" s="131">
        <f t="shared" ca="1" si="85"/>
        <v>277.7077083136349</v>
      </c>
      <c r="W617" s="131">
        <f t="shared" ca="1" si="86"/>
        <v>4.6284618052272481</v>
      </c>
      <c r="X617" s="131">
        <f t="shared" ca="1" si="87"/>
        <v>277.7077083136349</v>
      </c>
      <c r="Y617" s="131">
        <f t="shared" ca="1" si="88"/>
        <v>277.7077083136349</v>
      </c>
      <c r="Z617" s="122">
        <f t="shared" ca="1" si="89"/>
        <v>277.7</v>
      </c>
      <c r="AA617" s="123" t="str">
        <f t="shared" ca="1" si="90"/>
        <v>4 h 38 min</v>
      </c>
      <c r="AB617" s="86"/>
    </row>
    <row r="618" spans="1:28" ht="15.75" customHeight="1" thickBot="1" x14ac:dyDescent="0.35">
      <c r="A618" s="62"/>
      <c r="D618" s="86"/>
      <c r="E618" s="86"/>
      <c r="F618" s="175">
        <v>538</v>
      </c>
      <c r="G618" s="172">
        <v>172029</v>
      </c>
      <c r="H618" s="128" t="s">
        <v>987</v>
      </c>
      <c r="I618" s="129">
        <v>1107</v>
      </c>
      <c r="J618" s="130" t="s">
        <v>236</v>
      </c>
      <c r="K618" s="130">
        <v>7</v>
      </c>
      <c r="L618" s="130"/>
      <c r="M618" s="130"/>
      <c r="N618" s="130"/>
      <c r="O618" s="131"/>
      <c r="P618" s="156">
        <v>38.831499999999998</v>
      </c>
      <c r="Q618" s="156">
        <v>-9.1740999999999993</v>
      </c>
      <c r="R618" s="132">
        <f t="shared" ca="1" si="81"/>
        <v>0.99935119121530103</v>
      </c>
      <c r="S618" s="131">
        <f t="shared" ca="1" si="82"/>
        <v>3.6024407160884397E-2</v>
      </c>
      <c r="T618" s="131">
        <f t="shared" ca="1" si="83"/>
        <v>2.0640464897795363</v>
      </c>
      <c r="U618" s="131">
        <f t="shared" ca="1" si="84"/>
        <v>229.51050273854122</v>
      </c>
      <c r="V618" s="131">
        <f t="shared" ca="1" si="85"/>
        <v>277.7077083136349</v>
      </c>
      <c r="W618" s="131">
        <f t="shared" ca="1" si="86"/>
        <v>4.6284618052272481</v>
      </c>
      <c r="X618" s="131">
        <f t="shared" ca="1" si="87"/>
        <v>277.7077083136349</v>
      </c>
      <c r="Y618" s="131">
        <f t="shared" ca="1" si="88"/>
        <v>277.7077083136349</v>
      </c>
      <c r="Z618" s="122">
        <f t="shared" ca="1" si="89"/>
        <v>277.7</v>
      </c>
      <c r="AA618" s="123" t="str">
        <f t="shared" ca="1" si="90"/>
        <v>4 h 38 min</v>
      </c>
      <c r="AB618" s="86"/>
    </row>
    <row r="619" spans="1:28" ht="15.75" customHeight="1" thickBot="1" x14ac:dyDescent="0.35">
      <c r="A619" s="62"/>
      <c r="D619" s="86"/>
      <c r="E619" s="86"/>
      <c r="F619" s="175">
        <v>539</v>
      </c>
      <c r="G619" s="172">
        <v>172030</v>
      </c>
      <c r="H619" s="128" t="s">
        <v>988</v>
      </c>
      <c r="I619" s="129">
        <v>1107</v>
      </c>
      <c r="J619" s="130" t="s">
        <v>236</v>
      </c>
      <c r="K619" s="130">
        <v>7</v>
      </c>
      <c r="L619" s="130"/>
      <c r="M619" s="130"/>
      <c r="N619" s="130"/>
      <c r="O619" s="131"/>
      <c r="P619" s="156">
        <v>38.831499999999998</v>
      </c>
      <c r="Q619" s="156">
        <v>-9.1740999999999993</v>
      </c>
      <c r="R619" s="132">
        <f t="shared" ca="1" si="81"/>
        <v>0.99935119121530103</v>
      </c>
      <c r="S619" s="131">
        <f t="shared" ca="1" si="82"/>
        <v>3.6024407160884397E-2</v>
      </c>
      <c r="T619" s="131">
        <f t="shared" ca="1" si="83"/>
        <v>2.0640464897795363</v>
      </c>
      <c r="U619" s="131">
        <f t="shared" ca="1" si="84"/>
        <v>229.51050273854122</v>
      </c>
      <c r="V619" s="131">
        <f t="shared" ca="1" si="85"/>
        <v>277.7077083136349</v>
      </c>
      <c r="W619" s="131">
        <f t="shared" ca="1" si="86"/>
        <v>4.6284618052272481</v>
      </c>
      <c r="X619" s="131">
        <f t="shared" ca="1" si="87"/>
        <v>277.7077083136349</v>
      </c>
      <c r="Y619" s="131">
        <f t="shared" ca="1" si="88"/>
        <v>277.7077083136349</v>
      </c>
      <c r="Z619" s="122">
        <f t="shared" ca="1" si="89"/>
        <v>277.7</v>
      </c>
      <c r="AA619" s="123" t="str">
        <f t="shared" ca="1" si="90"/>
        <v>4 h 38 min</v>
      </c>
      <c r="AB619" s="86"/>
    </row>
    <row r="620" spans="1:28" ht="15.75" customHeight="1" thickBot="1" x14ac:dyDescent="0.35">
      <c r="A620" s="62"/>
      <c r="D620" s="86"/>
      <c r="E620" s="86"/>
      <c r="F620" s="175">
        <v>540</v>
      </c>
      <c r="G620" s="172">
        <v>172080</v>
      </c>
      <c r="H620" s="128" t="s">
        <v>993</v>
      </c>
      <c r="I620" s="129">
        <v>1107</v>
      </c>
      <c r="J620" s="130" t="s">
        <v>236</v>
      </c>
      <c r="K620" s="130">
        <v>7</v>
      </c>
      <c r="L620" s="130"/>
      <c r="M620" s="130"/>
      <c r="N620" s="130"/>
      <c r="O620" s="131"/>
      <c r="P620" s="156">
        <v>38.823599999999999</v>
      </c>
      <c r="Q620" s="156">
        <v>-9.0945999999999998</v>
      </c>
      <c r="R620" s="132">
        <f t="shared" ca="1" si="81"/>
        <v>0.99937370852202978</v>
      </c>
      <c r="S620" s="131">
        <f t="shared" ca="1" si="82"/>
        <v>3.5393696116486018E-2</v>
      </c>
      <c r="T620" s="131">
        <f t="shared" ca="1" si="83"/>
        <v>2.0279094088432208</v>
      </c>
      <c r="U620" s="131">
        <f t="shared" ca="1" si="84"/>
        <v>225.49226009998367</v>
      </c>
      <c r="V620" s="131">
        <f t="shared" ca="1" si="85"/>
        <v>272.84563472098023</v>
      </c>
      <c r="W620" s="131">
        <f t="shared" ca="1" si="86"/>
        <v>4.5474272453496702</v>
      </c>
      <c r="X620" s="131">
        <f t="shared" ca="1" si="87"/>
        <v>272.84563472098023</v>
      </c>
      <c r="Y620" s="131">
        <f t="shared" ca="1" si="88"/>
        <v>272.84563472098023</v>
      </c>
      <c r="Z620" s="122">
        <f t="shared" ca="1" si="89"/>
        <v>272.8</v>
      </c>
      <c r="AA620" s="123" t="str">
        <f t="shared" ca="1" si="90"/>
        <v>4 h 33 min</v>
      </c>
      <c r="AB620" s="86"/>
    </row>
    <row r="621" spans="1:28" ht="15.75" customHeight="1" thickBot="1" x14ac:dyDescent="0.35">
      <c r="A621" s="62"/>
      <c r="D621" s="86"/>
      <c r="E621" s="86"/>
      <c r="F621" s="175">
        <v>541</v>
      </c>
      <c r="G621" s="172">
        <v>172054</v>
      </c>
      <c r="H621" s="128" t="s">
        <v>990</v>
      </c>
      <c r="I621" s="129">
        <v>1107</v>
      </c>
      <c r="J621" s="130" t="s">
        <v>236</v>
      </c>
      <c r="K621" s="130">
        <v>7</v>
      </c>
      <c r="L621" s="130"/>
      <c r="M621" s="130"/>
      <c r="N621" s="130"/>
      <c r="O621" s="131"/>
      <c r="P621" s="156">
        <v>38.830300000000001</v>
      </c>
      <c r="Q621" s="156">
        <v>-9.1671999999999993</v>
      </c>
      <c r="R621" s="132">
        <f t="shared" ca="1" si="81"/>
        <v>0.99935347669304964</v>
      </c>
      <c r="S621" s="131">
        <f t="shared" ca="1" si="82"/>
        <v>3.5960894993349202E-2</v>
      </c>
      <c r="T621" s="131">
        <f t="shared" ca="1" si="83"/>
        <v>2.0604075106320421</v>
      </c>
      <c r="U621" s="131">
        <f t="shared" ca="1" si="84"/>
        <v>229.10586847389067</v>
      </c>
      <c r="V621" s="131">
        <f t="shared" ca="1" si="85"/>
        <v>277.21810085340769</v>
      </c>
      <c r="W621" s="131">
        <f t="shared" ca="1" si="86"/>
        <v>4.6203016808901278</v>
      </c>
      <c r="X621" s="131">
        <f t="shared" ca="1" si="87"/>
        <v>277.21810085340769</v>
      </c>
      <c r="Y621" s="131">
        <f t="shared" ca="1" si="88"/>
        <v>277.21810085340769</v>
      </c>
      <c r="Z621" s="122">
        <f t="shared" ca="1" si="89"/>
        <v>277.2</v>
      </c>
      <c r="AA621" s="123" t="str">
        <f t="shared" ca="1" si="90"/>
        <v>4 h 37 min</v>
      </c>
      <c r="AB621" s="86"/>
    </row>
    <row r="622" spans="1:28" ht="15.75" customHeight="1" thickBot="1" x14ac:dyDescent="0.35">
      <c r="A622" s="62"/>
      <c r="D622" s="86"/>
      <c r="E622" s="86"/>
      <c r="F622" s="175">
        <v>542</v>
      </c>
      <c r="G622" s="172">
        <v>171128</v>
      </c>
      <c r="H622" s="128" t="s">
        <v>911</v>
      </c>
      <c r="I622" s="129">
        <v>1107</v>
      </c>
      <c r="J622" s="130" t="s">
        <v>236</v>
      </c>
      <c r="K622" s="130">
        <v>7</v>
      </c>
      <c r="L622" s="130"/>
      <c r="M622" s="130"/>
      <c r="N622" s="130"/>
      <c r="O622" s="131"/>
      <c r="P622" s="156">
        <v>38.8294</v>
      </c>
      <c r="Q622" s="156">
        <v>-9.1635000000000009</v>
      </c>
      <c r="R622" s="132">
        <f t="shared" ca="1" si="81"/>
        <v>0.99935483948536885</v>
      </c>
      <c r="S622" s="131">
        <f t="shared" ca="1" si="82"/>
        <v>3.5922970327730841E-2</v>
      </c>
      <c r="T622" s="131">
        <f t="shared" ca="1" si="83"/>
        <v>2.0582345873526648</v>
      </c>
      <c r="U622" s="131">
        <f t="shared" ca="1" si="84"/>
        <v>228.86425147701993</v>
      </c>
      <c r="V622" s="131">
        <f t="shared" ca="1" si="85"/>
        <v>276.92574428719411</v>
      </c>
      <c r="W622" s="131">
        <f t="shared" ca="1" si="86"/>
        <v>4.6154290714532351</v>
      </c>
      <c r="X622" s="131">
        <f t="shared" ca="1" si="87"/>
        <v>276.92574428719411</v>
      </c>
      <c r="Y622" s="131">
        <f t="shared" ca="1" si="88"/>
        <v>276.92574428719411</v>
      </c>
      <c r="Z622" s="122">
        <f t="shared" ca="1" si="89"/>
        <v>276.89999999999998</v>
      </c>
      <c r="AA622" s="123" t="str">
        <f t="shared" ca="1" si="90"/>
        <v>4 h 37 min</v>
      </c>
      <c r="AB622" s="86"/>
    </row>
    <row r="623" spans="1:28" ht="15.75" customHeight="1" thickBot="1" x14ac:dyDescent="0.35">
      <c r="A623" s="62"/>
      <c r="D623" s="86"/>
      <c r="E623" s="86"/>
      <c r="F623" s="175">
        <v>543</v>
      </c>
      <c r="G623" s="172">
        <v>170720</v>
      </c>
      <c r="H623" s="128" t="s">
        <v>874</v>
      </c>
      <c r="I623" s="129">
        <v>1111</v>
      </c>
      <c r="J623" s="130" t="s">
        <v>245</v>
      </c>
      <c r="K623" s="130">
        <v>7</v>
      </c>
      <c r="L623" s="130"/>
      <c r="M623" s="130"/>
      <c r="N623" s="130"/>
      <c r="O623" s="131"/>
      <c r="P623" s="156">
        <v>38.852600000000002</v>
      </c>
      <c r="Q623" s="156">
        <v>-9.3834999999999997</v>
      </c>
      <c r="R623" s="132">
        <f t="shared" ca="1" si="81"/>
        <v>0.99928591963697477</v>
      </c>
      <c r="S623" s="131">
        <f t="shared" ca="1" si="82"/>
        <v>3.7793263006504318E-2</v>
      </c>
      <c r="T623" s="131">
        <f t="shared" ca="1" si="83"/>
        <v>2.165394464300602</v>
      </c>
      <c r="U623" s="131">
        <f t="shared" ca="1" si="84"/>
        <v>240.77983446098082</v>
      </c>
      <c r="V623" s="131">
        <f t="shared" ca="1" si="85"/>
        <v>291.34359969778677</v>
      </c>
      <c r="W623" s="131">
        <f t="shared" ca="1" si="86"/>
        <v>4.8557266616297792</v>
      </c>
      <c r="X623" s="131">
        <f t="shared" ca="1" si="87"/>
        <v>291.34359969778677</v>
      </c>
      <c r="Y623" s="131">
        <f t="shared" ca="1" si="88"/>
        <v>291.34359969778677</v>
      </c>
      <c r="Z623" s="122">
        <f t="shared" ca="1" si="89"/>
        <v>291.3</v>
      </c>
      <c r="AA623" s="123" t="str">
        <f t="shared" ca="1" si="90"/>
        <v>4 h 51 min</v>
      </c>
      <c r="AB623" s="86"/>
    </row>
    <row r="624" spans="1:28" ht="15.75" customHeight="1" thickBot="1" x14ac:dyDescent="0.35">
      <c r="A624" s="62"/>
      <c r="D624" s="86"/>
      <c r="E624" s="86"/>
      <c r="F624" s="175">
        <v>544</v>
      </c>
      <c r="G624" s="172">
        <v>172078</v>
      </c>
      <c r="H624" s="128" t="s">
        <v>992</v>
      </c>
      <c r="I624" s="129">
        <v>1107</v>
      </c>
      <c r="J624" s="130" t="s">
        <v>236</v>
      </c>
      <c r="K624" s="130">
        <v>7</v>
      </c>
      <c r="L624" s="130"/>
      <c r="M624" s="130"/>
      <c r="N624" s="130"/>
      <c r="O624" s="131"/>
      <c r="P624" s="156">
        <v>38.823599999999999</v>
      </c>
      <c r="Q624" s="156">
        <v>-9.1440000000000001</v>
      </c>
      <c r="R624" s="132">
        <f t="shared" ca="1" si="81"/>
        <v>0.99936255488328873</v>
      </c>
      <c r="S624" s="131">
        <f t="shared" ca="1" si="82"/>
        <v>3.5707502039159733E-2</v>
      </c>
      <c r="T624" s="131">
        <f t="shared" ca="1" si="83"/>
        <v>2.0458891637986336</v>
      </c>
      <c r="U624" s="131">
        <f t="shared" ca="1" si="84"/>
        <v>227.49150896349809</v>
      </c>
      <c r="V624" s="131">
        <f t="shared" ca="1" si="85"/>
        <v>275.26472584583269</v>
      </c>
      <c r="W624" s="131">
        <f t="shared" ca="1" si="86"/>
        <v>4.5877454307638779</v>
      </c>
      <c r="X624" s="131">
        <f t="shared" ca="1" si="87"/>
        <v>275.26472584583269</v>
      </c>
      <c r="Y624" s="131">
        <f t="shared" ca="1" si="88"/>
        <v>275.26472584583269</v>
      </c>
      <c r="Z624" s="122">
        <f t="shared" ca="1" si="89"/>
        <v>275.3</v>
      </c>
      <c r="AA624" s="123" t="str">
        <f t="shared" ca="1" si="90"/>
        <v>4 h 35 min</v>
      </c>
      <c r="AB624" s="86"/>
    </row>
    <row r="625" spans="1:28" ht="15.75" customHeight="1" thickBot="1" x14ac:dyDescent="0.35">
      <c r="A625" s="62"/>
      <c r="D625" s="86"/>
      <c r="E625" s="86"/>
      <c r="F625" s="175">
        <v>545</v>
      </c>
      <c r="G625" s="172">
        <v>171130</v>
      </c>
      <c r="H625" s="128" t="s">
        <v>912</v>
      </c>
      <c r="I625" s="129">
        <v>1107</v>
      </c>
      <c r="J625" s="130" t="s">
        <v>236</v>
      </c>
      <c r="K625" s="130">
        <v>7</v>
      </c>
      <c r="L625" s="130"/>
      <c r="M625" s="130"/>
      <c r="N625" s="130"/>
      <c r="O625" s="131"/>
      <c r="P625" s="156">
        <v>38.816200000000002</v>
      </c>
      <c r="Q625" s="156">
        <v>-9.1259999999999994</v>
      </c>
      <c r="R625" s="132">
        <f t="shared" ca="1" si="81"/>
        <v>0.99937072263479998</v>
      </c>
      <c r="S625" s="131">
        <f t="shared" ca="1" si="82"/>
        <v>3.5477975551347019E-2</v>
      </c>
      <c r="T625" s="131">
        <f t="shared" ca="1" si="83"/>
        <v>2.0327382647605039</v>
      </c>
      <c r="U625" s="131">
        <f t="shared" ca="1" si="84"/>
        <v>226.02920205100827</v>
      </c>
      <c r="V625" s="131">
        <f t="shared" ca="1" si="85"/>
        <v>273.49533448172002</v>
      </c>
      <c r="W625" s="131">
        <f t="shared" ca="1" si="86"/>
        <v>4.5582555746953339</v>
      </c>
      <c r="X625" s="131">
        <f t="shared" ca="1" si="87"/>
        <v>273.49533448172002</v>
      </c>
      <c r="Y625" s="131">
        <f t="shared" ca="1" si="88"/>
        <v>273.49533448172002</v>
      </c>
      <c r="Z625" s="122">
        <f t="shared" ca="1" si="89"/>
        <v>273.5</v>
      </c>
      <c r="AA625" s="123" t="str">
        <f t="shared" ca="1" si="90"/>
        <v>4 h 34 min</v>
      </c>
      <c r="AB625" s="86"/>
    </row>
    <row r="626" spans="1:28" ht="15.75" customHeight="1" thickBot="1" x14ac:dyDescent="0.35">
      <c r="A626" s="62"/>
      <c r="D626" s="86"/>
      <c r="E626" s="86"/>
      <c r="F626" s="175">
        <v>546</v>
      </c>
      <c r="G626" s="172">
        <v>172108</v>
      </c>
      <c r="H626" s="128" t="s">
        <v>995</v>
      </c>
      <c r="I626" s="129">
        <v>1107</v>
      </c>
      <c r="J626" s="130" t="s">
        <v>236</v>
      </c>
      <c r="K626" s="130">
        <v>7</v>
      </c>
      <c r="L626" s="130" t="s">
        <v>320</v>
      </c>
      <c r="M626" s="130"/>
      <c r="N626" s="130"/>
      <c r="O626" s="131"/>
      <c r="P626" s="156">
        <v>38.816200000000002</v>
      </c>
      <c r="Q626" s="156">
        <v>-9.1353000000000009</v>
      </c>
      <c r="R626" s="132">
        <f t="shared" ca="1" si="81"/>
        <v>0.99936860264290983</v>
      </c>
      <c r="S626" s="131">
        <f t="shared" ca="1" si="82"/>
        <v>3.5537693004756843E-2</v>
      </c>
      <c r="T626" s="131">
        <f t="shared" ca="1" si="83"/>
        <v>2.036159822804156</v>
      </c>
      <c r="U626" s="131">
        <f t="shared" ca="1" si="84"/>
        <v>226.40966029680655</v>
      </c>
      <c r="V626" s="131">
        <f t="shared" ca="1" si="85"/>
        <v>273.9556889591359</v>
      </c>
      <c r="W626" s="131">
        <f t="shared" ca="1" si="86"/>
        <v>4.5659281493189319</v>
      </c>
      <c r="X626" s="131">
        <f t="shared" ca="1" si="87"/>
        <v>273.9556889591359</v>
      </c>
      <c r="Y626" s="131">
        <f t="shared" ca="1" si="88"/>
        <v>273.9556889591359</v>
      </c>
      <c r="Z626" s="122">
        <f t="shared" ca="1" si="89"/>
        <v>274</v>
      </c>
      <c r="AA626" s="123" t="str">
        <f t="shared" ca="1" si="90"/>
        <v>4 h 34 min</v>
      </c>
      <c r="AB626" s="86"/>
    </row>
    <row r="627" spans="1:28" ht="15.75" customHeight="1" thickBot="1" x14ac:dyDescent="0.35">
      <c r="A627" s="62"/>
      <c r="D627" s="86"/>
      <c r="E627" s="86"/>
      <c r="F627" s="175">
        <v>547</v>
      </c>
      <c r="G627" s="172">
        <v>172042</v>
      </c>
      <c r="H627" s="128" t="s">
        <v>989</v>
      </c>
      <c r="I627" s="129">
        <v>1107</v>
      </c>
      <c r="J627" s="130" t="s">
        <v>236</v>
      </c>
      <c r="K627" s="130">
        <v>7</v>
      </c>
      <c r="L627" s="130" t="s">
        <v>318</v>
      </c>
      <c r="M627" s="130"/>
      <c r="N627" s="130"/>
      <c r="O627" s="131"/>
      <c r="P627" s="156">
        <v>38.813699999999997</v>
      </c>
      <c r="Q627" s="156">
        <v>-9.1639999999999997</v>
      </c>
      <c r="R627" s="132">
        <f t="shared" ca="1" si="81"/>
        <v>0.99936332119843474</v>
      </c>
      <c r="S627" s="131">
        <f t="shared" ca="1" si="82"/>
        <v>3.5686030124426393E-2</v>
      </c>
      <c r="T627" s="131">
        <f t="shared" ca="1" si="83"/>
        <v>2.0446589137063484</v>
      </c>
      <c r="U627" s="131">
        <f t="shared" ca="1" si="84"/>
        <v>227.35471198795869</v>
      </c>
      <c r="V627" s="131">
        <f t="shared" ca="1" si="85"/>
        <v>275.09920150543002</v>
      </c>
      <c r="W627" s="131">
        <f t="shared" ca="1" si="86"/>
        <v>4.5849866917571669</v>
      </c>
      <c r="X627" s="131">
        <f t="shared" ca="1" si="87"/>
        <v>275.09920150543002</v>
      </c>
      <c r="Y627" s="131">
        <f t="shared" ca="1" si="88"/>
        <v>275.09920150543002</v>
      </c>
      <c r="Z627" s="122">
        <f t="shared" ca="1" si="89"/>
        <v>275.10000000000002</v>
      </c>
      <c r="AA627" s="123" t="str">
        <f t="shared" ca="1" si="90"/>
        <v>4 h 35 min</v>
      </c>
      <c r="AB627" s="86"/>
    </row>
    <row r="628" spans="1:28" ht="15.75" customHeight="1" thickBot="1" x14ac:dyDescent="0.35">
      <c r="A628" s="62"/>
      <c r="D628" s="86"/>
      <c r="E628" s="86"/>
      <c r="F628" s="175">
        <v>548</v>
      </c>
      <c r="G628" s="172">
        <v>172066</v>
      </c>
      <c r="H628" s="128" t="s">
        <v>991</v>
      </c>
      <c r="I628" s="129">
        <v>1107</v>
      </c>
      <c r="J628" s="130" t="s">
        <v>236</v>
      </c>
      <c r="K628" s="130">
        <v>7</v>
      </c>
      <c r="L628" s="130"/>
      <c r="M628" s="130"/>
      <c r="N628" s="130"/>
      <c r="O628" s="131"/>
      <c r="P628" s="156">
        <v>38.806899999999999</v>
      </c>
      <c r="Q628" s="156">
        <v>-9.1001999999999992</v>
      </c>
      <c r="R628" s="132">
        <f t="shared" ca="1" si="81"/>
        <v>0.99938158526190701</v>
      </c>
      <c r="S628" s="131">
        <f t="shared" ca="1" si="82"/>
        <v>3.5170399146756903E-2</v>
      </c>
      <c r="T628" s="131">
        <f t="shared" ca="1" si="83"/>
        <v>2.0151154348996823</v>
      </c>
      <c r="U628" s="131">
        <f t="shared" ca="1" si="84"/>
        <v>224.06964127509522</v>
      </c>
      <c r="V628" s="131">
        <f t="shared" ca="1" si="85"/>
        <v>271.12426594286524</v>
      </c>
      <c r="W628" s="131">
        <f t="shared" ca="1" si="86"/>
        <v>4.5187377657144205</v>
      </c>
      <c r="X628" s="131">
        <f t="shared" ca="1" si="87"/>
        <v>271.12426594286524</v>
      </c>
      <c r="Y628" s="131">
        <f t="shared" ca="1" si="88"/>
        <v>271.12426594286524</v>
      </c>
      <c r="Z628" s="122">
        <f t="shared" ca="1" si="89"/>
        <v>271.10000000000002</v>
      </c>
      <c r="AA628" s="123" t="str">
        <f t="shared" ca="1" si="90"/>
        <v>4 h 31 min</v>
      </c>
      <c r="AB628" s="86"/>
    </row>
    <row r="629" spans="1:28" ht="15.75" customHeight="1" thickBot="1" x14ac:dyDescent="0.35">
      <c r="A629" s="62"/>
      <c r="D629" s="86"/>
      <c r="E629" s="86"/>
      <c r="F629" s="175">
        <v>549</v>
      </c>
      <c r="G629" s="172">
        <v>171116</v>
      </c>
      <c r="H629" s="128" t="s">
        <v>910</v>
      </c>
      <c r="I629" s="129">
        <v>1107</v>
      </c>
      <c r="J629" s="130" t="s">
        <v>236</v>
      </c>
      <c r="K629" s="130">
        <v>7</v>
      </c>
      <c r="L629" s="130" t="s">
        <v>320</v>
      </c>
      <c r="M629" s="130"/>
      <c r="N629" s="130"/>
      <c r="O629" s="131"/>
      <c r="P629" s="156">
        <v>38.805900000000001</v>
      </c>
      <c r="Q629" s="156">
        <v>-9.1306999999999992</v>
      </c>
      <c r="R629" s="132">
        <f t="shared" ca="1" si="81"/>
        <v>0.99937526273311716</v>
      </c>
      <c r="S629" s="131">
        <f t="shared" ca="1" si="82"/>
        <v>3.5349747585071478E-2</v>
      </c>
      <c r="T629" s="131">
        <f t="shared" ca="1" si="83"/>
        <v>2.0253913434773696</v>
      </c>
      <c r="U629" s="131">
        <f t="shared" ca="1" si="84"/>
        <v>225.21226522055306</v>
      </c>
      <c r="V629" s="131">
        <f t="shared" ca="1" si="85"/>
        <v>272.50684091686918</v>
      </c>
      <c r="W629" s="131">
        <f t="shared" ca="1" si="86"/>
        <v>4.5417806819478193</v>
      </c>
      <c r="X629" s="131">
        <f t="shared" ca="1" si="87"/>
        <v>272.50684091686918</v>
      </c>
      <c r="Y629" s="131">
        <f t="shared" ca="1" si="88"/>
        <v>272.50684091686918</v>
      </c>
      <c r="Z629" s="122">
        <f t="shared" ca="1" si="89"/>
        <v>272.5</v>
      </c>
      <c r="AA629" s="123" t="str">
        <f t="shared" ca="1" si="90"/>
        <v>4 h 33 min</v>
      </c>
      <c r="AB629" s="86"/>
    </row>
    <row r="630" spans="1:28" ht="15.75" customHeight="1" thickBot="1" x14ac:dyDescent="0.35">
      <c r="A630" s="62"/>
      <c r="D630" s="86"/>
      <c r="E630" s="86"/>
      <c r="F630" s="175">
        <v>550</v>
      </c>
      <c r="G630" s="172">
        <v>171086</v>
      </c>
      <c r="H630" s="128" t="s">
        <v>907</v>
      </c>
      <c r="I630" s="129">
        <v>1116</v>
      </c>
      <c r="J630" s="130" t="s">
        <v>239</v>
      </c>
      <c r="K630" s="130">
        <v>7</v>
      </c>
      <c r="L630" s="130"/>
      <c r="M630" s="130"/>
      <c r="N630" s="130"/>
      <c r="O630" s="131"/>
      <c r="P630" s="156">
        <v>38.803699999999999</v>
      </c>
      <c r="Q630" s="156">
        <v>-9.1646999999999998</v>
      </c>
      <c r="R630" s="132">
        <f t="shared" ca="1" si="81"/>
        <v>0.99936859495836283</v>
      </c>
      <c r="S630" s="131">
        <f t="shared" ca="1" si="82"/>
        <v>3.553790928613898E-2</v>
      </c>
      <c r="T630" s="131">
        <f t="shared" ca="1" si="83"/>
        <v>2.03617221481454</v>
      </c>
      <c r="U630" s="131">
        <f t="shared" ca="1" si="84"/>
        <v>226.41103821951677</v>
      </c>
      <c r="V630" s="131">
        <f t="shared" ca="1" si="85"/>
        <v>273.9573562456153</v>
      </c>
      <c r="W630" s="131">
        <f t="shared" ca="1" si="86"/>
        <v>4.5659559374269216</v>
      </c>
      <c r="X630" s="131">
        <f t="shared" ca="1" si="87"/>
        <v>273.9573562456153</v>
      </c>
      <c r="Y630" s="131">
        <f t="shared" ca="1" si="88"/>
        <v>273.9573562456153</v>
      </c>
      <c r="Z630" s="122">
        <f t="shared" ca="1" si="89"/>
        <v>274</v>
      </c>
      <c r="AA630" s="123" t="str">
        <f t="shared" ca="1" si="90"/>
        <v>4 h 34 min</v>
      </c>
      <c r="AB630" s="86"/>
    </row>
    <row r="631" spans="1:28" ht="15.75" customHeight="1" thickBot="1" x14ac:dyDescent="0.35">
      <c r="A631" s="62"/>
      <c r="D631" s="86"/>
      <c r="E631" s="86"/>
      <c r="F631" s="175">
        <v>551</v>
      </c>
      <c r="G631" s="172">
        <v>403507</v>
      </c>
      <c r="H631" s="128" t="s">
        <v>1099</v>
      </c>
      <c r="I631" s="129">
        <v>1116</v>
      </c>
      <c r="J631" s="130" t="s">
        <v>239</v>
      </c>
      <c r="K631" s="130">
        <v>7</v>
      </c>
      <c r="L631" s="130"/>
      <c r="M631" s="130"/>
      <c r="N631" s="130"/>
      <c r="O631" s="131"/>
      <c r="P631" s="156">
        <v>38.802799999999998</v>
      </c>
      <c r="Q631" s="156">
        <v>-9.1837</v>
      </c>
      <c r="R631" s="132">
        <f t="shared" ca="1" si="81"/>
        <v>0.99936459408161116</v>
      </c>
      <c r="S631" s="131">
        <f t="shared" ca="1" si="82"/>
        <v>3.5650335760170071E-2</v>
      </c>
      <c r="T631" s="131">
        <f t="shared" ca="1" si="83"/>
        <v>2.0426137772820585</v>
      </c>
      <c r="U631" s="131">
        <f t="shared" ca="1" si="84"/>
        <v>227.12730417944667</v>
      </c>
      <c r="V631" s="131">
        <f t="shared" ca="1" si="85"/>
        <v>274.82403805713045</v>
      </c>
      <c r="W631" s="131">
        <f t="shared" ca="1" si="86"/>
        <v>4.5804006342855077</v>
      </c>
      <c r="X631" s="131">
        <f t="shared" ca="1" si="87"/>
        <v>274.82403805713045</v>
      </c>
      <c r="Y631" s="131">
        <f t="shared" ca="1" si="88"/>
        <v>274.82403805713045</v>
      </c>
      <c r="Z631" s="122">
        <f t="shared" ca="1" si="89"/>
        <v>274.8</v>
      </c>
      <c r="AA631" s="123" t="str">
        <f t="shared" ca="1" si="90"/>
        <v>4 h 35 min</v>
      </c>
      <c r="AB631" s="86"/>
    </row>
    <row r="632" spans="1:28" ht="15.75" customHeight="1" thickBot="1" x14ac:dyDescent="0.35">
      <c r="A632" s="62"/>
      <c r="D632" s="86"/>
      <c r="E632" s="86"/>
      <c r="F632" s="175">
        <v>552</v>
      </c>
      <c r="G632" s="172">
        <v>403490</v>
      </c>
      <c r="H632" s="128" t="s">
        <v>1098</v>
      </c>
      <c r="I632" s="129">
        <v>1107</v>
      </c>
      <c r="J632" s="130" t="s">
        <v>236</v>
      </c>
      <c r="K632" s="130">
        <v>7</v>
      </c>
      <c r="L632" s="130" t="s">
        <v>320</v>
      </c>
      <c r="M632" s="130"/>
      <c r="N632" s="130"/>
      <c r="O632" s="131"/>
      <c r="P632" s="156">
        <v>38.790500000000002</v>
      </c>
      <c r="Q632" s="156">
        <v>-9.1151999999999997</v>
      </c>
      <c r="R632" s="132">
        <f t="shared" ca="1" si="81"/>
        <v>0.99938710139857767</v>
      </c>
      <c r="S632" s="131">
        <f t="shared" ca="1" si="82"/>
        <v>3.5013175208945313E-2</v>
      </c>
      <c r="T632" s="131">
        <f t="shared" ca="1" si="83"/>
        <v>2.0061071668246506</v>
      </c>
      <c r="U632" s="131">
        <f t="shared" ca="1" si="84"/>
        <v>223.06797191108546</v>
      </c>
      <c r="V632" s="131">
        <f t="shared" ca="1" si="85"/>
        <v>269.91224601241339</v>
      </c>
      <c r="W632" s="131">
        <f t="shared" ca="1" si="86"/>
        <v>4.4985374335402231</v>
      </c>
      <c r="X632" s="131">
        <f t="shared" ca="1" si="87"/>
        <v>269.91224601241339</v>
      </c>
      <c r="Y632" s="131">
        <f t="shared" ca="1" si="88"/>
        <v>269.91224601241339</v>
      </c>
      <c r="Z632" s="122">
        <f t="shared" ca="1" si="89"/>
        <v>269.89999999999998</v>
      </c>
      <c r="AA632" s="123" t="str">
        <f t="shared" ca="1" si="90"/>
        <v>4 h 30 min</v>
      </c>
      <c r="AB632" s="86"/>
    </row>
    <row r="633" spans="1:28" ht="15.75" customHeight="1" thickBot="1" x14ac:dyDescent="0.35">
      <c r="A633" s="62"/>
      <c r="D633" s="86"/>
      <c r="E633" s="86"/>
      <c r="F633" s="175">
        <v>553</v>
      </c>
      <c r="G633" s="172">
        <v>172091</v>
      </c>
      <c r="H633" s="128" t="s">
        <v>994</v>
      </c>
      <c r="I633" s="129">
        <v>1107</v>
      </c>
      <c r="J633" s="130" t="s">
        <v>236</v>
      </c>
      <c r="K633" s="130">
        <v>7</v>
      </c>
      <c r="L633" s="130" t="s">
        <v>320</v>
      </c>
      <c r="M633" s="130"/>
      <c r="N633" s="130"/>
      <c r="O633" s="131"/>
      <c r="P633" s="156">
        <v>38.788699999999999</v>
      </c>
      <c r="Q633" s="156">
        <v>-9.1058000000000003</v>
      </c>
      <c r="R633" s="132">
        <f t="shared" ca="1" si="81"/>
        <v>0.99939017773764949</v>
      </c>
      <c r="S633" s="131">
        <f t="shared" ca="1" si="82"/>
        <v>3.4925184407921472E-2</v>
      </c>
      <c r="T633" s="131">
        <f t="shared" ca="1" si="83"/>
        <v>2.0010656652900094</v>
      </c>
      <c r="U633" s="131">
        <f t="shared" ca="1" si="84"/>
        <v>222.50738494877521</v>
      </c>
      <c r="V633" s="131">
        <f t="shared" ca="1" si="85"/>
        <v>269.23393578801802</v>
      </c>
      <c r="W633" s="131">
        <f t="shared" ca="1" si="86"/>
        <v>4.4872322631336337</v>
      </c>
      <c r="X633" s="131">
        <f t="shared" ca="1" si="87"/>
        <v>269.23393578801802</v>
      </c>
      <c r="Y633" s="131">
        <f t="shared" ca="1" si="88"/>
        <v>269.23393578801802</v>
      </c>
      <c r="Z633" s="122">
        <f t="shared" ca="1" si="89"/>
        <v>269.2</v>
      </c>
      <c r="AA633" s="123" t="str">
        <f t="shared" ca="1" si="90"/>
        <v>4 h 29 min</v>
      </c>
      <c r="AB633" s="86"/>
    </row>
    <row r="634" spans="1:28" ht="15.75" customHeight="1" thickBot="1" x14ac:dyDescent="0.35">
      <c r="A634" s="62"/>
      <c r="D634" s="86"/>
      <c r="E634" s="86"/>
      <c r="F634" s="175">
        <v>554</v>
      </c>
      <c r="G634" s="172">
        <v>171906</v>
      </c>
      <c r="H634" s="128" t="s">
        <v>978</v>
      </c>
      <c r="I634" s="129">
        <v>1116</v>
      </c>
      <c r="J634" s="130" t="s">
        <v>239</v>
      </c>
      <c r="K634" s="130">
        <v>7</v>
      </c>
      <c r="L634" s="130"/>
      <c r="M634" s="130"/>
      <c r="N634" s="130"/>
      <c r="O634" s="131"/>
      <c r="P634" s="156">
        <v>38.793999999999997</v>
      </c>
      <c r="Q634" s="156">
        <v>-9.1795000000000009</v>
      </c>
      <c r="R634" s="132">
        <f t="shared" ca="1" si="81"/>
        <v>0.99937034947312831</v>
      </c>
      <c r="S634" s="131">
        <f t="shared" ca="1" si="82"/>
        <v>3.5488494321389563E-2</v>
      </c>
      <c r="T634" s="131">
        <f t="shared" ca="1" si="83"/>
        <v>2.0333409458896106</v>
      </c>
      <c r="U634" s="131">
        <f t="shared" ca="1" si="84"/>
        <v>226.09621684433642</v>
      </c>
      <c r="V634" s="131">
        <f t="shared" ca="1" si="85"/>
        <v>273.57642238164709</v>
      </c>
      <c r="W634" s="131">
        <f t="shared" ca="1" si="86"/>
        <v>4.559607039694118</v>
      </c>
      <c r="X634" s="131">
        <f t="shared" ca="1" si="87"/>
        <v>273.57642238164709</v>
      </c>
      <c r="Y634" s="131">
        <f t="shared" ca="1" si="88"/>
        <v>273.57642238164709</v>
      </c>
      <c r="Z634" s="122">
        <f t="shared" ca="1" si="89"/>
        <v>273.60000000000002</v>
      </c>
      <c r="AA634" s="123" t="str">
        <f t="shared" ca="1" si="90"/>
        <v>4 h 34 min</v>
      </c>
      <c r="AB634" s="86"/>
    </row>
    <row r="635" spans="1:28" ht="15.75" customHeight="1" thickBot="1" x14ac:dyDescent="0.35">
      <c r="A635" s="62"/>
      <c r="D635" s="86"/>
      <c r="E635" s="86"/>
      <c r="F635" s="175">
        <v>555</v>
      </c>
      <c r="G635" s="172">
        <v>171852</v>
      </c>
      <c r="H635" s="128" t="s">
        <v>973</v>
      </c>
      <c r="I635" s="129">
        <v>1116</v>
      </c>
      <c r="J635" s="130" t="s">
        <v>239</v>
      </c>
      <c r="K635" s="130">
        <v>7</v>
      </c>
      <c r="L635" s="130" t="s">
        <v>318</v>
      </c>
      <c r="M635" s="130"/>
      <c r="N635" s="130"/>
      <c r="O635" s="131"/>
      <c r="P635" s="156">
        <v>38.795000000000002</v>
      </c>
      <c r="Q635" s="156">
        <v>-9.1927000000000003</v>
      </c>
      <c r="R635" s="132">
        <f t="shared" ca="1" si="81"/>
        <v>0.99936666142794883</v>
      </c>
      <c r="S635" s="131">
        <f t="shared" ca="1" si="82"/>
        <v>3.559228670097192E-2</v>
      </c>
      <c r="T635" s="131">
        <f t="shared" ca="1" si="83"/>
        <v>2.0392878111852992</v>
      </c>
      <c r="U635" s="131">
        <f t="shared" ca="1" si="84"/>
        <v>226.75747522707647</v>
      </c>
      <c r="V635" s="131">
        <f t="shared" ca="1" si="85"/>
        <v>274.37654502476249</v>
      </c>
      <c r="W635" s="131">
        <f t="shared" ca="1" si="86"/>
        <v>4.5729424170793749</v>
      </c>
      <c r="X635" s="131">
        <f t="shared" ca="1" si="87"/>
        <v>274.37654502476249</v>
      </c>
      <c r="Y635" s="131">
        <f t="shared" ca="1" si="88"/>
        <v>274.37654502476249</v>
      </c>
      <c r="Z635" s="122">
        <f t="shared" ca="1" si="89"/>
        <v>274.39999999999998</v>
      </c>
      <c r="AA635" s="123" t="str">
        <f t="shared" ca="1" si="90"/>
        <v>4 h 34 min</v>
      </c>
      <c r="AB635" s="86"/>
    </row>
    <row r="636" spans="1:28" ht="15.75" customHeight="1" thickBot="1" x14ac:dyDescent="0.35">
      <c r="A636" s="62"/>
      <c r="D636" s="86"/>
      <c r="E636" s="86"/>
      <c r="F636" s="175">
        <v>556</v>
      </c>
      <c r="G636" s="172">
        <v>171888</v>
      </c>
      <c r="H636" s="128" t="s">
        <v>976</v>
      </c>
      <c r="I636" s="129">
        <v>1111</v>
      </c>
      <c r="J636" s="130" t="s">
        <v>245</v>
      </c>
      <c r="K636" s="130">
        <v>7</v>
      </c>
      <c r="L636" s="130" t="s">
        <v>320</v>
      </c>
      <c r="M636" s="130"/>
      <c r="N636" s="130"/>
      <c r="O636" s="131"/>
      <c r="P636" s="156">
        <v>38.7988</v>
      </c>
      <c r="Q636" s="156">
        <v>-9.2324999999999999</v>
      </c>
      <c r="R636" s="132">
        <f t="shared" ca="1" si="81"/>
        <v>0.99935491607938776</v>
      </c>
      <c r="S636" s="131">
        <f t="shared" ca="1" si="82"/>
        <v>3.5920837631923996E-2</v>
      </c>
      <c r="T636" s="131">
        <f t="shared" ca="1" si="83"/>
        <v>2.0581123928839475</v>
      </c>
      <c r="U636" s="131">
        <f t="shared" ca="1" si="84"/>
        <v>228.85066413095672</v>
      </c>
      <c r="V636" s="131">
        <f t="shared" ca="1" si="85"/>
        <v>276.9093035984576</v>
      </c>
      <c r="W636" s="131">
        <f t="shared" ca="1" si="86"/>
        <v>4.6151550599742936</v>
      </c>
      <c r="X636" s="131">
        <f t="shared" ca="1" si="87"/>
        <v>276.9093035984576</v>
      </c>
      <c r="Y636" s="131">
        <f t="shared" ca="1" si="88"/>
        <v>276.9093035984576</v>
      </c>
      <c r="Z636" s="122">
        <f t="shared" ca="1" si="89"/>
        <v>276.89999999999998</v>
      </c>
      <c r="AA636" s="123" t="str">
        <f t="shared" ca="1" si="90"/>
        <v>4 h 37 min</v>
      </c>
      <c r="AB636" s="86"/>
    </row>
    <row r="637" spans="1:28" ht="15.75" customHeight="1" thickBot="1" x14ac:dyDescent="0.35">
      <c r="A637" s="62"/>
      <c r="D637" s="86"/>
      <c r="E637" s="86"/>
      <c r="F637" s="175">
        <v>557</v>
      </c>
      <c r="G637" s="172">
        <v>171920</v>
      </c>
      <c r="H637" s="128" t="s">
        <v>980</v>
      </c>
      <c r="I637" s="129">
        <v>1116</v>
      </c>
      <c r="J637" s="130" t="s">
        <v>239</v>
      </c>
      <c r="K637" s="130">
        <v>7</v>
      </c>
      <c r="L637" s="130"/>
      <c r="M637" s="130"/>
      <c r="N637" s="130"/>
      <c r="O637" s="131"/>
      <c r="P637" s="156">
        <v>38.794699999999999</v>
      </c>
      <c r="Q637" s="156">
        <v>-9.2164000000000001</v>
      </c>
      <c r="R637" s="132">
        <f t="shared" ca="1" si="81"/>
        <v>0.99936108714021277</v>
      </c>
      <c r="S637" s="131">
        <f t="shared" ca="1" si="82"/>
        <v>3.5748591757482906E-2</v>
      </c>
      <c r="T637" s="131">
        <f t="shared" ca="1" si="83"/>
        <v>2.0482434312399325</v>
      </c>
      <c r="U637" s="131">
        <f t="shared" ca="1" si="84"/>
        <v>227.75329042370694</v>
      </c>
      <c r="V637" s="131">
        <f t="shared" ca="1" si="85"/>
        <v>275.58148141268538</v>
      </c>
      <c r="W637" s="131">
        <f t="shared" ca="1" si="86"/>
        <v>4.5930246902114229</v>
      </c>
      <c r="X637" s="131">
        <f t="shared" ca="1" si="87"/>
        <v>275.58148141268538</v>
      </c>
      <c r="Y637" s="131">
        <f t="shared" ca="1" si="88"/>
        <v>275.58148141268538</v>
      </c>
      <c r="Z637" s="122">
        <f t="shared" ca="1" si="89"/>
        <v>275.60000000000002</v>
      </c>
      <c r="AA637" s="123" t="str">
        <f t="shared" ca="1" si="90"/>
        <v>4 h 36 min</v>
      </c>
      <c r="AB637" s="86"/>
    </row>
    <row r="638" spans="1:28" ht="15.75" customHeight="1" thickBot="1" x14ac:dyDescent="0.35">
      <c r="A638" s="62"/>
      <c r="D638" s="86"/>
      <c r="E638" s="86"/>
      <c r="F638" s="175">
        <v>558</v>
      </c>
      <c r="G638" s="172">
        <v>171840</v>
      </c>
      <c r="H638" s="128" t="s">
        <v>972</v>
      </c>
      <c r="I638" s="129">
        <v>1116</v>
      </c>
      <c r="J638" s="130" t="s">
        <v>239</v>
      </c>
      <c r="K638" s="130">
        <v>7</v>
      </c>
      <c r="L638" s="130"/>
      <c r="M638" s="130"/>
      <c r="N638" s="130"/>
      <c r="O638" s="131"/>
      <c r="P638" s="156">
        <v>38.790500000000002</v>
      </c>
      <c r="Q638" s="156">
        <v>-9.1815999999999995</v>
      </c>
      <c r="R638" s="132">
        <f t="shared" ca="1" si="81"/>
        <v>0.99937173626393838</v>
      </c>
      <c r="S638" s="131">
        <f t="shared" ca="1" si="82"/>
        <v>3.5449387384619779E-2</v>
      </c>
      <c r="T638" s="131">
        <f t="shared" ca="1" si="83"/>
        <v>2.031100283463017</v>
      </c>
      <c r="U638" s="131">
        <f t="shared" ca="1" si="84"/>
        <v>225.84706763062383</v>
      </c>
      <c r="V638" s="131">
        <f t="shared" ca="1" si="85"/>
        <v>273.27495183305484</v>
      </c>
      <c r="W638" s="131">
        <f t="shared" ca="1" si="86"/>
        <v>4.5545825305509142</v>
      </c>
      <c r="X638" s="131">
        <f t="shared" ca="1" si="87"/>
        <v>273.27495183305484</v>
      </c>
      <c r="Y638" s="131">
        <f t="shared" ca="1" si="88"/>
        <v>273.27495183305484</v>
      </c>
      <c r="Z638" s="122">
        <f t="shared" ca="1" si="89"/>
        <v>273.3</v>
      </c>
      <c r="AA638" s="123" t="str">
        <f t="shared" ca="1" si="90"/>
        <v>4 h 33 min</v>
      </c>
      <c r="AB638" s="86"/>
    </row>
    <row r="639" spans="1:28" ht="15.75" customHeight="1" thickBot="1" x14ac:dyDescent="0.35">
      <c r="A639" s="62"/>
      <c r="D639" s="86"/>
      <c r="E639" s="86"/>
      <c r="F639" s="175">
        <v>559</v>
      </c>
      <c r="G639" s="172">
        <v>171918</v>
      </c>
      <c r="H639" s="128" t="s">
        <v>979</v>
      </c>
      <c r="I639" s="129">
        <v>1116</v>
      </c>
      <c r="J639" s="130" t="s">
        <v>239</v>
      </c>
      <c r="K639" s="130">
        <v>7</v>
      </c>
      <c r="L639" s="130" t="s">
        <v>318</v>
      </c>
      <c r="M639" s="130"/>
      <c r="N639" s="130"/>
      <c r="O639" s="131"/>
      <c r="P639" s="156">
        <v>38.788200000000003</v>
      </c>
      <c r="Q639" s="156">
        <v>-9.1925000000000008</v>
      </c>
      <c r="R639" s="132">
        <f t="shared" ca="1" si="81"/>
        <v>0.99937037106056725</v>
      </c>
      <c r="S639" s="131">
        <f t="shared" ca="1" si="82"/>
        <v>3.5487885894451177E-2</v>
      </c>
      <c r="T639" s="131">
        <f t="shared" ca="1" si="83"/>
        <v>2.0333060855938987</v>
      </c>
      <c r="U639" s="131">
        <f t="shared" ca="1" si="84"/>
        <v>226.09234057312156</v>
      </c>
      <c r="V639" s="131">
        <f t="shared" ca="1" si="85"/>
        <v>273.57173209347707</v>
      </c>
      <c r="W639" s="131">
        <f t="shared" ca="1" si="86"/>
        <v>4.5595288682246178</v>
      </c>
      <c r="X639" s="131">
        <f t="shared" ca="1" si="87"/>
        <v>273.57173209347707</v>
      </c>
      <c r="Y639" s="131">
        <f t="shared" ca="1" si="88"/>
        <v>273.57173209347707</v>
      </c>
      <c r="Z639" s="122">
        <f t="shared" ca="1" si="89"/>
        <v>273.60000000000002</v>
      </c>
      <c r="AA639" s="123" t="str">
        <f t="shared" ca="1" si="90"/>
        <v>4 h 34 min</v>
      </c>
      <c r="AB639" s="86"/>
    </row>
    <row r="640" spans="1:28" ht="15.75" customHeight="1" thickBot="1" x14ac:dyDescent="0.35">
      <c r="A640" s="62"/>
      <c r="D640" s="86"/>
      <c r="E640" s="86"/>
      <c r="F640" s="175">
        <v>560</v>
      </c>
      <c r="G640" s="172">
        <v>171992</v>
      </c>
      <c r="H640" s="128" t="s">
        <v>986</v>
      </c>
      <c r="I640" s="129">
        <v>1116</v>
      </c>
      <c r="J640" s="130" t="s">
        <v>239</v>
      </c>
      <c r="K640" s="130">
        <v>7</v>
      </c>
      <c r="L640" s="130" t="s">
        <v>318</v>
      </c>
      <c r="M640" s="130"/>
      <c r="N640" s="130"/>
      <c r="O640" s="131"/>
      <c r="P640" s="156">
        <v>38.787100000000002</v>
      </c>
      <c r="Q640" s="156">
        <v>-9.1861999999999995</v>
      </c>
      <c r="R640" s="132">
        <f t="shared" ca="1" si="81"/>
        <v>0.99937246887416609</v>
      </c>
      <c r="S640" s="131">
        <f t="shared" ca="1" si="82"/>
        <v>3.5428710655949658E-2</v>
      </c>
      <c r="T640" s="131">
        <f t="shared" ca="1" si="83"/>
        <v>2.0299155941760816</v>
      </c>
      <c r="U640" s="131">
        <f t="shared" ca="1" si="84"/>
        <v>225.71533676352374</v>
      </c>
      <c r="V640" s="131">
        <f t="shared" ca="1" si="85"/>
        <v>273.11555748386371</v>
      </c>
      <c r="W640" s="131">
        <f t="shared" ca="1" si="86"/>
        <v>4.5519259580643956</v>
      </c>
      <c r="X640" s="131">
        <f t="shared" ca="1" si="87"/>
        <v>273.11555748386371</v>
      </c>
      <c r="Y640" s="131">
        <f t="shared" ca="1" si="88"/>
        <v>273.11555748386371</v>
      </c>
      <c r="Z640" s="122">
        <f t="shared" ca="1" si="89"/>
        <v>273.10000000000002</v>
      </c>
      <c r="AA640" s="123" t="str">
        <f t="shared" ca="1" si="90"/>
        <v>4 h 33 min</v>
      </c>
      <c r="AB640" s="86"/>
    </row>
    <row r="641" spans="1:28" ht="15.75" customHeight="1" thickBot="1" x14ac:dyDescent="0.35">
      <c r="A641" s="62"/>
      <c r="D641" s="86"/>
      <c r="E641" s="86"/>
      <c r="F641" s="175">
        <v>561</v>
      </c>
      <c r="G641" s="172">
        <v>171554</v>
      </c>
      <c r="H641" s="128" t="s">
        <v>950</v>
      </c>
      <c r="I641" s="129">
        <v>1111</v>
      </c>
      <c r="J641" s="130" t="s">
        <v>245</v>
      </c>
      <c r="K641" s="130">
        <v>7</v>
      </c>
      <c r="L641" s="130"/>
      <c r="M641" s="130"/>
      <c r="N641" s="130"/>
      <c r="O641" s="131"/>
      <c r="P641" s="156">
        <v>38.808799999999998</v>
      </c>
      <c r="Q641" s="156">
        <v>-9.3792000000000009</v>
      </c>
      <c r="R641" s="132">
        <f t="shared" ca="1" si="81"/>
        <v>0.99931118079448544</v>
      </c>
      <c r="S641" s="131">
        <f t="shared" ca="1" si="82"/>
        <v>3.7118682592274022E-2</v>
      </c>
      <c r="T641" s="131">
        <f t="shared" ca="1" si="83"/>
        <v>2.1267438536230192</v>
      </c>
      <c r="U641" s="131">
        <f t="shared" ca="1" si="84"/>
        <v>236.48210127924852</v>
      </c>
      <c r="V641" s="131">
        <f t="shared" ca="1" si="85"/>
        <v>286.14334254789071</v>
      </c>
      <c r="W641" s="131">
        <f t="shared" ca="1" si="86"/>
        <v>4.7690557091315116</v>
      </c>
      <c r="X641" s="131">
        <f t="shared" ca="1" si="87"/>
        <v>286.14334254789071</v>
      </c>
      <c r="Y641" s="131">
        <f t="shared" ca="1" si="88"/>
        <v>286.14334254789071</v>
      </c>
      <c r="Z641" s="122">
        <f t="shared" ca="1" si="89"/>
        <v>286.10000000000002</v>
      </c>
      <c r="AA641" s="123" t="str">
        <f t="shared" ca="1" si="90"/>
        <v>4 h 46 min</v>
      </c>
      <c r="AB641" s="86"/>
    </row>
    <row r="642" spans="1:28" ht="15.75" customHeight="1" thickBot="1" x14ac:dyDescent="0.35">
      <c r="A642" s="62"/>
      <c r="D642" s="86"/>
      <c r="E642" s="86"/>
      <c r="F642" s="175">
        <v>562</v>
      </c>
      <c r="G642" s="172">
        <v>171591</v>
      </c>
      <c r="H642" s="128" t="s">
        <v>953</v>
      </c>
      <c r="I642" s="129">
        <v>1111</v>
      </c>
      <c r="J642" s="130" t="s">
        <v>245</v>
      </c>
      <c r="K642" s="130">
        <v>7</v>
      </c>
      <c r="L642" s="130"/>
      <c r="M642" s="130"/>
      <c r="N642" s="130"/>
      <c r="O642" s="131"/>
      <c r="P642" s="156">
        <v>38.8018</v>
      </c>
      <c r="Q642" s="156">
        <v>-9.3508999999999993</v>
      </c>
      <c r="R642" s="132">
        <f t="shared" ca="1" si="81"/>
        <v>0.99932268415342218</v>
      </c>
      <c r="S642" s="131">
        <f t="shared" ca="1" si="82"/>
        <v>3.6807399252054784E-2</v>
      </c>
      <c r="T642" s="131">
        <f t="shared" ca="1" si="83"/>
        <v>2.108908631995722</v>
      </c>
      <c r="U642" s="131">
        <f t="shared" ca="1" si="84"/>
        <v>234.49892371885761</v>
      </c>
      <c r="V642" s="131">
        <f t="shared" ca="1" si="85"/>
        <v>283.74369769981769</v>
      </c>
      <c r="W642" s="131">
        <f t="shared" ca="1" si="86"/>
        <v>4.7290616283302951</v>
      </c>
      <c r="X642" s="131">
        <f t="shared" ca="1" si="87"/>
        <v>283.74369769981769</v>
      </c>
      <c r="Y642" s="131">
        <f t="shared" ca="1" si="88"/>
        <v>283.74369769981769</v>
      </c>
      <c r="Z642" s="122">
        <f t="shared" ca="1" si="89"/>
        <v>283.7</v>
      </c>
      <c r="AA642" s="123" t="str">
        <f t="shared" ca="1" si="90"/>
        <v>4 h 44 min</v>
      </c>
      <c r="AB642" s="86"/>
    </row>
    <row r="643" spans="1:28" ht="15.75" customHeight="1" thickBot="1" x14ac:dyDescent="0.35">
      <c r="A643" s="62"/>
      <c r="D643" s="86"/>
      <c r="E643" s="86"/>
      <c r="F643" s="175">
        <v>563</v>
      </c>
      <c r="G643" s="172">
        <v>171797</v>
      </c>
      <c r="H643" s="128" t="s">
        <v>967</v>
      </c>
      <c r="I643" s="129">
        <v>1106</v>
      </c>
      <c r="J643" s="130" t="s">
        <v>235</v>
      </c>
      <c r="K643" s="130">
        <v>7</v>
      </c>
      <c r="L643" s="130" t="s">
        <v>320</v>
      </c>
      <c r="M643" s="130"/>
      <c r="N643" s="130"/>
      <c r="O643" s="131"/>
      <c r="P643" s="156">
        <v>38.7776</v>
      </c>
      <c r="Q643" s="156">
        <v>-9.1447000000000003</v>
      </c>
      <c r="R643" s="132">
        <f t="shared" ca="1" si="81"/>
        <v>0.99938729698775308</v>
      </c>
      <c r="S643" s="131">
        <f t="shared" ca="1" si="82"/>
        <v>3.5007587462392964E-2</v>
      </c>
      <c r="T643" s="131">
        <f t="shared" ca="1" si="83"/>
        <v>2.0057870125302122</v>
      </c>
      <c r="U643" s="131">
        <f t="shared" ca="1" si="84"/>
        <v>223.0323725321789</v>
      </c>
      <c r="V643" s="131">
        <f t="shared" ca="1" si="85"/>
        <v>269.86917076393644</v>
      </c>
      <c r="W643" s="131">
        <f t="shared" ca="1" si="86"/>
        <v>4.4978195127322742</v>
      </c>
      <c r="X643" s="131">
        <f t="shared" ca="1" si="87"/>
        <v>269.86917076393644</v>
      </c>
      <c r="Y643" s="131">
        <f t="shared" ca="1" si="88"/>
        <v>269.86917076393644</v>
      </c>
      <c r="Z643" s="122">
        <f t="shared" ca="1" si="89"/>
        <v>269.89999999999998</v>
      </c>
      <c r="AA643" s="123" t="str">
        <f t="shared" ca="1" si="90"/>
        <v>4 h 30 min</v>
      </c>
      <c r="AB643" s="86"/>
    </row>
    <row r="644" spans="1:28" ht="15.75" customHeight="1" thickBot="1" x14ac:dyDescent="0.35">
      <c r="A644" s="62"/>
      <c r="D644" s="86"/>
      <c r="E644" s="86"/>
      <c r="F644" s="175">
        <v>564</v>
      </c>
      <c r="G644" s="172">
        <v>171890</v>
      </c>
      <c r="H644" s="128" t="s">
        <v>977</v>
      </c>
      <c r="I644" s="129">
        <v>1111</v>
      </c>
      <c r="J644" s="130" t="s">
        <v>245</v>
      </c>
      <c r="K644" s="130">
        <v>7</v>
      </c>
      <c r="L644" s="130" t="s">
        <v>320</v>
      </c>
      <c r="M644" s="130"/>
      <c r="N644" s="130"/>
      <c r="O644" s="131"/>
      <c r="P644" s="156">
        <v>38.797199999999997</v>
      </c>
      <c r="Q644" s="156">
        <v>-9.3268000000000004</v>
      </c>
      <c r="R644" s="132">
        <f t="shared" ca="1" si="81"/>
        <v>0.99933161574017815</v>
      </c>
      <c r="S644" s="131">
        <f t="shared" ca="1" si="82"/>
        <v>3.6563881887693439E-2</v>
      </c>
      <c r="T644" s="131">
        <f t="shared" ca="1" si="83"/>
        <v>2.0949561147796674</v>
      </c>
      <c r="U644" s="131">
        <f t="shared" ca="1" si="84"/>
        <v>232.94748131841689</v>
      </c>
      <c r="V644" s="131">
        <f t="shared" ca="1" si="85"/>
        <v>281.86645239528445</v>
      </c>
      <c r="W644" s="131">
        <f t="shared" ca="1" si="86"/>
        <v>4.6977742065880745</v>
      </c>
      <c r="X644" s="131">
        <f t="shared" ca="1" si="87"/>
        <v>281.86645239528445</v>
      </c>
      <c r="Y644" s="131">
        <f t="shared" ca="1" si="88"/>
        <v>281.86645239528445</v>
      </c>
      <c r="Z644" s="122">
        <f t="shared" ca="1" si="89"/>
        <v>281.89999999999998</v>
      </c>
      <c r="AA644" s="123" t="str">
        <f t="shared" ca="1" si="90"/>
        <v>4 h 42 min</v>
      </c>
      <c r="AB644" s="86"/>
    </row>
    <row r="645" spans="1:28" ht="15.75" customHeight="1" thickBot="1" x14ac:dyDescent="0.35">
      <c r="A645" s="62"/>
      <c r="D645" s="86"/>
      <c r="E645" s="86"/>
      <c r="F645" s="175">
        <v>565</v>
      </c>
      <c r="G645" s="172">
        <v>171682</v>
      </c>
      <c r="H645" s="128" t="s">
        <v>957</v>
      </c>
      <c r="I645" s="129">
        <v>1106</v>
      </c>
      <c r="J645" s="130" t="s">
        <v>235</v>
      </c>
      <c r="K645" s="130">
        <v>7</v>
      </c>
      <c r="L645" s="130" t="s">
        <v>327</v>
      </c>
      <c r="M645" s="130"/>
      <c r="N645" s="130"/>
      <c r="O645" s="131"/>
      <c r="P645" s="156">
        <v>38.772300000000001</v>
      </c>
      <c r="Q645" s="156">
        <v>-9.1112000000000002</v>
      </c>
      <c r="R645" s="132">
        <f t="shared" ca="1" si="81"/>
        <v>0.99939774900213441</v>
      </c>
      <c r="S645" s="131">
        <f t="shared" ca="1" si="82"/>
        <v>3.4707678073302439E-2</v>
      </c>
      <c r="T645" s="131">
        <f t="shared" ca="1" si="83"/>
        <v>1.9886034702989785</v>
      </c>
      <c r="U645" s="131">
        <f t="shared" ca="1" si="84"/>
        <v>221.12165810018919</v>
      </c>
      <c r="V645" s="131">
        <f t="shared" ca="1" si="85"/>
        <v>267.55720630122892</v>
      </c>
      <c r="W645" s="131">
        <f t="shared" ca="1" si="86"/>
        <v>4.4592867716871485</v>
      </c>
      <c r="X645" s="131">
        <f t="shared" ca="1" si="87"/>
        <v>267.55720630122892</v>
      </c>
      <c r="Y645" s="131">
        <f t="shared" ca="1" si="88"/>
        <v>267.55720630122892</v>
      </c>
      <c r="Z645" s="122">
        <f t="shared" ca="1" si="89"/>
        <v>267.60000000000002</v>
      </c>
      <c r="AA645" s="123" t="str">
        <f t="shared" ca="1" si="90"/>
        <v>4 h 28 min</v>
      </c>
      <c r="AB645" s="86"/>
    </row>
    <row r="646" spans="1:28" ht="15.75" customHeight="1" thickBot="1" x14ac:dyDescent="0.35">
      <c r="A646" s="62"/>
      <c r="D646" s="86"/>
      <c r="E646" s="86"/>
      <c r="F646" s="175">
        <v>566</v>
      </c>
      <c r="G646" s="172">
        <v>171712</v>
      </c>
      <c r="H646" s="128" t="s">
        <v>959</v>
      </c>
      <c r="I646" s="129">
        <v>1106</v>
      </c>
      <c r="J646" s="130" t="s">
        <v>235</v>
      </c>
      <c r="K646" s="130">
        <v>7</v>
      </c>
      <c r="L646" s="130"/>
      <c r="M646" s="130"/>
      <c r="N646" s="130"/>
      <c r="O646" s="131"/>
      <c r="P646" s="156">
        <v>38.770400000000002</v>
      </c>
      <c r="Q646" s="156">
        <v>-9.1080000000000005</v>
      </c>
      <c r="R646" s="132">
        <f t="shared" ca="1" si="81"/>
        <v>0.99939947806582563</v>
      </c>
      <c r="S646" s="131">
        <f t="shared" ca="1" si="82"/>
        <v>3.4657814363676653E-2</v>
      </c>
      <c r="T646" s="131">
        <f t="shared" ca="1" si="83"/>
        <v>1.9857464901865551</v>
      </c>
      <c r="U646" s="131">
        <f t="shared" ca="1" si="84"/>
        <v>220.80397778379944</v>
      </c>
      <c r="V646" s="131">
        <f t="shared" ca="1" si="85"/>
        <v>267.1728131183973</v>
      </c>
      <c r="W646" s="131">
        <f t="shared" ca="1" si="86"/>
        <v>4.4528802186399554</v>
      </c>
      <c r="X646" s="131">
        <f t="shared" ca="1" si="87"/>
        <v>267.1728131183973</v>
      </c>
      <c r="Y646" s="131">
        <f t="shared" ca="1" si="88"/>
        <v>267.1728131183973</v>
      </c>
      <c r="Z646" s="122">
        <f t="shared" ca="1" si="89"/>
        <v>267.2</v>
      </c>
      <c r="AA646" s="123" t="str">
        <f t="shared" ca="1" si="90"/>
        <v>4 h 27 min</v>
      </c>
      <c r="AB646" s="86"/>
    </row>
    <row r="647" spans="1:28" ht="15.75" customHeight="1" thickBot="1" x14ac:dyDescent="0.35">
      <c r="A647" s="62"/>
      <c r="D647" s="86"/>
      <c r="E647" s="86"/>
      <c r="F647" s="175">
        <v>567</v>
      </c>
      <c r="G647" s="172">
        <v>171736</v>
      </c>
      <c r="H647" s="128" t="s">
        <v>961</v>
      </c>
      <c r="I647" s="129">
        <v>1106</v>
      </c>
      <c r="J647" s="130" t="s">
        <v>235</v>
      </c>
      <c r="K647" s="130">
        <v>7</v>
      </c>
      <c r="L647" s="130" t="s">
        <v>320</v>
      </c>
      <c r="M647" s="130"/>
      <c r="N647" s="130"/>
      <c r="O647" s="131"/>
      <c r="P647" s="156">
        <v>38.773899999999998</v>
      </c>
      <c r="Q647" s="156">
        <v>-9.1473999999999993</v>
      </c>
      <c r="R647" s="132">
        <f t="shared" ca="1" si="81"/>
        <v>0.99938864837288399</v>
      </c>
      <c r="S647" s="131">
        <f t="shared" ca="1" si="82"/>
        <v>3.4968955634255172E-2</v>
      </c>
      <c r="T647" s="131">
        <f t="shared" ca="1" si="83"/>
        <v>2.0035735718230421</v>
      </c>
      <c r="U647" s="131">
        <f t="shared" ca="1" si="84"/>
        <v>222.78625022243435</v>
      </c>
      <c r="V647" s="131">
        <f t="shared" ca="1" si="85"/>
        <v>269.57136276914554</v>
      </c>
      <c r="W647" s="131">
        <f t="shared" ca="1" si="86"/>
        <v>4.4928560461524256</v>
      </c>
      <c r="X647" s="131">
        <f t="shared" ca="1" si="87"/>
        <v>269.57136276914554</v>
      </c>
      <c r="Y647" s="131">
        <f t="shared" ca="1" si="88"/>
        <v>269.57136276914554</v>
      </c>
      <c r="Z647" s="122">
        <f t="shared" ca="1" si="89"/>
        <v>269.60000000000002</v>
      </c>
      <c r="AA647" s="123" t="str">
        <f t="shared" ca="1" si="90"/>
        <v>4 h 30 min</v>
      </c>
      <c r="AB647" s="86"/>
    </row>
    <row r="648" spans="1:28" ht="15.75" customHeight="1" thickBot="1" x14ac:dyDescent="0.35">
      <c r="A648" s="62"/>
      <c r="D648" s="86"/>
      <c r="E648" s="86"/>
      <c r="F648" s="175">
        <v>568</v>
      </c>
      <c r="G648" s="172">
        <v>171876</v>
      </c>
      <c r="H648" s="128" t="s">
        <v>975</v>
      </c>
      <c r="I648" s="129">
        <v>1111</v>
      </c>
      <c r="J648" s="130" t="s">
        <v>245</v>
      </c>
      <c r="K648" s="130">
        <v>7</v>
      </c>
      <c r="L648" s="130" t="s">
        <v>320</v>
      </c>
      <c r="M648" s="130"/>
      <c r="N648" s="130"/>
      <c r="O648" s="131"/>
      <c r="P648" s="156">
        <v>38.796399999999998</v>
      </c>
      <c r="Q648" s="156">
        <v>-9.3513999999999999</v>
      </c>
      <c r="R648" s="132">
        <f t="shared" ca="1" si="81"/>
        <v>0.99932546632574781</v>
      </c>
      <c r="S648" s="131">
        <f t="shared" ca="1" si="82"/>
        <v>3.6731717098674732E-2</v>
      </c>
      <c r="T648" s="131">
        <f t="shared" ca="1" si="83"/>
        <v>2.1045723640225833</v>
      </c>
      <c r="U648" s="131">
        <f t="shared" ca="1" si="84"/>
        <v>234.01675481062225</v>
      </c>
      <c r="V648" s="131">
        <f t="shared" ca="1" si="85"/>
        <v>283.16027332085292</v>
      </c>
      <c r="W648" s="131">
        <f t="shared" ca="1" si="86"/>
        <v>4.7193378886808821</v>
      </c>
      <c r="X648" s="131">
        <f t="shared" ca="1" si="87"/>
        <v>283.16027332085292</v>
      </c>
      <c r="Y648" s="131">
        <f t="shared" ca="1" si="88"/>
        <v>283.16027332085292</v>
      </c>
      <c r="Z648" s="122">
        <f t="shared" ca="1" si="89"/>
        <v>283.2</v>
      </c>
      <c r="AA648" s="123" t="str">
        <f t="shared" ca="1" si="90"/>
        <v>4 h 43 min</v>
      </c>
      <c r="AB648" s="86"/>
    </row>
    <row r="649" spans="1:28" ht="15.75" customHeight="1" thickBot="1" x14ac:dyDescent="0.35">
      <c r="A649" s="62"/>
      <c r="D649" s="86"/>
      <c r="E649" s="86"/>
      <c r="F649" s="175">
        <v>569</v>
      </c>
      <c r="G649" s="172">
        <v>172455</v>
      </c>
      <c r="H649" s="128" t="s">
        <v>1029</v>
      </c>
      <c r="I649" s="129">
        <v>1111</v>
      </c>
      <c r="J649" s="130" t="s">
        <v>245</v>
      </c>
      <c r="K649" s="130">
        <v>7</v>
      </c>
      <c r="L649" s="130"/>
      <c r="M649" s="130"/>
      <c r="N649" s="130"/>
      <c r="O649" s="131"/>
      <c r="P649" s="156">
        <v>38.799599999999998</v>
      </c>
      <c r="Q649" s="156">
        <v>-9.3783999999999992</v>
      </c>
      <c r="R649" s="132">
        <f t="shared" ca="1" si="81"/>
        <v>0.99931638394309363</v>
      </c>
      <c r="S649" s="131">
        <f t="shared" ca="1" si="82"/>
        <v>3.6978208707126869E-2</v>
      </c>
      <c r="T649" s="131">
        <f t="shared" ca="1" si="83"/>
        <v>2.1186952928722822</v>
      </c>
      <c r="U649" s="131">
        <f t="shared" ca="1" si="84"/>
        <v>235.58714603799291</v>
      </c>
      <c r="V649" s="131">
        <f t="shared" ca="1" si="85"/>
        <v>285.0604467059714</v>
      </c>
      <c r="W649" s="131">
        <f t="shared" ca="1" si="86"/>
        <v>4.751007445099523</v>
      </c>
      <c r="X649" s="131">
        <f t="shared" ca="1" si="87"/>
        <v>285.0604467059714</v>
      </c>
      <c r="Y649" s="131">
        <f t="shared" ca="1" si="88"/>
        <v>285.0604467059714</v>
      </c>
      <c r="Z649" s="122">
        <f t="shared" ca="1" si="89"/>
        <v>285.10000000000002</v>
      </c>
      <c r="AA649" s="123" t="str">
        <f t="shared" ca="1" si="90"/>
        <v>4 h 45 min</v>
      </c>
      <c r="AB649" s="86"/>
    </row>
    <row r="650" spans="1:28" ht="15.75" customHeight="1" thickBot="1" x14ac:dyDescent="0.35">
      <c r="A650" s="62"/>
      <c r="D650" s="86"/>
      <c r="E650" s="86"/>
      <c r="F650" s="175">
        <v>570</v>
      </c>
      <c r="G650" s="172">
        <v>171177</v>
      </c>
      <c r="H650" s="128" t="s">
        <v>916</v>
      </c>
      <c r="I650" s="129">
        <v>1106</v>
      </c>
      <c r="J650" s="130" t="s">
        <v>235</v>
      </c>
      <c r="K650" s="130">
        <v>7</v>
      </c>
      <c r="L650" s="130"/>
      <c r="M650" s="130"/>
      <c r="N650" s="130"/>
      <c r="O650" s="131"/>
      <c r="P650" s="156">
        <v>38.771099999999997</v>
      </c>
      <c r="Q650" s="156">
        <v>-9.1623000000000001</v>
      </c>
      <c r="R650" s="132">
        <f t="shared" ca="1" si="81"/>
        <v>0.99938667320170382</v>
      </c>
      <c r="S650" s="131">
        <f t="shared" ca="1" si="82"/>
        <v>3.5025405165749257E-2</v>
      </c>
      <c r="T650" s="131">
        <f t="shared" ca="1" si="83"/>
        <v>2.006807891733144</v>
      </c>
      <c r="U650" s="131">
        <f t="shared" ca="1" si="84"/>
        <v>223.14588862799377</v>
      </c>
      <c r="V650" s="131">
        <f t="shared" ca="1" si="85"/>
        <v>270.00652523987247</v>
      </c>
      <c r="W650" s="131">
        <f t="shared" ca="1" si="86"/>
        <v>4.5001087539978748</v>
      </c>
      <c r="X650" s="131">
        <f t="shared" ca="1" si="87"/>
        <v>270.00652523987247</v>
      </c>
      <c r="Y650" s="131">
        <f t="shared" ca="1" si="88"/>
        <v>270.00652523987247</v>
      </c>
      <c r="Z650" s="122">
        <f t="shared" ca="1" si="89"/>
        <v>270</v>
      </c>
      <c r="AA650" s="123" t="str">
        <f t="shared" ca="1" si="90"/>
        <v>4 h 30 min</v>
      </c>
      <c r="AB650" s="86"/>
    </row>
    <row r="651" spans="1:28" ht="15.75" customHeight="1" thickBot="1" x14ac:dyDescent="0.35">
      <c r="A651" s="62"/>
      <c r="D651" s="86"/>
      <c r="E651" s="86"/>
      <c r="F651" s="175">
        <v>571</v>
      </c>
      <c r="G651" s="172">
        <v>171190</v>
      </c>
      <c r="H651" s="128" t="s">
        <v>918</v>
      </c>
      <c r="I651" s="129">
        <v>1106</v>
      </c>
      <c r="J651" s="130" t="s">
        <v>235</v>
      </c>
      <c r="K651" s="130">
        <v>7</v>
      </c>
      <c r="L651" s="130" t="s">
        <v>320</v>
      </c>
      <c r="M651" s="130"/>
      <c r="N651" s="130"/>
      <c r="O651" s="131"/>
      <c r="P651" s="156">
        <v>38.766100000000002</v>
      </c>
      <c r="Q651" s="156">
        <v>-9.1158000000000001</v>
      </c>
      <c r="R651" s="132">
        <f t="shared" ca="1" si="81"/>
        <v>0.9994000125761282</v>
      </c>
      <c r="S651" s="131">
        <f t="shared" ca="1" si="82"/>
        <v>3.4642385338132797E-2</v>
      </c>
      <c r="T651" s="131">
        <f t="shared" ca="1" si="83"/>
        <v>1.9848624721408925</v>
      </c>
      <c r="U651" s="131">
        <f t="shared" ca="1" si="84"/>
        <v>220.70567988833315</v>
      </c>
      <c r="V651" s="131">
        <f t="shared" ca="1" si="85"/>
        <v>267.0538726648831</v>
      </c>
      <c r="W651" s="131">
        <f t="shared" ca="1" si="86"/>
        <v>4.4508978777480515</v>
      </c>
      <c r="X651" s="131">
        <f t="shared" ca="1" si="87"/>
        <v>267.0538726648831</v>
      </c>
      <c r="Y651" s="131">
        <f t="shared" ca="1" si="88"/>
        <v>267.0538726648831</v>
      </c>
      <c r="Z651" s="122">
        <f t="shared" ca="1" si="89"/>
        <v>267.10000000000002</v>
      </c>
      <c r="AA651" s="123" t="str">
        <f t="shared" ca="1" si="90"/>
        <v>4 h 27 min</v>
      </c>
      <c r="AB651" s="86"/>
    </row>
    <row r="652" spans="1:28" ht="15.75" customHeight="1" thickBot="1" x14ac:dyDescent="0.35">
      <c r="A652" s="62"/>
      <c r="D652" s="86"/>
      <c r="E652" s="86"/>
      <c r="F652" s="175">
        <v>572</v>
      </c>
      <c r="G652" s="172">
        <v>172420</v>
      </c>
      <c r="H652" s="128" t="s">
        <v>1026</v>
      </c>
      <c r="I652" s="129">
        <v>1106</v>
      </c>
      <c r="J652" s="130" t="s">
        <v>235</v>
      </c>
      <c r="K652" s="130">
        <v>7</v>
      </c>
      <c r="L652" s="130"/>
      <c r="M652" s="130"/>
      <c r="N652" s="130"/>
      <c r="O652" s="131"/>
      <c r="P652" s="156">
        <v>38.764099999999999</v>
      </c>
      <c r="Q652" s="156">
        <v>-9.1114999999999995</v>
      </c>
      <c r="R652" s="132">
        <f t="shared" ca="1" si="81"/>
        <v>0.99940204097365548</v>
      </c>
      <c r="S652" s="131">
        <f t="shared" ca="1" si="82"/>
        <v>3.4583771579983491E-2</v>
      </c>
      <c r="T652" s="131">
        <f t="shared" ca="1" si="83"/>
        <v>1.9815041511775369</v>
      </c>
      <c r="U652" s="131">
        <f t="shared" ca="1" si="84"/>
        <v>220.33225325454669</v>
      </c>
      <c r="V652" s="131">
        <f t="shared" ca="1" si="85"/>
        <v>266.60202643800147</v>
      </c>
      <c r="W652" s="131">
        <f t="shared" ca="1" si="86"/>
        <v>4.4433671073000243</v>
      </c>
      <c r="X652" s="131">
        <f t="shared" ca="1" si="87"/>
        <v>266.60202643800147</v>
      </c>
      <c r="Y652" s="131">
        <f t="shared" ca="1" si="88"/>
        <v>266.60202643800147</v>
      </c>
      <c r="Z652" s="122">
        <f t="shared" ca="1" si="89"/>
        <v>266.60000000000002</v>
      </c>
      <c r="AA652" s="123" t="str">
        <f t="shared" ca="1" si="90"/>
        <v>4 h 27 min</v>
      </c>
      <c r="AB652" s="86"/>
    </row>
    <row r="653" spans="1:28" ht="15.75" customHeight="1" thickBot="1" x14ac:dyDescent="0.35">
      <c r="A653" s="62"/>
      <c r="D653" s="86"/>
      <c r="E653" s="86"/>
      <c r="F653" s="175">
        <v>573</v>
      </c>
      <c r="G653" s="172">
        <v>171402</v>
      </c>
      <c r="H653" s="128" t="s">
        <v>939</v>
      </c>
      <c r="I653" s="129">
        <v>1106</v>
      </c>
      <c r="J653" s="130" t="s">
        <v>235</v>
      </c>
      <c r="K653" s="130">
        <v>7</v>
      </c>
      <c r="L653" s="130" t="s">
        <v>320</v>
      </c>
      <c r="M653" s="130"/>
      <c r="N653" s="130"/>
      <c r="O653" s="131"/>
      <c r="P653" s="156">
        <v>38.771299999999997</v>
      </c>
      <c r="Q653" s="156">
        <v>-9.1892999999999994</v>
      </c>
      <c r="R653" s="132">
        <f t="shared" ca="1" si="81"/>
        <v>0.99938017691709824</v>
      </c>
      <c r="S653" s="131">
        <f t="shared" ca="1" si="82"/>
        <v>3.5210428102940616E-2</v>
      </c>
      <c r="T653" s="131">
        <f t="shared" ca="1" si="83"/>
        <v>2.0174089251473228</v>
      </c>
      <c r="U653" s="131">
        <f t="shared" ca="1" si="84"/>
        <v>224.32466464902035</v>
      </c>
      <c r="V653" s="131">
        <f t="shared" ca="1" si="85"/>
        <v>271.43284422531462</v>
      </c>
      <c r="W653" s="131">
        <f t="shared" ca="1" si="86"/>
        <v>4.523880737088577</v>
      </c>
      <c r="X653" s="131">
        <f t="shared" ca="1" si="87"/>
        <v>271.43284422531462</v>
      </c>
      <c r="Y653" s="131">
        <f t="shared" ca="1" si="88"/>
        <v>271.43284422531462</v>
      </c>
      <c r="Z653" s="122">
        <f t="shared" ca="1" si="89"/>
        <v>271.39999999999998</v>
      </c>
      <c r="AA653" s="123" t="str">
        <f t="shared" ca="1" si="90"/>
        <v>4 h 31 min</v>
      </c>
      <c r="AB653" s="86"/>
    </row>
    <row r="654" spans="1:28" ht="15.75" customHeight="1" thickBot="1" x14ac:dyDescent="0.35">
      <c r="A654" s="62"/>
      <c r="D654" s="86"/>
      <c r="E654" s="86"/>
      <c r="F654" s="175">
        <v>574</v>
      </c>
      <c r="G654" s="172">
        <v>172133</v>
      </c>
      <c r="H654" s="128" t="s">
        <v>998</v>
      </c>
      <c r="I654" s="129">
        <v>1111</v>
      </c>
      <c r="J654" s="130" t="s">
        <v>245</v>
      </c>
      <c r="K654" s="130">
        <v>7</v>
      </c>
      <c r="L654" s="130"/>
      <c r="M654" s="130"/>
      <c r="N654" s="130"/>
      <c r="O654" s="131"/>
      <c r="P654" s="156">
        <v>38.783700000000003</v>
      </c>
      <c r="Q654" s="156">
        <v>-9.3124000000000002</v>
      </c>
      <c r="R654" s="132">
        <f t="shared" ca="1" si="81"/>
        <v>0.99934267390960951</v>
      </c>
      <c r="S654" s="131">
        <f t="shared" ca="1" si="82"/>
        <v>3.6260119027592852E-2</v>
      </c>
      <c r="T654" s="131">
        <f t="shared" ca="1" si="83"/>
        <v>2.0775517849230809</v>
      </c>
      <c r="U654" s="131">
        <f t="shared" ca="1" si="84"/>
        <v>231.01221652908592</v>
      </c>
      <c r="V654" s="131">
        <f t="shared" ca="1" si="85"/>
        <v>279.52478200019397</v>
      </c>
      <c r="W654" s="131">
        <f t="shared" ca="1" si="86"/>
        <v>4.6587463666698996</v>
      </c>
      <c r="X654" s="131">
        <f t="shared" ca="1" si="87"/>
        <v>279.52478200019397</v>
      </c>
      <c r="Y654" s="131">
        <f t="shared" ca="1" si="88"/>
        <v>279.52478200019397</v>
      </c>
      <c r="Z654" s="122">
        <f t="shared" ca="1" si="89"/>
        <v>279.5</v>
      </c>
      <c r="AA654" s="123" t="str">
        <f t="shared" ca="1" si="90"/>
        <v>4 h 40 min</v>
      </c>
      <c r="AB654" s="86"/>
    </row>
    <row r="655" spans="1:28" ht="15.75" customHeight="1" thickBot="1" x14ac:dyDescent="0.35">
      <c r="A655" s="62"/>
      <c r="D655" s="86"/>
      <c r="E655" s="86"/>
      <c r="F655" s="175">
        <v>575</v>
      </c>
      <c r="G655" s="172">
        <v>170318</v>
      </c>
      <c r="H655" s="128" t="s">
        <v>840</v>
      </c>
      <c r="I655" s="129">
        <v>1111</v>
      </c>
      <c r="J655" s="130" t="s">
        <v>245</v>
      </c>
      <c r="K655" s="130">
        <v>7</v>
      </c>
      <c r="L655" s="130" t="s">
        <v>320</v>
      </c>
      <c r="M655" s="130"/>
      <c r="N655" s="130"/>
      <c r="O655" s="131"/>
      <c r="P655" s="156">
        <v>38.782200000000003</v>
      </c>
      <c r="Q655" s="156">
        <v>-9.3185000000000002</v>
      </c>
      <c r="R655" s="132">
        <f t="shared" ca="1" si="81"/>
        <v>0.99934187217400017</v>
      </c>
      <c r="S655" s="131">
        <f t="shared" ca="1" si="82"/>
        <v>3.6282227808600132E-2</v>
      </c>
      <c r="T655" s="131">
        <f t="shared" ca="1" si="83"/>
        <v>2.0788185247649773</v>
      </c>
      <c r="U655" s="131">
        <f t="shared" ca="1" si="84"/>
        <v>231.15307096206121</v>
      </c>
      <c r="V655" s="131">
        <f t="shared" ca="1" si="85"/>
        <v>279.69521586409405</v>
      </c>
      <c r="W655" s="131">
        <f t="shared" ca="1" si="86"/>
        <v>4.6615869310682339</v>
      </c>
      <c r="X655" s="131">
        <f t="shared" ca="1" si="87"/>
        <v>279.69521586409405</v>
      </c>
      <c r="Y655" s="131">
        <f t="shared" ca="1" si="88"/>
        <v>279.69521586409405</v>
      </c>
      <c r="Z655" s="122">
        <f t="shared" ca="1" si="89"/>
        <v>279.7</v>
      </c>
      <c r="AA655" s="123" t="str">
        <f t="shared" ca="1" si="90"/>
        <v>4 h 40 min</v>
      </c>
      <c r="AB655" s="86"/>
    </row>
    <row r="656" spans="1:28" ht="15.75" customHeight="1" thickBot="1" x14ac:dyDescent="0.35">
      <c r="A656" s="62"/>
      <c r="D656" s="86"/>
      <c r="E656" s="86"/>
      <c r="F656" s="175">
        <v>576</v>
      </c>
      <c r="G656" s="172">
        <v>171074</v>
      </c>
      <c r="H656" s="128" t="s">
        <v>906</v>
      </c>
      <c r="I656" s="129">
        <v>1116</v>
      </c>
      <c r="J656" s="130" t="s">
        <v>239</v>
      </c>
      <c r="K656" s="130">
        <v>7</v>
      </c>
      <c r="L656" s="130"/>
      <c r="M656" s="130"/>
      <c r="N656" s="130"/>
      <c r="O656" s="131"/>
      <c r="P656" s="156">
        <v>38.767800000000001</v>
      </c>
      <c r="Q656" s="156">
        <v>-9.2018000000000004</v>
      </c>
      <c r="R656" s="132">
        <f t="shared" ca="1" si="81"/>
        <v>0.99937903295185948</v>
      </c>
      <c r="S656" s="131">
        <f t="shared" ca="1" si="82"/>
        <v>3.5242909229057373E-2</v>
      </c>
      <c r="T656" s="131">
        <f t="shared" ca="1" si="83"/>
        <v>2.0192699565876455</v>
      </c>
      <c r="U656" s="131">
        <f t="shared" ca="1" si="84"/>
        <v>224.5316010061207</v>
      </c>
      <c r="V656" s="131">
        <f t="shared" ca="1" si="85"/>
        <v>271.68323721740603</v>
      </c>
      <c r="W656" s="131">
        <f t="shared" ca="1" si="86"/>
        <v>4.5280539536234334</v>
      </c>
      <c r="X656" s="131">
        <f t="shared" ca="1" si="87"/>
        <v>271.68323721740603</v>
      </c>
      <c r="Y656" s="131">
        <f t="shared" ca="1" si="88"/>
        <v>271.68323721740603</v>
      </c>
      <c r="Z656" s="122">
        <f t="shared" ca="1" si="89"/>
        <v>271.7</v>
      </c>
      <c r="AA656" s="123" t="str">
        <f t="shared" ca="1" si="90"/>
        <v>4 h 32 min</v>
      </c>
      <c r="AB656" s="86"/>
    </row>
    <row r="657" spans="1:28" ht="15.75" customHeight="1" thickBot="1" x14ac:dyDescent="0.35">
      <c r="A657" s="62"/>
      <c r="D657" s="86"/>
      <c r="E657" s="86"/>
      <c r="F657" s="175">
        <v>577</v>
      </c>
      <c r="G657" s="172">
        <v>171608</v>
      </c>
      <c r="H657" s="128" t="s">
        <v>954</v>
      </c>
      <c r="I657" s="129">
        <v>1111</v>
      </c>
      <c r="J657" s="130" t="s">
        <v>245</v>
      </c>
      <c r="K657" s="130">
        <v>7</v>
      </c>
      <c r="L657" s="130" t="s">
        <v>320</v>
      </c>
      <c r="M657" s="130"/>
      <c r="N657" s="130"/>
      <c r="O657" s="131"/>
      <c r="P657" s="156">
        <v>38.778700000000001</v>
      </c>
      <c r="Q657" s="156">
        <v>-9.2980999999999998</v>
      </c>
      <c r="R657" s="132">
        <f t="shared" ref="R657:R720" ca="1" si="91">SIN(RADIANS($A$55))*SIN(RADIANS(P657))+COS(RADIANS($A$55))*COS(RADIANS(P657))*COS(RADIANS(Q657)-RADIANS($B$55))</f>
        <v>0.99934908316499338</v>
      </c>
      <c r="S657" s="131">
        <f t="shared" ref="S657:S720" ca="1" si="92">ACOS(R657)</f>
        <v>3.6082889649273087E-2</v>
      </c>
      <c r="T657" s="131">
        <f t="shared" ref="T657:T720" ca="1" si="93">S657*180/PI()</f>
        <v>2.0673972895396311</v>
      </c>
      <c r="U657" s="131">
        <f t="shared" ref="U657:U720" ca="1" si="94">T657*40030/360</f>
        <v>229.88309305630952</v>
      </c>
      <c r="V657" s="131">
        <f t="shared" ref="V657:V720" ca="1" si="95">U657*1.21</f>
        <v>278.15854259813449</v>
      </c>
      <c r="W657" s="131">
        <f t="shared" ref="W657:W720" ca="1" si="96">V657/60</f>
        <v>4.6359757099689078</v>
      </c>
      <c r="X657" s="131">
        <f t="shared" ref="X657:X720" ca="1" si="97">W657*60</f>
        <v>278.15854259813449</v>
      </c>
      <c r="Y657" s="131">
        <f t="shared" ref="Y657:Y720" ca="1" si="98">IF(ISERROR(X657),0,X657)</f>
        <v>278.15854259813449</v>
      </c>
      <c r="Z657" s="122">
        <f t="shared" ref="Z657:Z720" ca="1" si="99">ROUND(Y657,1)</f>
        <v>278.2</v>
      </c>
      <c r="AA657" s="123" t="str">
        <f t="shared" ref="AA657:AA720" ca="1" si="100">IF(ISERROR(INT(Z657/$K$39)&amp;" h "&amp;(ROUND((((Z657/$K$39)-INT(Z657/$K$39))*60),0)&amp;" min")),"Não Encontrado !",INT(Z657/$K$39)&amp;" h "&amp;(ROUND((((Z657/$K$39)-INT(Z657/$K$39))*60),0)&amp;" min"))</f>
        <v>4 h 38 min</v>
      </c>
      <c r="AB657" s="86"/>
    </row>
    <row r="658" spans="1:28" ht="15.75" customHeight="1" thickBot="1" x14ac:dyDescent="0.35">
      <c r="A658" s="62"/>
      <c r="D658" s="86"/>
      <c r="E658" s="86"/>
      <c r="F658" s="175">
        <v>578</v>
      </c>
      <c r="G658" s="172">
        <v>171530</v>
      </c>
      <c r="H658" s="128" t="s">
        <v>949</v>
      </c>
      <c r="I658" s="129">
        <v>1111</v>
      </c>
      <c r="J658" s="130" t="s">
        <v>245</v>
      </c>
      <c r="K658" s="130">
        <v>7</v>
      </c>
      <c r="L658" s="130"/>
      <c r="M658" s="130"/>
      <c r="N658" s="130"/>
      <c r="O658" s="131"/>
      <c r="P658" s="156">
        <v>38.783799999999999</v>
      </c>
      <c r="Q658" s="156">
        <v>-9.3369</v>
      </c>
      <c r="R658" s="132">
        <f t="shared" ca="1" si="91"/>
        <v>0.99933613195246651</v>
      </c>
      <c r="S658" s="131">
        <f t="shared" ca="1" si="92"/>
        <v>3.6440129363215057E-2</v>
      </c>
      <c r="T658" s="131">
        <f t="shared" ca="1" si="93"/>
        <v>2.0878656174229668</v>
      </c>
      <c r="U658" s="131">
        <f t="shared" ca="1" si="94"/>
        <v>232.15905740400379</v>
      </c>
      <c r="V658" s="131">
        <f t="shared" ca="1" si="95"/>
        <v>280.91245945884458</v>
      </c>
      <c r="W658" s="131">
        <f t="shared" ca="1" si="96"/>
        <v>4.6818743243140766</v>
      </c>
      <c r="X658" s="131">
        <f t="shared" ca="1" si="97"/>
        <v>280.91245945884458</v>
      </c>
      <c r="Y658" s="131">
        <f t="shared" ca="1" si="98"/>
        <v>280.91245945884458</v>
      </c>
      <c r="Z658" s="122">
        <f t="shared" ca="1" si="99"/>
        <v>280.89999999999998</v>
      </c>
      <c r="AA658" s="123" t="str">
        <f t="shared" ca="1" si="100"/>
        <v>4 h 41 min</v>
      </c>
      <c r="AB658" s="86"/>
    </row>
    <row r="659" spans="1:28" ht="15.75" customHeight="1" thickBot="1" x14ac:dyDescent="0.35">
      <c r="A659" s="62"/>
      <c r="D659" s="86"/>
      <c r="E659" s="86"/>
      <c r="F659" s="175">
        <v>579</v>
      </c>
      <c r="G659" s="172">
        <v>404019</v>
      </c>
      <c r="H659" s="128" t="s">
        <v>1103</v>
      </c>
      <c r="I659" s="129">
        <v>1116</v>
      </c>
      <c r="J659" s="130" t="s">
        <v>239</v>
      </c>
      <c r="K659" s="130">
        <v>7</v>
      </c>
      <c r="L659" s="130" t="s">
        <v>318</v>
      </c>
      <c r="M659" s="130"/>
      <c r="N659" s="130"/>
      <c r="O659" s="131"/>
      <c r="P659" s="156">
        <v>38.766599999999997</v>
      </c>
      <c r="Q659" s="156">
        <v>-9.2005999999999997</v>
      </c>
      <c r="R659" s="132">
        <f t="shared" ca="1" si="91"/>
        <v>0.99937995996854523</v>
      </c>
      <c r="S659" s="131">
        <f t="shared" ca="1" si="92"/>
        <v>3.5216590323067676E-2</v>
      </c>
      <c r="T659" s="131">
        <f t="shared" ca="1" si="93"/>
        <v>2.0177619943530343</v>
      </c>
      <c r="U659" s="131">
        <f t="shared" ca="1" si="94"/>
        <v>224.3639239831999</v>
      </c>
      <c r="V659" s="131">
        <f t="shared" ca="1" si="95"/>
        <v>271.48034801967185</v>
      </c>
      <c r="W659" s="131">
        <f t="shared" ca="1" si="96"/>
        <v>4.5246724669945309</v>
      </c>
      <c r="X659" s="131">
        <f t="shared" ca="1" si="97"/>
        <v>271.48034801967185</v>
      </c>
      <c r="Y659" s="131">
        <f t="shared" ca="1" si="98"/>
        <v>271.48034801967185</v>
      </c>
      <c r="Z659" s="122">
        <f t="shared" ca="1" si="99"/>
        <v>271.5</v>
      </c>
      <c r="AA659" s="123" t="str">
        <f t="shared" ca="1" si="100"/>
        <v>4 h 32 min</v>
      </c>
      <c r="AB659" s="86"/>
    </row>
    <row r="660" spans="1:28" ht="15.75" customHeight="1" thickBot="1" x14ac:dyDescent="0.35">
      <c r="A660" s="62"/>
      <c r="D660" s="86"/>
      <c r="E660" s="86"/>
      <c r="F660" s="175">
        <v>580</v>
      </c>
      <c r="G660" s="172">
        <v>170161</v>
      </c>
      <c r="H660" s="128" t="s">
        <v>831</v>
      </c>
      <c r="I660" s="129">
        <v>1115</v>
      </c>
      <c r="J660" s="130" t="s">
        <v>232</v>
      </c>
      <c r="K660" s="130">
        <v>7</v>
      </c>
      <c r="L660" s="130" t="s">
        <v>318</v>
      </c>
      <c r="M660" s="130"/>
      <c r="N660" s="130"/>
      <c r="O660" s="131"/>
      <c r="P660" s="156">
        <v>38.768300000000004</v>
      </c>
      <c r="Q660" s="156">
        <v>-9.2172999999999998</v>
      </c>
      <c r="R660" s="132">
        <f t="shared" ca="1" si="91"/>
        <v>0.99937499975173105</v>
      </c>
      <c r="S660" s="131">
        <f t="shared" ca="1" si="92"/>
        <v>3.5357187765438169E-2</v>
      </c>
      <c r="T660" s="131">
        <f t="shared" ca="1" si="93"/>
        <v>2.0258176344111973</v>
      </c>
      <c r="U660" s="131">
        <f t="shared" ca="1" si="94"/>
        <v>225.25966640411175</v>
      </c>
      <c r="V660" s="131">
        <f t="shared" ca="1" si="95"/>
        <v>272.5641963489752</v>
      </c>
      <c r="W660" s="131">
        <f t="shared" ca="1" si="96"/>
        <v>4.5427366058162537</v>
      </c>
      <c r="X660" s="131">
        <f t="shared" ca="1" si="97"/>
        <v>272.5641963489752</v>
      </c>
      <c r="Y660" s="131">
        <f t="shared" ca="1" si="98"/>
        <v>272.5641963489752</v>
      </c>
      <c r="Z660" s="122">
        <f t="shared" ca="1" si="99"/>
        <v>272.60000000000002</v>
      </c>
      <c r="AA660" s="123" t="str">
        <f t="shared" ca="1" si="100"/>
        <v>4 h 33 min</v>
      </c>
      <c r="AB660" s="86"/>
    </row>
    <row r="661" spans="1:28" ht="15.75" customHeight="1" thickBot="1" x14ac:dyDescent="0.35">
      <c r="A661" s="62"/>
      <c r="D661" s="86"/>
      <c r="E661" s="86"/>
      <c r="F661" s="175">
        <v>581</v>
      </c>
      <c r="G661" s="172">
        <v>170719</v>
      </c>
      <c r="H661" s="128" t="s">
        <v>873</v>
      </c>
      <c r="I661" s="129">
        <v>1115</v>
      </c>
      <c r="J661" s="130" t="s">
        <v>232</v>
      </c>
      <c r="K661" s="130">
        <v>7</v>
      </c>
      <c r="L661" s="130" t="s">
        <v>320</v>
      </c>
      <c r="M661" s="130"/>
      <c r="N661" s="130"/>
      <c r="O661" s="131"/>
      <c r="P661" s="156">
        <v>38.770200000000003</v>
      </c>
      <c r="Q661" s="156">
        <v>-9.2311999999999994</v>
      </c>
      <c r="R661" s="132">
        <f t="shared" ca="1" si="91"/>
        <v>0.99937057242476979</v>
      </c>
      <c r="S661" s="131">
        <f t="shared" ca="1" si="92"/>
        <v>3.548221008225938E-2</v>
      </c>
      <c r="T661" s="131">
        <f t="shared" ca="1" si="93"/>
        <v>2.0329808855100002</v>
      </c>
      <c r="U661" s="131">
        <f t="shared" ca="1" si="94"/>
        <v>226.05618013045921</v>
      </c>
      <c r="V661" s="131">
        <f t="shared" ca="1" si="95"/>
        <v>273.52797795785563</v>
      </c>
      <c r="W661" s="131">
        <f t="shared" ca="1" si="96"/>
        <v>4.5587996326309268</v>
      </c>
      <c r="X661" s="131">
        <f t="shared" ca="1" si="97"/>
        <v>273.52797795785563</v>
      </c>
      <c r="Y661" s="131">
        <f t="shared" ca="1" si="98"/>
        <v>273.52797795785563</v>
      </c>
      <c r="Z661" s="122">
        <f t="shared" ca="1" si="99"/>
        <v>273.5</v>
      </c>
      <c r="AA661" s="123" t="str">
        <f t="shared" ca="1" si="100"/>
        <v>4 h 34 min</v>
      </c>
      <c r="AB661" s="86"/>
    </row>
    <row r="662" spans="1:28" ht="15.75" customHeight="1" thickBot="1" x14ac:dyDescent="0.35">
      <c r="A662" s="62"/>
      <c r="D662" s="86"/>
      <c r="E662" s="86"/>
      <c r="F662" s="175">
        <v>582</v>
      </c>
      <c r="G662" s="173">
        <v>121198</v>
      </c>
      <c r="H662" s="134" t="s">
        <v>325</v>
      </c>
      <c r="I662" s="135">
        <v>1502</v>
      </c>
      <c r="J662" s="130" t="s">
        <v>230</v>
      </c>
      <c r="K662" s="130">
        <v>7</v>
      </c>
      <c r="L662" s="130"/>
      <c r="M662" s="130"/>
      <c r="N662" s="130"/>
      <c r="O662" s="131"/>
      <c r="P662" s="156">
        <v>38.748399999999997</v>
      </c>
      <c r="Q662" s="156">
        <v>-8.9628999999999994</v>
      </c>
      <c r="R662" s="132">
        <f t="shared" ca="1" si="91"/>
        <v>0.99944160317039699</v>
      </c>
      <c r="S662" s="136">
        <f t="shared" ca="1" si="92"/>
        <v>3.3420018108291538E-2</v>
      </c>
      <c r="T662" s="131">
        <f t="shared" ca="1" si="93"/>
        <v>1.9148259888558905</v>
      </c>
      <c r="U662" s="131">
        <f t="shared" ca="1" si="94"/>
        <v>212.91801203861473</v>
      </c>
      <c r="V662" s="131">
        <f t="shared" ca="1" si="95"/>
        <v>257.63079456672381</v>
      </c>
      <c r="W662" s="131">
        <f t="shared" ca="1" si="96"/>
        <v>4.2938465761120632</v>
      </c>
      <c r="X662" s="131">
        <f t="shared" ca="1" si="97"/>
        <v>257.63079456672381</v>
      </c>
      <c r="Y662" s="131">
        <f t="shared" ca="1" si="98"/>
        <v>257.63079456672381</v>
      </c>
      <c r="Z662" s="122">
        <f t="shared" ca="1" si="99"/>
        <v>257.60000000000002</v>
      </c>
      <c r="AA662" s="124" t="str">
        <f t="shared" ca="1" si="100"/>
        <v>4 h 18 min</v>
      </c>
      <c r="AB662" s="86"/>
    </row>
    <row r="663" spans="1:28" ht="15.75" customHeight="1" thickBot="1" x14ac:dyDescent="0.35">
      <c r="A663" s="62"/>
      <c r="D663" s="86"/>
      <c r="E663" s="86"/>
      <c r="F663" s="175">
        <v>583</v>
      </c>
      <c r="G663" s="172">
        <v>171244</v>
      </c>
      <c r="H663" s="128" t="s">
        <v>923</v>
      </c>
      <c r="I663" s="129">
        <v>1115</v>
      </c>
      <c r="J663" s="130" t="s">
        <v>232</v>
      </c>
      <c r="K663" s="130">
        <v>7</v>
      </c>
      <c r="L663" s="130" t="s">
        <v>320</v>
      </c>
      <c r="M663" s="130"/>
      <c r="N663" s="130"/>
      <c r="O663" s="131"/>
      <c r="P663" s="156">
        <v>38.768900000000002</v>
      </c>
      <c r="Q663" s="156">
        <v>-9.2263000000000002</v>
      </c>
      <c r="R663" s="132">
        <f t="shared" ca="1" si="91"/>
        <v>0.99937247241504568</v>
      </c>
      <c r="S663" s="131">
        <f t="shared" ca="1" si="92"/>
        <v>3.5428610691108364E-2</v>
      </c>
      <c r="T663" s="131">
        <f t="shared" ca="1" si="93"/>
        <v>2.0299098666125759</v>
      </c>
      <c r="U663" s="131">
        <f t="shared" ca="1" si="94"/>
        <v>225.71469989028171</v>
      </c>
      <c r="V663" s="131">
        <f t="shared" ca="1" si="95"/>
        <v>273.11478686724087</v>
      </c>
      <c r="W663" s="131">
        <f t="shared" ca="1" si="96"/>
        <v>4.5519131144540141</v>
      </c>
      <c r="X663" s="131">
        <f t="shared" ca="1" si="97"/>
        <v>273.11478686724087</v>
      </c>
      <c r="Y663" s="131">
        <f t="shared" ca="1" si="98"/>
        <v>273.11478686724087</v>
      </c>
      <c r="Z663" s="122">
        <f t="shared" ca="1" si="99"/>
        <v>273.10000000000002</v>
      </c>
      <c r="AA663" s="123" t="str">
        <f t="shared" ca="1" si="100"/>
        <v>4 h 33 min</v>
      </c>
      <c r="AB663" s="86"/>
    </row>
    <row r="664" spans="1:28" ht="15.75" customHeight="1" thickBot="1" x14ac:dyDescent="0.35">
      <c r="A664" s="62"/>
      <c r="D664" s="86"/>
      <c r="E664" s="86"/>
      <c r="F664" s="175">
        <v>584</v>
      </c>
      <c r="G664" s="172">
        <v>171761</v>
      </c>
      <c r="H664" s="128" t="s">
        <v>964</v>
      </c>
      <c r="I664" s="129">
        <v>1106</v>
      </c>
      <c r="J664" s="130" t="s">
        <v>235</v>
      </c>
      <c r="K664" s="130">
        <v>7</v>
      </c>
      <c r="L664" s="130"/>
      <c r="M664" s="130"/>
      <c r="N664" s="130"/>
      <c r="O664" s="131"/>
      <c r="P664" s="156">
        <v>38.7577</v>
      </c>
      <c r="Q664" s="156">
        <v>-9.1359999999999992</v>
      </c>
      <c r="R664" s="132">
        <f t="shared" ca="1" si="91"/>
        <v>0.99939987167994282</v>
      </c>
      <c r="S664" s="131">
        <f t="shared" ca="1" si="92"/>
        <v>3.4646453074793859E-2</v>
      </c>
      <c r="T664" s="131">
        <f t="shared" ca="1" si="93"/>
        <v>1.9850955362837421</v>
      </c>
      <c r="U664" s="131">
        <f t="shared" ca="1" si="94"/>
        <v>220.73159532621722</v>
      </c>
      <c r="V664" s="131">
        <f t="shared" ca="1" si="95"/>
        <v>267.08523034472285</v>
      </c>
      <c r="W664" s="131">
        <f t="shared" ca="1" si="96"/>
        <v>4.4514205057453804</v>
      </c>
      <c r="X664" s="131">
        <f t="shared" ca="1" si="97"/>
        <v>267.08523034472285</v>
      </c>
      <c r="Y664" s="131">
        <f t="shared" ca="1" si="98"/>
        <v>267.08523034472285</v>
      </c>
      <c r="Z664" s="122">
        <f t="shared" ca="1" si="99"/>
        <v>267.10000000000002</v>
      </c>
      <c r="AA664" s="123" t="str">
        <f t="shared" ca="1" si="100"/>
        <v>4 h 27 min</v>
      </c>
      <c r="AB664" s="86"/>
    </row>
    <row r="665" spans="1:28" ht="15.75" customHeight="1" thickBot="1" x14ac:dyDescent="0.35">
      <c r="A665" s="62"/>
      <c r="D665" s="86"/>
      <c r="E665" s="86"/>
      <c r="F665" s="175">
        <v>585</v>
      </c>
      <c r="G665" s="172">
        <v>171232</v>
      </c>
      <c r="H665" s="128" t="s">
        <v>922</v>
      </c>
      <c r="I665" s="129">
        <v>1115</v>
      </c>
      <c r="J665" s="130" t="s">
        <v>232</v>
      </c>
      <c r="K665" s="130">
        <v>7</v>
      </c>
      <c r="L665" s="130" t="s">
        <v>327</v>
      </c>
      <c r="M665" s="130"/>
      <c r="N665" s="130"/>
      <c r="O665" s="131"/>
      <c r="P665" s="156">
        <v>38.7682</v>
      </c>
      <c r="Q665" s="156">
        <v>-9.2383000000000006</v>
      </c>
      <c r="R665" s="132">
        <f t="shared" ca="1" si="91"/>
        <v>0.99936987577762648</v>
      </c>
      <c r="S665" s="131">
        <f t="shared" ca="1" si="92"/>
        <v>3.5501842475702983E-2</v>
      </c>
      <c r="T665" s="131">
        <f t="shared" ca="1" si="93"/>
        <v>2.0341057387960588</v>
      </c>
      <c r="U665" s="131">
        <f t="shared" ca="1" si="94"/>
        <v>226.181257566684</v>
      </c>
      <c r="V665" s="131">
        <f t="shared" ca="1" si="95"/>
        <v>273.6793216556876</v>
      </c>
      <c r="W665" s="131">
        <f t="shared" ca="1" si="96"/>
        <v>4.5613220275947937</v>
      </c>
      <c r="X665" s="131">
        <f t="shared" ca="1" si="97"/>
        <v>273.6793216556876</v>
      </c>
      <c r="Y665" s="131">
        <f t="shared" ca="1" si="98"/>
        <v>273.6793216556876</v>
      </c>
      <c r="Z665" s="122">
        <f t="shared" ca="1" si="99"/>
        <v>273.7</v>
      </c>
      <c r="AA665" s="123" t="str">
        <f t="shared" ca="1" si="100"/>
        <v>4 h 34 min</v>
      </c>
      <c r="AB665" s="86"/>
    </row>
    <row r="666" spans="1:28" ht="15.75" customHeight="1" thickBot="1" x14ac:dyDescent="0.35">
      <c r="A666" s="62"/>
      <c r="D666" s="86"/>
      <c r="E666" s="86"/>
      <c r="F666" s="175">
        <v>586</v>
      </c>
      <c r="G666" s="172">
        <v>171098</v>
      </c>
      <c r="H666" s="128" t="s">
        <v>908</v>
      </c>
      <c r="I666" s="129">
        <v>1106</v>
      </c>
      <c r="J666" s="130" t="s">
        <v>235</v>
      </c>
      <c r="K666" s="130">
        <v>7</v>
      </c>
      <c r="L666" s="130"/>
      <c r="M666" s="130"/>
      <c r="N666" s="130"/>
      <c r="O666" s="131"/>
      <c r="P666" s="156">
        <v>38.760199999999998</v>
      </c>
      <c r="Q666" s="156">
        <v>-9.1814999999999998</v>
      </c>
      <c r="R666" s="132">
        <f t="shared" ca="1" si="91"/>
        <v>0.9993879272697872</v>
      </c>
      <c r="S666" s="131">
        <f t="shared" ca="1" si="92"/>
        <v>3.4989574997243755E-2</v>
      </c>
      <c r="T666" s="131">
        <f t="shared" ca="1" si="93"/>
        <v>2.0047549742985362</v>
      </c>
      <c r="U666" s="131">
        <f t="shared" ca="1" si="94"/>
        <v>222.91761561436223</v>
      </c>
      <c r="V666" s="131">
        <f t="shared" ca="1" si="95"/>
        <v>269.73031489337831</v>
      </c>
      <c r="W666" s="131">
        <f t="shared" ca="1" si="96"/>
        <v>4.4955052482229716</v>
      </c>
      <c r="X666" s="131">
        <f t="shared" ca="1" si="97"/>
        <v>269.73031489337831</v>
      </c>
      <c r="Y666" s="131">
        <f t="shared" ca="1" si="98"/>
        <v>269.73031489337831</v>
      </c>
      <c r="Z666" s="122">
        <f t="shared" ca="1" si="99"/>
        <v>269.7</v>
      </c>
      <c r="AA666" s="123" t="str">
        <f t="shared" ca="1" si="100"/>
        <v>4 h 30 min</v>
      </c>
      <c r="AB666" s="86"/>
    </row>
    <row r="667" spans="1:28" ht="15.75" customHeight="1" thickBot="1" x14ac:dyDescent="0.35">
      <c r="A667" s="62"/>
      <c r="D667" s="86"/>
      <c r="E667" s="86"/>
      <c r="F667" s="175">
        <v>587</v>
      </c>
      <c r="G667" s="172">
        <v>171463</v>
      </c>
      <c r="H667" s="128" t="s">
        <v>943</v>
      </c>
      <c r="I667" s="129">
        <v>1115</v>
      </c>
      <c r="J667" s="130" t="s">
        <v>232</v>
      </c>
      <c r="K667" s="130">
        <v>7</v>
      </c>
      <c r="L667" s="130"/>
      <c r="M667" s="130"/>
      <c r="N667" s="130"/>
      <c r="O667" s="131"/>
      <c r="P667" s="156">
        <v>38.764099999999999</v>
      </c>
      <c r="Q667" s="156">
        <v>-9.2158999999999995</v>
      </c>
      <c r="R667" s="132">
        <f t="shared" ca="1" si="91"/>
        <v>0.99937757073460576</v>
      </c>
      <c r="S667" s="131">
        <f t="shared" ca="1" si="92"/>
        <v>3.5284383112423434E-2</v>
      </c>
      <c r="T667" s="131">
        <f t="shared" ca="1" si="93"/>
        <v>2.0216462350645386</v>
      </c>
      <c r="U667" s="131">
        <f t="shared" ca="1" si="94"/>
        <v>224.79582997120411</v>
      </c>
      <c r="V667" s="131">
        <f t="shared" ca="1" si="95"/>
        <v>272.00295426515697</v>
      </c>
      <c r="W667" s="131">
        <f t="shared" ca="1" si="96"/>
        <v>4.5333825710859497</v>
      </c>
      <c r="X667" s="131">
        <f t="shared" ca="1" si="97"/>
        <v>272.00295426515697</v>
      </c>
      <c r="Y667" s="131">
        <f t="shared" ca="1" si="98"/>
        <v>272.00295426515697</v>
      </c>
      <c r="Z667" s="122">
        <f t="shared" ca="1" si="99"/>
        <v>272</v>
      </c>
      <c r="AA667" s="123" t="str">
        <f t="shared" ca="1" si="100"/>
        <v>4 h 32 min</v>
      </c>
      <c r="AB667" s="86"/>
    </row>
    <row r="668" spans="1:28" ht="15.75" customHeight="1" thickBot="1" x14ac:dyDescent="0.35">
      <c r="A668" s="62"/>
      <c r="D668" s="86"/>
      <c r="E668" s="86"/>
      <c r="F668" s="175">
        <v>588</v>
      </c>
      <c r="G668" s="172">
        <v>171219</v>
      </c>
      <c r="H668" s="128" t="s">
        <v>920</v>
      </c>
      <c r="I668" s="129">
        <v>1111</v>
      </c>
      <c r="J668" s="130" t="s">
        <v>245</v>
      </c>
      <c r="K668" s="130">
        <v>7</v>
      </c>
      <c r="L668" s="130"/>
      <c r="M668" s="130"/>
      <c r="N668" s="130"/>
      <c r="O668" s="131"/>
      <c r="P668" s="156">
        <v>38.772399999999998</v>
      </c>
      <c r="Q668" s="156">
        <v>-9.3027999999999995</v>
      </c>
      <c r="R668" s="132">
        <f t="shared" ca="1" si="91"/>
        <v>0.99935121914259528</v>
      </c>
      <c r="S668" s="131">
        <f t="shared" ca="1" si="92"/>
        <v>3.602363175225598E-2</v>
      </c>
      <c r="T668" s="131">
        <f t="shared" ca="1" si="93"/>
        <v>2.06400206213773</v>
      </c>
      <c r="U668" s="131">
        <f t="shared" ca="1" si="94"/>
        <v>229.50556263159257</v>
      </c>
      <c r="V668" s="131">
        <f t="shared" ca="1" si="95"/>
        <v>277.70173078422698</v>
      </c>
      <c r="W668" s="131">
        <f t="shared" ca="1" si="96"/>
        <v>4.6283621797371159</v>
      </c>
      <c r="X668" s="131">
        <f t="shared" ca="1" si="97"/>
        <v>277.70173078422698</v>
      </c>
      <c r="Y668" s="131">
        <f t="shared" ca="1" si="98"/>
        <v>277.70173078422698</v>
      </c>
      <c r="Z668" s="122">
        <f t="shared" ca="1" si="99"/>
        <v>277.7</v>
      </c>
      <c r="AA668" s="123" t="str">
        <f t="shared" ca="1" si="100"/>
        <v>4 h 38 min</v>
      </c>
      <c r="AB668" s="86"/>
    </row>
    <row r="669" spans="1:28" ht="15.75" customHeight="1" thickBot="1" x14ac:dyDescent="0.35">
      <c r="A669" s="62"/>
      <c r="D669" s="86"/>
      <c r="E669" s="86"/>
      <c r="F669" s="175">
        <v>589</v>
      </c>
      <c r="G669" s="172">
        <v>172303</v>
      </c>
      <c r="H669" s="128" t="s">
        <v>1014</v>
      </c>
      <c r="I669" s="129">
        <v>1115</v>
      </c>
      <c r="J669" s="130" t="s">
        <v>232</v>
      </c>
      <c r="K669" s="130">
        <v>7</v>
      </c>
      <c r="L669" s="130" t="s">
        <v>320</v>
      </c>
      <c r="M669" s="130"/>
      <c r="N669" s="130"/>
      <c r="O669" s="131"/>
      <c r="P669" s="156">
        <v>38.762799999999999</v>
      </c>
      <c r="Q669" s="156">
        <v>-9.2256999999999998</v>
      </c>
      <c r="R669" s="132">
        <f t="shared" ca="1" si="91"/>
        <v>0.99937585636046977</v>
      </c>
      <c r="S669" s="131">
        <f t="shared" ca="1" si="92"/>
        <v>3.533294712358459E-2</v>
      </c>
      <c r="T669" s="131">
        <f t="shared" ca="1" si="93"/>
        <v>2.0244287479402989</v>
      </c>
      <c r="U669" s="131">
        <f t="shared" ca="1" si="94"/>
        <v>225.10522994458378</v>
      </c>
      <c r="V669" s="131">
        <f t="shared" ca="1" si="95"/>
        <v>272.37732823294635</v>
      </c>
      <c r="W669" s="131">
        <f t="shared" ca="1" si="96"/>
        <v>4.5396221372157726</v>
      </c>
      <c r="X669" s="131">
        <f t="shared" ca="1" si="97"/>
        <v>272.37732823294635</v>
      </c>
      <c r="Y669" s="131">
        <f t="shared" ca="1" si="98"/>
        <v>272.37732823294635</v>
      </c>
      <c r="Z669" s="122">
        <f t="shared" ca="1" si="99"/>
        <v>272.39999999999998</v>
      </c>
      <c r="AA669" s="123" t="str">
        <f t="shared" ca="1" si="100"/>
        <v>4 h 32 min</v>
      </c>
      <c r="AB669" s="86"/>
    </row>
    <row r="670" spans="1:28" ht="15.75" customHeight="1" thickBot="1" x14ac:dyDescent="0.35">
      <c r="A670" s="62"/>
      <c r="D670" s="86"/>
      <c r="E670" s="86"/>
      <c r="F670" s="175">
        <v>590</v>
      </c>
      <c r="G670" s="172">
        <v>171384</v>
      </c>
      <c r="H670" s="128" t="s">
        <v>937</v>
      </c>
      <c r="I670" s="129">
        <v>1106</v>
      </c>
      <c r="J670" s="130" t="s">
        <v>235</v>
      </c>
      <c r="K670" s="130">
        <v>7</v>
      </c>
      <c r="L670" s="130" t="s">
        <v>320</v>
      </c>
      <c r="M670" s="130"/>
      <c r="N670" s="130"/>
      <c r="O670" s="131"/>
      <c r="P670" s="156">
        <v>38.7515</v>
      </c>
      <c r="Q670" s="156">
        <v>-9.1120999999999999</v>
      </c>
      <c r="R670" s="132">
        <f t="shared" ca="1" si="91"/>
        <v>0.99940856476830442</v>
      </c>
      <c r="S670" s="131">
        <f t="shared" ca="1" si="92"/>
        <v>3.4394579228834044E-2</v>
      </c>
      <c r="T670" s="131">
        <f t="shared" ca="1" si="93"/>
        <v>1.9706642279405164</v>
      </c>
      <c r="U670" s="131">
        <f t="shared" ca="1" si="94"/>
        <v>219.12691401238578</v>
      </c>
      <c r="V670" s="131">
        <f t="shared" ca="1" si="95"/>
        <v>265.1435659549868</v>
      </c>
      <c r="W670" s="131">
        <f t="shared" ca="1" si="96"/>
        <v>4.4190594325831132</v>
      </c>
      <c r="X670" s="131">
        <f t="shared" ca="1" si="97"/>
        <v>265.1435659549868</v>
      </c>
      <c r="Y670" s="131">
        <f t="shared" ca="1" si="98"/>
        <v>265.1435659549868</v>
      </c>
      <c r="Z670" s="122">
        <f t="shared" ca="1" si="99"/>
        <v>265.10000000000002</v>
      </c>
      <c r="AA670" s="123" t="str">
        <f t="shared" ca="1" si="100"/>
        <v>4 h 25 min</v>
      </c>
      <c r="AB670" s="86"/>
    </row>
    <row r="671" spans="1:28" ht="15.75" customHeight="1" thickBot="1" x14ac:dyDescent="0.35">
      <c r="A671" s="62"/>
      <c r="D671" s="86"/>
      <c r="E671" s="86"/>
      <c r="F671" s="175">
        <v>591</v>
      </c>
      <c r="G671" s="172">
        <v>401754</v>
      </c>
      <c r="H671" s="128" t="s">
        <v>1067</v>
      </c>
      <c r="I671" s="129">
        <v>1111</v>
      </c>
      <c r="J671" s="130" t="s">
        <v>245</v>
      </c>
      <c r="K671" s="130">
        <v>7</v>
      </c>
      <c r="L671" s="130"/>
      <c r="M671" s="130"/>
      <c r="N671" s="130"/>
      <c r="O671" s="131"/>
      <c r="P671" s="156">
        <v>38.7697</v>
      </c>
      <c r="Q671" s="156">
        <v>-9.2989999999999995</v>
      </c>
      <c r="R671" s="132">
        <f t="shared" ca="1" si="91"/>
        <v>0.99935364456076603</v>
      </c>
      <c r="S671" s="131">
        <f t="shared" ca="1" si="92"/>
        <v>3.595622562126044E-2</v>
      </c>
      <c r="T671" s="131">
        <f t="shared" ca="1" si="93"/>
        <v>2.0601399753183798</v>
      </c>
      <c r="U671" s="131">
        <f t="shared" ca="1" si="94"/>
        <v>229.07612003331872</v>
      </c>
      <c r="V671" s="131">
        <f t="shared" ca="1" si="95"/>
        <v>277.18210524031565</v>
      </c>
      <c r="W671" s="131">
        <f t="shared" ca="1" si="96"/>
        <v>4.619701754005261</v>
      </c>
      <c r="X671" s="131">
        <f t="shared" ca="1" si="97"/>
        <v>277.18210524031565</v>
      </c>
      <c r="Y671" s="131">
        <f t="shared" ca="1" si="98"/>
        <v>277.18210524031565</v>
      </c>
      <c r="Z671" s="122">
        <f t="shared" ca="1" si="99"/>
        <v>277.2</v>
      </c>
      <c r="AA671" s="123" t="str">
        <f t="shared" ca="1" si="100"/>
        <v>4 h 37 min</v>
      </c>
      <c r="AB671" s="86"/>
    </row>
    <row r="672" spans="1:28" ht="15.75" customHeight="1" thickBot="1" x14ac:dyDescent="0.35">
      <c r="A672" s="62"/>
      <c r="D672" s="86"/>
      <c r="E672" s="86"/>
      <c r="F672" s="175">
        <v>592</v>
      </c>
      <c r="G672" s="172">
        <v>172467</v>
      </c>
      <c r="H672" s="128" t="s">
        <v>1030</v>
      </c>
      <c r="I672" s="129">
        <v>1111</v>
      </c>
      <c r="J672" s="130" t="s">
        <v>245</v>
      </c>
      <c r="K672" s="130">
        <v>7</v>
      </c>
      <c r="L672" s="130"/>
      <c r="M672" s="130"/>
      <c r="N672" s="130"/>
      <c r="O672" s="131"/>
      <c r="P672" s="156">
        <v>38.771299999999997</v>
      </c>
      <c r="Q672" s="156">
        <v>-9.3137000000000008</v>
      </c>
      <c r="R672" s="132">
        <f t="shared" ca="1" si="91"/>
        <v>0.99934895114469346</v>
      </c>
      <c r="S672" s="131">
        <f t="shared" ca="1" si="92"/>
        <v>3.6086549064044293E-2</v>
      </c>
      <c r="T672" s="131">
        <f t="shared" ca="1" si="93"/>
        <v>2.0676069585615089</v>
      </c>
      <c r="U672" s="131">
        <f t="shared" ca="1" si="94"/>
        <v>229.90640708671447</v>
      </c>
      <c r="V672" s="131">
        <f t="shared" ca="1" si="95"/>
        <v>278.18675257492447</v>
      </c>
      <c r="W672" s="131">
        <f t="shared" ca="1" si="96"/>
        <v>4.6364458762487413</v>
      </c>
      <c r="X672" s="131">
        <f t="shared" ca="1" si="97"/>
        <v>278.18675257492447</v>
      </c>
      <c r="Y672" s="131">
        <f t="shared" ca="1" si="98"/>
        <v>278.18675257492447</v>
      </c>
      <c r="Z672" s="122">
        <f t="shared" ca="1" si="99"/>
        <v>278.2</v>
      </c>
      <c r="AA672" s="123" t="str">
        <f t="shared" ca="1" si="100"/>
        <v>4 h 38 min</v>
      </c>
      <c r="AB672" s="86"/>
    </row>
    <row r="673" spans="1:28" ht="15.75" customHeight="1" thickBot="1" x14ac:dyDescent="0.35">
      <c r="A673" s="62"/>
      <c r="D673" s="86"/>
      <c r="E673" s="86"/>
      <c r="F673" s="175">
        <v>593</v>
      </c>
      <c r="G673" s="172">
        <v>171748</v>
      </c>
      <c r="H673" s="128" t="s">
        <v>962</v>
      </c>
      <c r="I673" s="129">
        <v>1106</v>
      </c>
      <c r="J673" s="130" t="s">
        <v>235</v>
      </c>
      <c r="K673" s="130">
        <v>7</v>
      </c>
      <c r="L673" s="130"/>
      <c r="M673" s="130"/>
      <c r="N673" s="130"/>
      <c r="O673" s="131"/>
      <c r="P673" s="156">
        <v>38.751399999999997</v>
      </c>
      <c r="Q673" s="156">
        <v>-9.1409000000000002</v>
      </c>
      <c r="R673" s="132">
        <f t="shared" ca="1" si="91"/>
        <v>0.99940206898122419</v>
      </c>
      <c r="S673" s="131">
        <f t="shared" ca="1" si="92"/>
        <v>3.4582961561898218E-2</v>
      </c>
      <c r="T673" s="131">
        <f t="shared" ca="1" si="93"/>
        <v>1.9814577405599214</v>
      </c>
      <c r="U673" s="131">
        <f t="shared" ca="1" si="94"/>
        <v>220.32709265170459</v>
      </c>
      <c r="V673" s="131">
        <f t="shared" ca="1" si="95"/>
        <v>266.59578210856256</v>
      </c>
      <c r="W673" s="131">
        <f t="shared" ca="1" si="96"/>
        <v>4.4432630351427091</v>
      </c>
      <c r="X673" s="131">
        <f t="shared" ca="1" si="97"/>
        <v>266.59578210856256</v>
      </c>
      <c r="Y673" s="131">
        <f t="shared" ca="1" si="98"/>
        <v>266.59578210856256</v>
      </c>
      <c r="Z673" s="122">
        <f t="shared" ca="1" si="99"/>
        <v>266.60000000000002</v>
      </c>
      <c r="AA673" s="123" t="str">
        <f t="shared" ca="1" si="100"/>
        <v>4 h 27 min</v>
      </c>
      <c r="AB673" s="86"/>
    </row>
    <row r="674" spans="1:28" ht="15.75" customHeight="1" thickBot="1" x14ac:dyDescent="0.35">
      <c r="A674" s="62"/>
      <c r="D674" s="86"/>
      <c r="E674" s="86"/>
      <c r="F674" s="175">
        <v>594</v>
      </c>
      <c r="G674" s="172">
        <v>170185</v>
      </c>
      <c r="H674" s="128" t="s">
        <v>833</v>
      </c>
      <c r="I674" s="129">
        <v>1111</v>
      </c>
      <c r="J674" s="130" t="s">
        <v>245</v>
      </c>
      <c r="K674" s="130">
        <v>7</v>
      </c>
      <c r="L674" s="130"/>
      <c r="M674" s="130"/>
      <c r="N674" s="130"/>
      <c r="O674" s="131"/>
      <c r="P674" s="156">
        <v>38.768000000000001</v>
      </c>
      <c r="Q674" s="156">
        <v>-9.2988</v>
      </c>
      <c r="R674" s="132">
        <f t="shared" ca="1" si="91"/>
        <v>0.999354599574513</v>
      </c>
      <c r="S674" s="131">
        <f t="shared" ca="1" si="92"/>
        <v>3.5929649624118376E-2</v>
      </c>
      <c r="T674" s="131">
        <f t="shared" ca="1" si="93"/>
        <v>2.0586172828457876</v>
      </c>
      <c r="U674" s="131">
        <f t="shared" ca="1" si="94"/>
        <v>228.90680508976911</v>
      </c>
      <c r="V674" s="131">
        <f t="shared" ca="1" si="95"/>
        <v>276.9772341586206</v>
      </c>
      <c r="W674" s="131">
        <f t="shared" ca="1" si="96"/>
        <v>4.6162872359770102</v>
      </c>
      <c r="X674" s="131">
        <f t="shared" ca="1" si="97"/>
        <v>276.9772341586206</v>
      </c>
      <c r="Y674" s="131">
        <f t="shared" ca="1" si="98"/>
        <v>276.9772341586206</v>
      </c>
      <c r="Z674" s="122">
        <f t="shared" ca="1" si="99"/>
        <v>277</v>
      </c>
      <c r="AA674" s="123" t="str">
        <f t="shared" ca="1" si="100"/>
        <v>4 h 37 min</v>
      </c>
      <c r="AB674" s="86"/>
    </row>
    <row r="675" spans="1:28" ht="15.75" customHeight="1" thickBot="1" x14ac:dyDescent="0.35">
      <c r="A675" s="62"/>
      <c r="D675" s="86"/>
      <c r="E675" s="86"/>
      <c r="F675" s="175">
        <v>595</v>
      </c>
      <c r="G675" s="172">
        <v>171451</v>
      </c>
      <c r="H675" s="128" t="s">
        <v>942</v>
      </c>
      <c r="I675" s="129">
        <v>1115</v>
      </c>
      <c r="J675" s="130" t="s">
        <v>232</v>
      </c>
      <c r="K675" s="130">
        <v>7</v>
      </c>
      <c r="L675" s="130" t="s">
        <v>320</v>
      </c>
      <c r="M675" s="130"/>
      <c r="N675" s="130"/>
      <c r="O675" s="131"/>
      <c r="P675" s="156">
        <v>38.760199999999998</v>
      </c>
      <c r="Q675" s="156">
        <v>-9.2471999999999994</v>
      </c>
      <c r="R675" s="132">
        <f t="shared" ca="1" si="91"/>
        <v>0.99937189607129806</v>
      </c>
      <c r="S675" s="131">
        <f t="shared" ca="1" si="92"/>
        <v>3.5444878110709732E-2</v>
      </c>
      <c r="T675" s="131">
        <f t="shared" ca="1" si="93"/>
        <v>2.0308419210993027</v>
      </c>
      <c r="U675" s="131">
        <f t="shared" ca="1" si="94"/>
        <v>225.81833917112527</v>
      </c>
      <c r="V675" s="131">
        <f t="shared" ca="1" si="95"/>
        <v>273.24019039706155</v>
      </c>
      <c r="W675" s="131">
        <f t="shared" ca="1" si="96"/>
        <v>4.5540031732843591</v>
      </c>
      <c r="X675" s="131">
        <f t="shared" ca="1" si="97"/>
        <v>273.24019039706155</v>
      </c>
      <c r="Y675" s="131">
        <f t="shared" ca="1" si="98"/>
        <v>273.24019039706155</v>
      </c>
      <c r="Z675" s="122">
        <f t="shared" ca="1" si="99"/>
        <v>273.2</v>
      </c>
      <c r="AA675" s="123" t="str">
        <f t="shared" ca="1" si="100"/>
        <v>4 h 33 min</v>
      </c>
      <c r="AB675" s="86"/>
    </row>
    <row r="676" spans="1:28" ht="15.75" customHeight="1" thickBot="1" x14ac:dyDescent="0.35">
      <c r="A676" s="62"/>
      <c r="D676" s="86"/>
      <c r="E676" s="86"/>
      <c r="F676" s="175">
        <v>596</v>
      </c>
      <c r="G676" s="172">
        <v>404226</v>
      </c>
      <c r="H676" s="128" t="s">
        <v>1112</v>
      </c>
      <c r="I676" s="129">
        <v>1106</v>
      </c>
      <c r="J676" s="130" t="s">
        <v>235</v>
      </c>
      <c r="K676" s="130">
        <v>7</v>
      </c>
      <c r="L676" s="130"/>
      <c r="M676" s="130"/>
      <c r="N676" s="130"/>
      <c r="O676" s="131"/>
      <c r="P676" s="156">
        <v>38.749000000000002</v>
      </c>
      <c r="Q676" s="156">
        <v>-9.1502999999999997</v>
      </c>
      <c r="R676" s="132">
        <f t="shared" ca="1" si="91"/>
        <v>0.99940116003932888</v>
      </c>
      <c r="S676" s="131">
        <f t="shared" ca="1" si="92"/>
        <v>3.4609239761479671E-2</v>
      </c>
      <c r="T676" s="131">
        <f t="shared" ca="1" si="93"/>
        <v>1.9829633704891412</v>
      </c>
      <c r="U676" s="131">
        <f t="shared" ca="1" si="94"/>
        <v>220.49451033522308</v>
      </c>
      <c r="V676" s="131">
        <f t="shared" ca="1" si="95"/>
        <v>266.79835750561995</v>
      </c>
      <c r="W676" s="131">
        <f t="shared" ca="1" si="96"/>
        <v>4.4466392917603326</v>
      </c>
      <c r="X676" s="131">
        <f t="shared" ca="1" si="97"/>
        <v>266.79835750561995</v>
      </c>
      <c r="Y676" s="131">
        <f t="shared" ca="1" si="98"/>
        <v>266.79835750561995</v>
      </c>
      <c r="Z676" s="122">
        <f t="shared" ca="1" si="99"/>
        <v>266.8</v>
      </c>
      <c r="AA676" s="123" t="str">
        <f t="shared" ca="1" si="100"/>
        <v>4 h 27 min</v>
      </c>
      <c r="AB676" s="86"/>
    </row>
    <row r="677" spans="1:28" ht="15.75" customHeight="1" thickBot="1" x14ac:dyDescent="0.35">
      <c r="A677" s="62"/>
      <c r="D677" s="86"/>
      <c r="E677" s="86"/>
      <c r="F677" s="175">
        <v>597</v>
      </c>
      <c r="G677" s="172">
        <v>172248</v>
      </c>
      <c r="H677" s="128" t="s">
        <v>1009</v>
      </c>
      <c r="I677" s="129">
        <v>1111</v>
      </c>
      <c r="J677" s="130" t="s">
        <v>245</v>
      </c>
      <c r="K677" s="130">
        <v>7</v>
      </c>
      <c r="L677" s="130" t="s">
        <v>320</v>
      </c>
      <c r="M677" s="130"/>
      <c r="N677" s="130"/>
      <c r="O677" s="131"/>
      <c r="P677" s="156">
        <v>38.7605</v>
      </c>
      <c r="Q677" s="156">
        <v>-9.2653999999999996</v>
      </c>
      <c r="R677" s="132">
        <f t="shared" ca="1" si="91"/>
        <v>0.99936715177950608</v>
      </c>
      <c r="S677" s="131">
        <f t="shared" ca="1" si="92"/>
        <v>3.5578504219238472E-2</v>
      </c>
      <c r="T677" s="131">
        <f t="shared" ca="1" si="93"/>
        <v>2.0384981331507568</v>
      </c>
      <c r="U677" s="131">
        <f t="shared" ca="1" si="94"/>
        <v>226.66966741673554</v>
      </c>
      <c r="V677" s="131">
        <f t="shared" ca="1" si="95"/>
        <v>274.27029757424998</v>
      </c>
      <c r="W677" s="131">
        <f t="shared" ca="1" si="96"/>
        <v>4.5711716262374997</v>
      </c>
      <c r="X677" s="131">
        <f t="shared" ca="1" si="97"/>
        <v>274.27029757424998</v>
      </c>
      <c r="Y677" s="131">
        <f t="shared" ca="1" si="98"/>
        <v>274.27029757424998</v>
      </c>
      <c r="Z677" s="122">
        <f t="shared" ca="1" si="99"/>
        <v>274.3</v>
      </c>
      <c r="AA677" s="123" t="str">
        <f t="shared" ca="1" si="100"/>
        <v>4 h 34 min</v>
      </c>
      <c r="AB677" s="86"/>
    </row>
    <row r="678" spans="1:28" ht="15.75" customHeight="1" thickBot="1" x14ac:dyDescent="0.35">
      <c r="A678" s="62"/>
      <c r="D678" s="86"/>
      <c r="E678" s="86"/>
      <c r="F678" s="175">
        <v>598</v>
      </c>
      <c r="G678" s="172">
        <v>170744</v>
      </c>
      <c r="H678" s="128" t="s">
        <v>876</v>
      </c>
      <c r="I678" s="129">
        <v>1115</v>
      </c>
      <c r="J678" s="130" t="s">
        <v>232</v>
      </c>
      <c r="K678" s="130">
        <v>7</v>
      </c>
      <c r="L678" s="130"/>
      <c r="M678" s="130"/>
      <c r="N678" s="130"/>
      <c r="O678" s="131"/>
      <c r="P678" s="156">
        <v>38.755200000000002</v>
      </c>
      <c r="Q678" s="156">
        <v>-9.2312999999999992</v>
      </c>
      <c r="R678" s="132">
        <f t="shared" ca="1" si="91"/>
        <v>0.99937849098603737</v>
      </c>
      <c r="S678" s="131">
        <f t="shared" ca="1" si="92"/>
        <v>3.5258287069672489E-2</v>
      </c>
      <c r="T678" s="131">
        <f t="shared" ca="1" si="93"/>
        <v>2.0201510419529165</v>
      </c>
      <c r="U678" s="131">
        <f t="shared" ca="1" si="94"/>
        <v>224.62957280382014</v>
      </c>
      <c r="V678" s="131">
        <f t="shared" ca="1" si="95"/>
        <v>271.80178309262237</v>
      </c>
      <c r="W678" s="131">
        <f t="shared" ca="1" si="96"/>
        <v>4.5300297182103728</v>
      </c>
      <c r="X678" s="131">
        <f t="shared" ca="1" si="97"/>
        <v>271.80178309262237</v>
      </c>
      <c r="Y678" s="131">
        <f t="shared" ca="1" si="98"/>
        <v>271.80178309262237</v>
      </c>
      <c r="Z678" s="122">
        <f t="shared" ca="1" si="99"/>
        <v>271.8</v>
      </c>
      <c r="AA678" s="123" t="str">
        <f t="shared" ca="1" si="100"/>
        <v>4 h 32 min</v>
      </c>
      <c r="AB678" s="86"/>
    </row>
    <row r="679" spans="1:28" ht="15.75" customHeight="1" thickBot="1" x14ac:dyDescent="0.35">
      <c r="A679" s="62"/>
      <c r="D679" s="86"/>
      <c r="E679" s="86"/>
      <c r="F679" s="175">
        <v>599</v>
      </c>
      <c r="G679" s="172">
        <v>172236</v>
      </c>
      <c r="H679" s="128" t="s">
        <v>1008</v>
      </c>
      <c r="I679" s="129">
        <v>1111</v>
      </c>
      <c r="J679" s="130" t="s">
        <v>245</v>
      </c>
      <c r="K679" s="130">
        <v>7</v>
      </c>
      <c r="L679" s="130"/>
      <c r="M679" s="130"/>
      <c r="N679" s="130"/>
      <c r="O679" s="131"/>
      <c r="P679" s="156">
        <v>38.759300000000003</v>
      </c>
      <c r="Q679" s="156">
        <v>-9.2780000000000005</v>
      </c>
      <c r="R679" s="132">
        <f t="shared" ca="1" si="91"/>
        <v>0.99936457454384164</v>
      </c>
      <c r="S679" s="131">
        <f t="shared" ca="1" si="92"/>
        <v>3.5650883910927078E-2</v>
      </c>
      <c r="T679" s="131">
        <f t="shared" ca="1" si="93"/>
        <v>2.0426451840069717</v>
      </c>
      <c r="U679" s="131">
        <f t="shared" ca="1" si="94"/>
        <v>227.13079643277521</v>
      </c>
      <c r="V679" s="131">
        <f t="shared" ca="1" si="95"/>
        <v>274.82826368365801</v>
      </c>
      <c r="W679" s="131">
        <f t="shared" ca="1" si="96"/>
        <v>4.5804710613943005</v>
      </c>
      <c r="X679" s="131">
        <f t="shared" ca="1" si="97"/>
        <v>274.82826368365801</v>
      </c>
      <c r="Y679" s="131">
        <f t="shared" ca="1" si="98"/>
        <v>274.82826368365801</v>
      </c>
      <c r="Z679" s="122">
        <f t="shared" ca="1" si="99"/>
        <v>274.8</v>
      </c>
      <c r="AA679" s="123" t="str">
        <f t="shared" ca="1" si="100"/>
        <v>4 h 35 min</v>
      </c>
      <c r="AB679" s="86"/>
    </row>
    <row r="680" spans="1:28" ht="15.75" customHeight="1" thickBot="1" x14ac:dyDescent="0.35">
      <c r="A680" s="62"/>
      <c r="D680" s="86"/>
      <c r="E680" s="86"/>
      <c r="F680" s="175">
        <v>600</v>
      </c>
      <c r="G680" s="172">
        <v>171750</v>
      </c>
      <c r="H680" s="128" t="s">
        <v>963</v>
      </c>
      <c r="I680" s="129">
        <v>1106</v>
      </c>
      <c r="J680" s="130" t="s">
        <v>235</v>
      </c>
      <c r="K680" s="130">
        <v>7</v>
      </c>
      <c r="L680" s="130"/>
      <c r="M680" s="130"/>
      <c r="N680" s="130"/>
      <c r="O680" s="131"/>
      <c r="P680" s="156">
        <v>38.744300000000003</v>
      </c>
      <c r="Q680" s="156">
        <v>-9.1348000000000003</v>
      </c>
      <c r="R680" s="132">
        <f t="shared" ca="1" si="91"/>
        <v>0.99940719911327291</v>
      </c>
      <c r="S680" s="131">
        <f t="shared" ca="1" si="92"/>
        <v>3.4434269697574127E-2</v>
      </c>
      <c r="T680" s="131">
        <f t="shared" ca="1" si="93"/>
        <v>1.9729383242862191</v>
      </c>
      <c r="U680" s="131">
        <f t="shared" ca="1" si="94"/>
        <v>219.37978089215932</v>
      </c>
      <c r="V680" s="131">
        <f t="shared" ca="1" si="95"/>
        <v>265.44953487951278</v>
      </c>
      <c r="W680" s="131">
        <f t="shared" ca="1" si="96"/>
        <v>4.4241589146585465</v>
      </c>
      <c r="X680" s="131">
        <f t="shared" ca="1" si="97"/>
        <v>265.44953487951278</v>
      </c>
      <c r="Y680" s="131">
        <f t="shared" ca="1" si="98"/>
        <v>265.44953487951278</v>
      </c>
      <c r="Z680" s="122">
        <f t="shared" ca="1" si="99"/>
        <v>265.39999999999998</v>
      </c>
      <c r="AA680" s="123" t="str">
        <f t="shared" ca="1" si="100"/>
        <v>4 h 25 min</v>
      </c>
      <c r="AB680" s="86"/>
    </row>
    <row r="681" spans="1:28" ht="15.75" customHeight="1" thickBot="1" x14ac:dyDescent="0.35">
      <c r="A681" s="62"/>
      <c r="D681" s="86"/>
      <c r="E681" s="86"/>
      <c r="F681" s="175">
        <v>601</v>
      </c>
      <c r="G681" s="172">
        <v>171773</v>
      </c>
      <c r="H681" s="128" t="s">
        <v>965</v>
      </c>
      <c r="I681" s="129">
        <v>1106</v>
      </c>
      <c r="J681" s="130" t="s">
        <v>235</v>
      </c>
      <c r="K681" s="130">
        <v>7</v>
      </c>
      <c r="L681" s="130" t="s">
        <v>320</v>
      </c>
      <c r="M681" s="130"/>
      <c r="N681" s="130"/>
      <c r="O681" s="131"/>
      <c r="P681" s="156">
        <v>38.747799999999998</v>
      </c>
      <c r="Q681" s="156">
        <v>-9.1933000000000007</v>
      </c>
      <c r="R681" s="132">
        <f t="shared" ca="1" si="91"/>
        <v>0.99939164350765108</v>
      </c>
      <c r="S681" s="131">
        <f t="shared" ca="1" si="92"/>
        <v>3.488318177272709E-2</v>
      </c>
      <c r="T681" s="131">
        <f t="shared" ca="1" si="93"/>
        <v>1.9986590915649436</v>
      </c>
      <c r="U681" s="131">
        <f t="shared" ca="1" si="94"/>
        <v>222.23978732040192</v>
      </c>
      <c r="V681" s="131">
        <f t="shared" ca="1" si="95"/>
        <v>268.91014265768632</v>
      </c>
      <c r="W681" s="131">
        <f t="shared" ca="1" si="96"/>
        <v>4.4818357109614384</v>
      </c>
      <c r="X681" s="131">
        <f t="shared" ca="1" si="97"/>
        <v>268.91014265768632</v>
      </c>
      <c r="Y681" s="131">
        <f t="shared" ca="1" si="98"/>
        <v>268.91014265768632</v>
      </c>
      <c r="Z681" s="122">
        <f t="shared" ca="1" si="99"/>
        <v>268.89999999999998</v>
      </c>
      <c r="AA681" s="123" t="str">
        <f t="shared" ca="1" si="100"/>
        <v>4 h 29 min</v>
      </c>
      <c r="AB681" s="86"/>
    </row>
    <row r="682" spans="1:28" ht="15.75" customHeight="1" thickBot="1" x14ac:dyDescent="0.35">
      <c r="A682" s="62"/>
      <c r="D682" s="86"/>
      <c r="E682" s="86"/>
      <c r="F682" s="175">
        <v>602</v>
      </c>
      <c r="G682" s="172">
        <v>172121</v>
      </c>
      <c r="H682" s="128" t="s">
        <v>997</v>
      </c>
      <c r="I682" s="129">
        <v>1111</v>
      </c>
      <c r="J682" s="130" t="s">
        <v>245</v>
      </c>
      <c r="K682" s="130">
        <v>7</v>
      </c>
      <c r="L682" s="130"/>
      <c r="M682" s="130"/>
      <c r="N682" s="130"/>
      <c r="O682" s="131"/>
      <c r="P682" s="156">
        <v>38.7545</v>
      </c>
      <c r="Q682" s="156">
        <v>-9.2528000000000006</v>
      </c>
      <c r="R682" s="132">
        <f t="shared" ca="1" si="91"/>
        <v>0.99937350051770668</v>
      </c>
      <c r="S682" s="131">
        <f t="shared" ca="1" si="92"/>
        <v>3.5399573730711786E-2</v>
      </c>
      <c r="T682" s="131">
        <f t="shared" ca="1" si="93"/>
        <v>2.0282461713319635</v>
      </c>
      <c r="U682" s="131">
        <f t="shared" ca="1" si="94"/>
        <v>225.52970621782916</v>
      </c>
      <c r="V682" s="131">
        <f t="shared" ca="1" si="95"/>
        <v>272.8909445235733</v>
      </c>
      <c r="W682" s="131">
        <f t="shared" ca="1" si="96"/>
        <v>4.5481824087262215</v>
      </c>
      <c r="X682" s="131">
        <f t="shared" ca="1" si="97"/>
        <v>272.8909445235733</v>
      </c>
      <c r="Y682" s="131">
        <f t="shared" ca="1" si="98"/>
        <v>272.8909445235733</v>
      </c>
      <c r="Z682" s="122">
        <f t="shared" ca="1" si="99"/>
        <v>272.89999999999998</v>
      </c>
      <c r="AA682" s="123" t="str">
        <f t="shared" ca="1" si="100"/>
        <v>4 h 33 min</v>
      </c>
      <c r="AB682" s="86"/>
    </row>
    <row r="683" spans="1:28" ht="15.75" customHeight="1" thickBot="1" x14ac:dyDescent="0.35">
      <c r="A683" s="62"/>
      <c r="D683" s="86"/>
      <c r="E683" s="86"/>
      <c r="F683" s="175">
        <v>603</v>
      </c>
      <c r="G683" s="172">
        <v>172224</v>
      </c>
      <c r="H683" s="128" t="s">
        <v>1007</v>
      </c>
      <c r="I683" s="129">
        <v>1111</v>
      </c>
      <c r="J683" s="130" t="s">
        <v>245</v>
      </c>
      <c r="K683" s="130">
        <v>7</v>
      </c>
      <c r="L683" s="130"/>
      <c r="M683" s="130"/>
      <c r="N683" s="130"/>
      <c r="O683" s="131"/>
      <c r="P683" s="156">
        <v>38.754800000000003</v>
      </c>
      <c r="Q683" s="156">
        <v>-9.2705000000000002</v>
      </c>
      <c r="R683" s="132">
        <f t="shared" ca="1" si="91"/>
        <v>0.99936886441939055</v>
      </c>
      <c r="S683" s="131">
        <f t="shared" ca="1" si="92"/>
        <v>3.5530324526296564E-2</v>
      </c>
      <c r="T683" s="131">
        <f t="shared" ca="1" si="93"/>
        <v>2.0357376400869489</v>
      </c>
      <c r="U683" s="131">
        <f t="shared" ca="1" si="94"/>
        <v>226.36271592411271</v>
      </c>
      <c r="V683" s="131">
        <f t="shared" ca="1" si="95"/>
        <v>273.89888626817634</v>
      </c>
      <c r="W683" s="131">
        <f t="shared" ca="1" si="96"/>
        <v>4.5649814378029392</v>
      </c>
      <c r="X683" s="131">
        <f t="shared" ca="1" si="97"/>
        <v>273.89888626817634</v>
      </c>
      <c r="Y683" s="131">
        <f t="shared" ca="1" si="98"/>
        <v>273.89888626817634</v>
      </c>
      <c r="Z683" s="122">
        <f t="shared" ca="1" si="99"/>
        <v>273.89999999999998</v>
      </c>
      <c r="AA683" s="123" t="str">
        <f t="shared" ca="1" si="100"/>
        <v>4 h 34 min</v>
      </c>
      <c r="AB683" s="86"/>
    </row>
    <row r="684" spans="1:28" ht="15.75" customHeight="1" thickBot="1" x14ac:dyDescent="0.35">
      <c r="A684" s="62"/>
      <c r="D684" s="86"/>
      <c r="E684" s="86"/>
      <c r="F684" s="175">
        <v>604</v>
      </c>
      <c r="G684" s="172">
        <v>171189</v>
      </c>
      <c r="H684" s="128" t="s">
        <v>917</v>
      </c>
      <c r="I684" s="129">
        <v>1106</v>
      </c>
      <c r="J684" s="130" t="s">
        <v>235</v>
      </c>
      <c r="K684" s="130">
        <v>7</v>
      </c>
      <c r="L684" s="130" t="s">
        <v>320</v>
      </c>
      <c r="M684" s="130"/>
      <c r="N684" s="130"/>
      <c r="O684" s="131"/>
      <c r="P684" s="156">
        <v>38.738999999999997</v>
      </c>
      <c r="Q684" s="156">
        <v>-9.1214999999999993</v>
      </c>
      <c r="R684" s="132">
        <f t="shared" ca="1" si="91"/>
        <v>0.99941300227371488</v>
      </c>
      <c r="S684" s="131">
        <f t="shared" ca="1" si="92"/>
        <v>3.4265293315479228E-2</v>
      </c>
      <c r="T684" s="131">
        <f t="shared" ca="1" si="93"/>
        <v>1.9632566907547915</v>
      </c>
      <c r="U684" s="131">
        <f t="shared" ca="1" si="94"/>
        <v>218.30323703031749</v>
      </c>
      <c r="V684" s="131">
        <f t="shared" ca="1" si="95"/>
        <v>264.14691680668415</v>
      </c>
      <c r="W684" s="131">
        <f t="shared" ca="1" si="96"/>
        <v>4.4024486134447356</v>
      </c>
      <c r="X684" s="131">
        <f t="shared" ca="1" si="97"/>
        <v>264.14691680668415</v>
      </c>
      <c r="Y684" s="131">
        <f t="shared" ca="1" si="98"/>
        <v>264.14691680668415</v>
      </c>
      <c r="Z684" s="122">
        <f t="shared" ca="1" si="99"/>
        <v>264.10000000000002</v>
      </c>
      <c r="AA684" s="123" t="str">
        <f t="shared" ca="1" si="100"/>
        <v>4 h 24 min</v>
      </c>
      <c r="AB684" s="86"/>
    </row>
    <row r="685" spans="1:28" ht="15.75" customHeight="1" thickBot="1" x14ac:dyDescent="0.35">
      <c r="A685" s="62"/>
      <c r="D685" s="86"/>
      <c r="E685" s="86"/>
      <c r="F685" s="175">
        <v>605</v>
      </c>
      <c r="G685" s="172">
        <v>172315</v>
      </c>
      <c r="H685" s="128" t="s">
        <v>1015</v>
      </c>
      <c r="I685" s="129">
        <v>1106</v>
      </c>
      <c r="J685" s="130" t="s">
        <v>235</v>
      </c>
      <c r="K685" s="130">
        <v>7</v>
      </c>
      <c r="L685" s="130" t="s">
        <v>318</v>
      </c>
      <c r="M685" s="130"/>
      <c r="N685" s="130"/>
      <c r="O685" s="131"/>
      <c r="P685" s="156">
        <v>38.739699999999999</v>
      </c>
      <c r="Q685" s="156">
        <v>-9.1401000000000003</v>
      </c>
      <c r="R685" s="132">
        <f t="shared" ca="1" si="91"/>
        <v>0.99940839124484615</v>
      </c>
      <c r="S685" s="131">
        <f t="shared" ca="1" si="92"/>
        <v>3.4399624935308681E-2</v>
      </c>
      <c r="T685" s="131">
        <f t="shared" ca="1" si="93"/>
        <v>1.9709533256261751</v>
      </c>
      <c r="U685" s="131">
        <f t="shared" ca="1" si="94"/>
        <v>219.15906006893275</v>
      </c>
      <c r="V685" s="131">
        <f t="shared" ca="1" si="95"/>
        <v>265.18246268340863</v>
      </c>
      <c r="W685" s="131">
        <f t="shared" ca="1" si="96"/>
        <v>4.419707711390144</v>
      </c>
      <c r="X685" s="131">
        <f t="shared" ca="1" si="97"/>
        <v>265.18246268340863</v>
      </c>
      <c r="Y685" s="131">
        <f t="shared" ca="1" si="98"/>
        <v>265.18246268340863</v>
      </c>
      <c r="Z685" s="122">
        <f t="shared" ca="1" si="99"/>
        <v>265.2</v>
      </c>
      <c r="AA685" s="123" t="str">
        <f t="shared" ca="1" si="100"/>
        <v>4 h 25 min</v>
      </c>
      <c r="AB685" s="86"/>
    </row>
    <row r="686" spans="1:28" ht="15.75" customHeight="1" thickBot="1" x14ac:dyDescent="0.35">
      <c r="A686" s="62"/>
      <c r="D686" s="86"/>
      <c r="E686" s="86"/>
      <c r="F686" s="175">
        <v>606</v>
      </c>
      <c r="G686" s="172">
        <v>171700</v>
      </c>
      <c r="H686" s="128" t="s">
        <v>958</v>
      </c>
      <c r="I686" s="129">
        <v>1106</v>
      </c>
      <c r="J686" s="130" t="s">
        <v>235</v>
      </c>
      <c r="K686" s="130">
        <v>7</v>
      </c>
      <c r="L686" s="130"/>
      <c r="M686" s="130"/>
      <c r="N686" s="130"/>
      <c r="O686" s="131"/>
      <c r="P686" s="156">
        <v>38.741399999999999</v>
      </c>
      <c r="Q686" s="156">
        <v>-9.1631</v>
      </c>
      <c r="R686" s="132">
        <f t="shared" ca="1" si="91"/>
        <v>0.99940216206758525</v>
      </c>
      <c r="S686" s="131">
        <f t="shared" ca="1" si="92"/>
        <v>3.458026923778168E-2</v>
      </c>
      <c r="T686" s="131">
        <f t="shared" ca="1" si="93"/>
        <v>1.9813034817509625</v>
      </c>
      <c r="U686" s="131">
        <f t="shared" ca="1" si="94"/>
        <v>220.30993992914176</v>
      </c>
      <c r="V686" s="131">
        <f t="shared" ca="1" si="95"/>
        <v>266.57502731426155</v>
      </c>
      <c r="W686" s="131">
        <f t="shared" ca="1" si="96"/>
        <v>4.4429171219043591</v>
      </c>
      <c r="X686" s="131">
        <f t="shared" ca="1" si="97"/>
        <v>266.57502731426155</v>
      </c>
      <c r="Y686" s="131">
        <f t="shared" ca="1" si="98"/>
        <v>266.57502731426155</v>
      </c>
      <c r="Z686" s="122">
        <f t="shared" ca="1" si="99"/>
        <v>266.60000000000002</v>
      </c>
      <c r="AA686" s="123" t="str">
        <f t="shared" ca="1" si="100"/>
        <v>4 h 27 min</v>
      </c>
      <c r="AB686" s="86"/>
    </row>
    <row r="687" spans="1:28" ht="15.75" customHeight="1" thickBot="1" x14ac:dyDescent="0.35">
      <c r="A687" s="62"/>
      <c r="D687" s="86"/>
      <c r="E687" s="86"/>
      <c r="F687" s="175">
        <v>607</v>
      </c>
      <c r="G687" s="172">
        <v>172182</v>
      </c>
      <c r="H687" s="128" t="s">
        <v>1003</v>
      </c>
      <c r="I687" s="129">
        <v>1115</v>
      </c>
      <c r="J687" s="130" t="s">
        <v>232</v>
      </c>
      <c r="K687" s="130">
        <v>7</v>
      </c>
      <c r="L687" s="130" t="s">
        <v>320</v>
      </c>
      <c r="M687" s="130"/>
      <c r="N687" s="130"/>
      <c r="O687" s="131"/>
      <c r="P687" s="156">
        <v>38.745699999999999</v>
      </c>
      <c r="Q687" s="156">
        <v>-9.2241</v>
      </c>
      <c r="R687" s="132">
        <f t="shared" ca="1" si="91"/>
        <v>0.99938526173142117</v>
      </c>
      <c r="S687" s="131">
        <f t="shared" ca="1" si="92"/>
        <v>3.5065688721663602E-2</v>
      </c>
      <c r="T687" s="131">
        <f t="shared" ca="1" si="93"/>
        <v>2.0091159694708152</v>
      </c>
      <c r="U687" s="131">
        <f t="shared" ca="1" si="94"/>
        <v>223.40253404976869</v>
      </c>
      <c r="V687" s="131">
        <f t="shared" ca="1" si="95"/>
        <v>270.3170662002201</v>
      </c>
      <c r="W687" s="131">
        <f t="shared" ca="1" si="96"/>
        <v>4.5052844366703351</v>
      </c>
      <c r="X687" s="131">
        <f t="shared" ca="1" si="97"/>
        <v>270.3170662002201</v>
      </c>
      <c r="Y687" s="131">
        <f t="shared" ca="1" si="98"/>
        <v>270.3170662002201</v>
      </c>
      <c r="Z687" s="122">
        <f t="shared" ca="1" si="99"/>
        <v>270.3</v>
      </c>
      <c r="AA687" s="123" t="str">
        <f t="shared" ca="1" si="100"/>
        <v>4 h 30 min</v>
      </c>
      <c r="AB687" s="86"/>
    </row>
    <row r="688" spans="1:28" ht="15.75" customHeight="1" thickBot="1" x14ac:dyDescent="0.35">
      <c r="A688" s="62"/>
      <c r="D688" s="86"/>
      <c r="E688" s="86"/>
      <c r="F688" s="175">
        <v>608</v>
      </c>
      <c r="G688" s="172">
        <v>404172</v>
      </c>
      <c r="H688" s="128" t="s">
        <v>1107</v>
      </c>
      <c r="I688" s="129">
        <v>1106</v>
      </c>
      <c r="J688" s="130" t="s">
        <v>235</v>
      </c>
      <c r="K688" s="130">
        <v>7</v>
      </c>
      <c r="L688" s="130"/>
      <c r="M688" s="130"/>
      <c r="N688" s="130"/>
      <c r="O688" s="131"/>
      <c r="P688" s="156">
        <v>38.736400000000003</v>
      </c>
      <c r="Q688" s="156">
        <v>-9.1275999999999993</v>
      </c>
      <c r="R688" s="132">
        <f t="shared" ca="1" si="91"/>
        <v>0.99941297523676964</v>
      </c>
      <c r="S688" s="131">
        <f t="shared" ca="1" si="92"/>
        <v>3.4266082508355833E-2</v>
      </c>
      <c r="T688" s="131">
        <f t="shared" ca="1" si="93"/>
        <v>1.9633019081758427</v>
      </c>
      <c r="U688" s="131">
        <f t="shared" ca="1" si="94"/>
        <v>218.3082649563305</v>
      </c>
      <c r="V688" s="131">
        <f t="shared" ca="1" si="95"/>
        <v>264.15300059715992</v>
      </c>
      <c r="W688" s="131">
        <f t="shared" ca="1" si="96"/>
        <v>4.4025500099526651</v>
      </c>
      <c r="X688" s="131">
        <f t="shared" ca="1" si="97"/>
        <v>264.15300059715992</v>
      </c>
      <c r="Y688" s="131">
        <f t="shared" ca="1" si="98"/>
        <v>264.15300059715992</v>
      </c>
      <c r="Z688" s="122">
        <f t="shared" ca="1" si="99"/>
        <v>264.2</v>
      </c>
      <c r="AA688" s="123" t="str">
        <f t="shared" ca="1" si="100"/>
        <v>4 h 24 min</v>
      </c>
      <c r="AB688" s="86"/>
    </row>
    <row r="689" spans="1:28" ht="15.75" customHeight="1" thickBot="1" x14ac:dyDescent="0.35">
      <c r="A689" s="62"/>
      <c r="D689" s="86"/>
      <c r="E689" s="86"/>
      <c r="F689" s="175">
        <v>609</v>
      </c>
      <c r="G689" s="172">
        <v>171396</v>
      </c>
      <c r="H689" s="128" t="s">
        <v>938</v>
      </c>
      <c r="I689" s="129">
        <v>1106</v>
      </c>
      <c r="J689" s="130" t="s">
        <v>235</v>
      </c>
      <c r="K689" s="130">
        <v>7</v>
      </c>
      <c r="L689" s="130" t="s">
        <v>320</v>
      </c>
      <c r="M689" s="130"/>
      <c r="N689" s="130"/>
      <c r="O689" s="131"/>
      <c r="P689" s="156">
        <v>38.734499999999997</v>
      </c>
      <c r="Q689" s="156">
        <v>-9.1133000000000006</v>
      </c>
      <c r="R689" s="132">
        <f t="shared" ca="1" si="91"/>
        <v>0.9994172021194816</v>
      </c>
      <c r="S689" s="131">
        <f t="shared" ca="1" si="92"/>
        <v>3.4142480818262655E-2</v>
      </c>
      <c r="T689" s="131">
        <f t="shared" ca="1" si="93"/>
        <v>1.9562200529928195</v>
      </c>
      <c r="U689" s="131">
        <f t="shared" ca="1" si="94"/>
        <v>217.52080200361823</v>
      </c>
      <c r="V689" s="131">
        <f t="shared" ca="1" si="95"/>
        <v>263.20017042437803</v>
      </c>
      <c r="W689" s="131">
        <f t="shared" ca="1" si="96"/>
        <v>4.3866695070729671</v>
      </c>
      <c r="X689" s="131">
        <f t="shared" ca="1" si="97"/>
        <v>263.20017042437803</v>
      </c>
      <c r="Y689" s="131">
        <f t="shared" ca="1" si="98"/>
        <v>263.20017042437803</v>
      </c>
      <c r="Z689" s="122">
        <f t="shared" ca="1" si="99"/>
        <v>263.2</v>
      </c>
      <c r="AA689" s="123" t="str">
        <f t="shared" ca="1" si="100"/>
        <v>4 h 23 min</v>
      </c>
      <c r="AB689" s="86"/>
    </row>
    <row r="690" spans="1:28" ht="15.75" customHeight="1" thickBot="1" x14ac:dyDescent="0.35">
      <c r="A690" s="62"/>
      <c r="D690" s="86"/>
      <c r="E690" s="86"/>
      <c r="F690" s="175">
        <v>610</v>
      </c>
      <c r="G690" s="172">
        <v>171669</v>
      </c>
      <c r="H690" s="128" t="s">
        <v>955</v>
      </c>
      <c r="I690" s="129">
        <v>1115</v>
      </c>
      <c r="J690" s="130" t="s">
        <v>232</v>
      </c>
      <c r="K690" s="130">
        <v>7</v>
      </c>
      <c r="L690" s="130" t="s">
        <v>320</v>
      </c>
      <c r="M690" s="130"/>
      <c r="N690" s="130"/>
      <c r="O690" s="131"/>
      <c r="P690" s="156">
        <v>38.743299999999998</v>
      </c>
      <c r="Q690" s="156">
        <v>-9.2188999999999997</v>
      </c>
      <c r="R690" s="132">
        <f t="shared" ca="1" si="91"/>
        <v>0.99938779560177848</v>
      </c>
      <c r="S690" s="131">
        <f t="shared" ca="1" si="92"/>
        <v>3.4993338626816639E-2</v>
      </c>
      <c r="T690" s="131">
        <f t="shared" ca="1" si="93"/>
        <v>2.0049706143887129</v>
      </c>
      <c r="U690" s="131">
        <f t="shared" ca="1" si="94"/>
        <v>222.94159359438939</v>
      </c>
      <c r="V690" s="131">
        <f t="shared" ca="1" si="95"/>
        <v>269.75932824921114</v>
      </c>
      <c r="W690" s="131">
        <f t="shared" ca="1" si="96"/>
        <v>4.4959888041535185</v>
      </c>
      <c r="X690" s="131">
        <f t="shared" ca="1" si="97"/>
        <v>269.75932824921114</v>
      </c>
      <c r="Y690" s="131">
        <f t="shared" ca="1" si="98"/>
        <v>269.75932824921114</v>
      </c>
      <c r="Z690" s="122">
        <f t="shared" ca="1" si="99"/>
        <v>269.8</v>
      </c>
      <c r="AA690" s="123" t="str">
        <f t="shared" ca="1" si="100"/>
        <v>4 h 30 min</v>
      </c>
      <c r="AB690" s="86"/>
    </row>
    <row r="691" spans="1:28" ht="15.75" customHeight="1" thickBot="1" x14ac:dyDescent="0.35">
      <c r="A691" s="62"/>
      <c r="D691" s="86"/>
      <c r="E691" s="86"/>
      <c r="F691" s="175">
        <v>611</v>
      </c>
      <c r="G691" s="172">
        <v>172431</v>
      </c>
      <c r="H691" s="128" t="s">
        <v>1027</v>
      </c>
      <c r="I691" s="129">
        <v>1115</v>
      </c>
      <c r="J691" s="130" t="s">
        <v>232</v>
      </c>
      <c r="K691" s="130">
        <v>7</v>
      </c>
      <c r="L691" s="130" t="s">
        <v>320</v>
      </c>
      <c r="M691" s="130"/>
      <c r="N691" s="130"/>
      <c r="O691" s="131"/>
      <c r="P691" s="156">
        <v>38.743000000000002</v>
      </c>
      <c r="Q691" s="156">
        <v>-9.2164999999999999</v>
      </c>
      <c r="R691" s="132">
        <f t="shared" ca="1" si="91"/>
        <v>0.99938853997526378</v>
      </c>
      <c r="S691" s="131">
        <f t="shared" ca="1" si="92"/>
        <v>3.4972055953075287E-2</v>
      </c>
      <c r="T691" s="131">
        <f t="shared" ca="1" si="93"/>
        <v>2.0037512070065797</v>
      </c>
      <c r="U691" s="131">
        <f t="shared" ca="1" si="94"/>
        <v>222.80600226798165</v>
      </c>
      <c r="V691" s="131">
        <f t="shared" ca="1" si="95"/>
        <v>269.59526274425781</v>
      </c>
      <c r="W691" s="131">
        <f t="shared" ca="1" si="96"/>
        <v>4.4932543790709634</v>
      </c>
      <c r="X691" s="131">
        <f t="shared" ca="1" si="97"/>
        <v>269.59526274425781</v>
      </c>
      <c r="Y691" s="131">
        <f t="shared" ca="1" si="98"/>
        <v>269.59526274425781</v>
      </c>
      <c r="Z691" s="122">
        <f t="shared" ca="1" si="99"/>
        <v>269.60000000000002</v>
      </c>
      <c r="AA691" s="123" t="str">
        <f t="shared" ca="1" si="100"/>
        <v>4 h 30 min</v>
      </c>
      <c r="AB691" s="86"/>
    </row>
    <row r="692" spans="1:28" ht="15.75" customHeight="1" thickBot="1" x14ac:dyDescent="0.35">
      <c r="A692" s="62"/>
      <c r="D692" s="86"/>
      <c r="E692" s="86"/>
      <c r="F692" s="175">
        <v>612</v>
      </c>
      <c r="G692" s="172">
        <v>171360</v>
      </c>
      <c r="H692" s="128" t="s">
        <v>935</v>
      </c>
      <c r="I692" s="129">
        <v>1106</v>
      </c>
      <c r="J692" s="130" t="s">
        <v>235</v>
      </c>
      <c r="K692" s="130">
        <v>7</v>
      </c>
      <c r="L692" s="130" t="s">
        <v>320</v>
      </c>
      <c r="M692" s="130"/>
      <c r="N692" s="130"/>
      <c r="O692" s="131"/>
      <c r="P692" s="156">
        <v>38.735199999999999</v>
      </c>
      <c r="Q692" s="156">
        <v>-9.1579999999999995</v>
      </c>
      <c r="R692" s="132">
        <f t="shared" ca="1" si="91"/>
        <v>0.99940659348352434</v>
      </c>
      <c r="S692" s="131">
        <f t="shared" ca="1" si="92"/>
        <v>3.4451856678947568E-2</v>
      </c>
      <c r="T692" s="131">
        <f t="shared" ca="1" si="93"/>
        <v>1.9739459840932925</v>
      </c>
      <c r="U692" s="131">
        <f t="shared" ca="1" si="94"/>
        <v>219.49182706459581</v>
      </c>
      <c r="V692" s="131">
        <f t="shared" ca="1" si="95"/>
        <v>265.5851107481609</v>
      </c>
      <c r="W692" s="131">
        <f t="shared" ca="1" si="96"/>
        <v>4.4264185124693487</v>
      </c>
      <c r="X692" s="131">
        <f t="shared" ca="1" si="97"/>
        <v>265.5851107481609</v>
      </c>
      <c r="Y692" s="131">
        <f t="shared" ca="1" si="98"/>
        <v>265.5851107481609</v>
      </c>
      <c r="Z692" s="122">
        <f t="shared" ca="1" si="99"/>
        <v>265.60000000000002</v>
      </c>
      <c r="AA692" s="123" t="str">
        <f t="shared" ca="1" si="100"/>
        <v>4 h 26 min</v>
      </c>
      <c r="AB692" s="86"/>
    </row>
    <row r="693" spans="1:28" ht="15.75" customHeight="1" thickBot="1" x14ac:dyDescent="0.35">
      <c r="A693" s="62"/>
      <c r="D693" s="86"/>
      <c r="E693" s="86"/>
      <c r="F693" s="175">
        <v>613</v>
      </c>
      <c r="G693" s="172">
        <v>401109</v>
      </c>
      <c r="H693" s="128" t="s">
        <v>1055</v>
      </c>
      <c r="I693" s="129">
        <v>1106</v>
      </c>
      <c r="J693" s="130" t="s">
        <v>235</v>
      </c>
      <c r="K693" s="130">
        <v>7</v>
      </c>
      <c r="L693" s="130"/>
      <c r="M693" s="130"/>
      <c r="N693" s="130"/>
      <c r="O693" s="131"/>
      <c r="P693" s="156">
        <v>38.7303</v>
      </c>
      <c r="Q693" s="156">
        <v>-9.1431000000000004</v>
      </c>
      <c r="R693" s="132">
        <f t="shared" ca="1" si="91"/>
        <v>0.99941260170610957</v>
      </c>
      <c r="S693" s="131">
        <f t="shared" ca="1" si="92"/>
        <v>3.4276983794546689E-2</v>
      </c>
      <c r="T693" s="131">
        <f t="shared" ca="1" si="93"/>
        <v>1.9639265058658431</v>
      </c>
      <c r="U693" s="131">
        <f t="shared" ca="1" si="94"/>
        <v>218.3777167494714</v>
      </c>
      <c r="V693" s="131">
        <f t="shared" ca="1" si="95"/>
        <v>264.2370372668604</v>
      </c>
      <c r="W693" s="131">
        <f t="shared" ca="1" si="96"/>
        <v>4.4039506211143395</v>
      </c>
      <c r="X693" s="131">
        <f t="shared" ca="1" si="97"/>
        <v>264.2370372668604</v>
      </c>
      <c r="Y693" s="131">
        <f t="shared" ca="1" si="98"/>
        <v>264.2370372668604</v>
      </c>
      <c r="Z693" s="122">
        <f t="shared" ca="1" si="99"/>
        <v>264.2</v>
      </c>
      <c r="AA693" s="123" t="str">
        <f t="shared" ca="1" si="100"/>
        <v>4 h 24 min</v>
      </c>
      <c r="AB693" s="86"/>
    </row>
    <row r="694" spans="1:28" ht="15.75" customHeight="1" thickBot="1" x14ac:dyDescent="0.35">
      <c r="A694" s="62"/>
      <c r="D694" s="86"/>
      <c r="E694" s="86"/>
      <c r="F694" s="175">
        <v>614</v>
      </c>
      <c r="G694" s="172">
        <v>171578</v>
      </c>
      <c r="H694" s="128" t="s">
        <v>951</v>
      </c>
      <c r="I694" s="129">
        <v>1111</v>
      </c>
      <c r="J694" s="130" t="s">
        <v>245</v>
      </c>
      <c r="K694" s="130">
        <v>7</v>
      </c>
      <c r="L694" s="130"/>
      <c r="M694" s="130"/>
      <c r="N694" s="130"/>
      <c r="O694" s="131"/>
      <c r="P694" s="156">
        <v>38.751600000000003</v>
      </c>
      <c r="Q694" s="156">
        <v>-9.3536000000000001</v>
      </c>
      <c r="R694" s="132">
        <f t="shared" ca="1" si="91"/>
        <v>0.99934873034797034</v>
      </c>
      <c r="S694" s="131">
        <f t="shared" ca="1" si="92"/>
        <v>3.6092668406092043E-2</v>
      </c>
      <c r="T694" s="131">
        <f t="shared" ca="1" si="93"/>
        <v>2.0679575710342419</v>
      </c>
      <c r="U694" s="131">
        <f t="shared" ca="1" si="94"/>
        <v>229.94539324583531</v>
      </c>
      <c r="V694" s="131">
        <f t="shared" ca="1" si="95"/>
        <v>278.23392582746072</v>
      </c>
      <c r="W694" s="131">
        <f t="shared" ca="1" si="96"/>
        <v>4.637232097124345</v>
      </c>
      <c r="X694" s="131">
        <f t="shared" ca="1" si="97"/>
        <v>278.23392582746072</v>
      </c>
      <c r="Y694" s="131">
        <f t="shared" ca="1" si="98"/>
        <v>278.23392582746072</v>
      </c>
      <c r="Z694" s="122">
        <f t="shared" ca="1" si="99"/>
        <v>278.2</v>
      </c>
      <c r="AA694" s="123" t="str">
        <f t="shared" ca="1" si="100"/>
        <v>4 h 38 min</v>
      </c>
      <c r="AB694" s="86"/>
    </row>
    <row r="695" spans="1:28" ht="15.75" customHeight="1" thickBot="1" x14ac:dyDescent="0.35">
      <c r="A695" s="62"/>
      <c r="D695" s="86"/>
      <c r="E695" s="86"/>
      <c r="F695" s="175">
        <v>615</v>
      </c>
      <c r="G695" s="172">
        <v>171955</v>
      </c>
      <c r="H695" s="128" t="s">
        <v>982</v>
      </c>
      <c r="I695" s="129">
        <v>1106</v>
      </c>
      <c r="J695" s="130" t="s">
        <v>235</v>
      </c>
      <c r="K695" s="130">
        <v>7</v>
      </c>
      <c r="L695" s="130"/>
      <c r="M695" s="130"/>
      <c r="N695" s="130"/>
      <c r="O695" s="131"/>
      <c r="P695" s="156">
        <v>38.726700000000001</v>
      </c>
      <c r="Q695" s="156">
        <v>-9.1280999999999999</v>
      </c>
      <c r="R695" s="132">
        <f t="shared" ca="1" si="91"/>
        <v>0.99941790939401565</v>
      </c>
      <c r="S695" s="131">
        <f t="shared" ca="1" si="92"/>
        <v>3.4121755122815012E-2</v>
      </c>
      <c r="T695" s="131">
        <f t="shared" ca="1" si="93"/>
        <v>1.9550325581161963</v>
      </c>
      <c r="U695" s="131">
        <f t="shared" ca="1" si="94"/>
        <v>217.38875917053147</v>
      </c>
      <c r="V695" s="131">
        <f t="shared" ca="1" si="95"/>
        <v>263.0403985963431</v>
      </c>
      <c r="W695" s="131">
        <f t="shared" ca="1" si="96"/>
        <v>4.384006643272385</v>
      </c>
      <c r="X695" s="131">
        <f t="shared" ca="1" si="97"/>
        <v>263.0403985963431</v>
      </c>
      <c r="Y695" s="131">
        <f t="shared" ca="1" si="98"/>
        <v>263.0403985963431</v>
      </c>
      <c r="Z695" s="122">
        <f t="shared" ca="1" si="99"/>
        <v>263</v>
      </c>
      <c r="AA695" s="123" t="str">
        <f t="shared" ca="1" si="100"/>
        <v>4 h 23 min</v>
      </c>
      <c r="AB695" s="86"/>
    </row>
    <row r="696" spans="1:28" ht="15.75" customHeight="1" thickBot="1" x14ac:dyDescent="0.35">
      <c r="A696" s="62"/>
      <c r="D696" s="86"/>
      <c r="E696" s="86"/>
      <c r="F696" s="175">
        <v>616</v>
      </c>
      <c r="G696" s="172">
        <v>170264</v>
      </c>
      <c r="H696" s="128" t="s">
        <v>838</v>
      </c>
      <c r="I696" s="129">
        <v>1115</v>
      </c>
      <c r="J696" s="130" t="s">
        <v>232</v>
      </c>
      <c r="K696" s="130">
        <v>7</v>
      </c>
      <c r="L696" s="130" t="s">
        <v>318</v>
      </c>
      <c r="M696" s="130"/>
      <c r="N696" s="130"/>
      <c r="O696" s="131"/>
      <c r="P696" s="156">
        <v>38.733800000000002</v>
      </c>
      <c r="Q696" s="156">
        <v>-9.2154000000000007</v>
      </c>
      <c r="R696" s="132">
        <f t="shared" ca="1" si="91"/>
        <v>0.99939361310344643</v>
      </c>
      <c r="S696" s="131">
        <f t="shared" ca="1" si="92"/>
        <v>3.4826661931439684E-2</v>
      </c>
      <c r="T696" s="131">
        <f t="shared" ca="1" si="93"/>
        <v>1.9954207432004258</v>
      </c>
      <c r="U696" s="131">
        <f t="shared" ca="1" si="94"/>
        <v>221.87970097309181</v>
      </c>
      <c r="V696" s="131">
        <f t="shared" ca="1" si="95"/>
        <v>268.47443817744107</v>
      </c>
      <c r="W696" s="131">
        <f t="shared" ca="1" si="96"/>
        <v>4.4745739696240179</v>
      </c>
      <c r="X696" s="131">
        <f t="shared" ca="1" si="97"/>
        <v>268.47443817744107</v>
      </c>
      <c r="Y696" s="131">
        <f t="shared" ca="1" si="98"/>
        <v>268.47443817744107</v>
      </c>
      <c r="Z696" s="122">
        <f t="shared" ca="1" si="99"/>
        <v>268.5</v>
      </c>
      <c r="AA696" s="123" t="str">
        <f t="shared" ca="1" si="100"/>
        <v>4 h 29 min</v>
      </c>
      <c r="AB696" s="86"/>
    </row>
    <row r="697" spans="1:28" ht="15.75" customHeight="1" thickBot="1" x14ac:dyDescent="0.35">
      <c r="A697" s="62"/>
      <c r="D697" s="86"/>
      <c r="E697" s="86"/>
      <c r="F697" s="175">
        <v>617</v>
      </c>
      <c r="G697" s="172">
        <v>400348</v>
      </c>
      <c r="H697" s="128" t="s">
        <v>1042</v>
      </c>
      <c r="I697" s="129">
        <v>1106</v>
      </c>
      <c r="J697" s="130" t="s">
        <v>235</v>
      </c>
      <c r="K697" s="130">
        <v>7</v>
      </c>
      <c r="L697" s="130"/>
      <c r="M697" s="130"/>
      <c r="N697" s="130"/>
      <c r="O697" s="131"/>
      <c r="P697" s="156">
        <v>38.726500000000001</v>
      </c>
      <c r="Q697" s="156">
        <v>-9.1568000000000005</v>
      </c>
      <c r="R697" s="132">
        <f t="shared" ca="1" si="91"/>
        <v>0.99941139835624648</v>
      </c>
      <c r="S697" s="131">
        <f t="shared" ca="1" si="92"/>
        <v>3.4312079354097413E-2</v>
      </c>
      <c r="T697" s="131">
        <f t="shared" ca="1" si="93"/>
        <v>1.9659373333077494</v>
      </c>
      <c r="U697" s="131">
        <f t="shared" ca="1" si="94"/>
        <v>218.60130958974781</v>
      </c>
      <c r="V697" s="131">
        <f t="shared" ca="1" si="95"/>
        <v>264.50758460359486</v>
      </c>
      <c r="W697" s="131">
        <f t="shared" ca="1" si="96"/>
        <v>4.408459743393248</v>
      </c>
      <c r="X697" s="131">
        <f t="shared" ca="1" si="97"/>
        <v>264.50758460359486</v>
      </c>
      <c r="Y697" s="131">
        <f t="shared" ca="1" si="98"/>
        <v>264.50758460359486</v>
      </c>
      <c r="Z697" s="122">
        <f t="shared" ca="1" si="99"/>
        <v>264.5</v>
      </c>
      <c r="AA697" s="123" t="str">
        <f t="shared" ca="1" si="100"/>
        <v>4 h 25 min</v>
      </c>
      <c r="AB697" s="86"/>
    </row>
    <row r="698" spans="1:28" ht="15.75" customHeight="1" thickBot="1" x14ac:dyDescent="0.35">
      <c r="A698" s="62"/>
      <c r="D698" s="86"/>
      <c r="E698" s="86"/>
      <c r="F698" s="175">
        <v>618</v>
      </c>
      <c r="G698" s="172">
        <v>171165</v>
      </c>
      <c r="H698" s="128" t="s">
        <v>915</v>
      </c>
      <c r="I698" s="129">
        <v>1106</v>
      </c>
      <c r="J698" s="130" t="s">
        <v>235</v>
      </c>
      <c r="K698" s="130">
        <v>7</v>
      </c>
      <c r="L698" s="130" t="s">
        <v>320</v>
      </c>
      <c r="M698" s="130"/>
      <c r="N698" s="130"/>
      <c r="O698" s="131"/>
      <c r="P698" s="156">
        <v>38.722299999999997</v>
      </c>
      <c r="Q698" s="156">
        <v>-9.1184999999999992</v>
      </c>
      <c r="R698" s="132">
        <f t="shared" ca="1" si="91"/>
        <v>0.99942236763795056</v>
      </c>
      <c r="S698" s="131">
        <f t="shared" ca="1" si="92"/>
        <v>3.3990821716296526E-2</v>
      </c>
      <c r="T698" s="131">
        <f t="shared" ca="1" si="93"/>
        <v>1.9475306265254162</v>
      </c>
      <c r="U698" s="131">
        <f t="shared" ca="1" si="94"/>
        <v>216.55458605503449</v>
      </c>
      <c r="V698" s="131">
        <f t="shared" ca="1" si="95"/>
        <v>262.03104912659171</v>
      </c>
      <c r="W698" s="131">
        <f t="shared" ca="1" si="96"/>
        <v>4.3671841521098616</v>
      </c>
      <c r="X698" s="131">
        <f t="shared" ca="1" si="97"/>
        <v>262.03104912659171</v>
      </c>
      <c r="Y698" s="131">
        <f t="shared" ca="1" si="98"/>
        <v>262.03104912659171</v>
      </c>
      <c r="Z698" s="122">
        <f t="shared" ca="1" si="99"/>
        <v>262</v>
      </c>
      <c r="AA698" s="123" t="str">
        <f t="shared" ca="1" si="100"/>
        <v>4 h 22 min</v>
      </c>
      <c r="AB698" s="86"/>
    </row>
    <row r="699" spans="1:28" ht="15.75" customHeight="1" thickBot="1" x14ac:dyDescent="0.35">
      <c r="A699" s="62"/>
      <c r="D699" s="86"/>
      <c r="E699" s="86"/>
      <c r="F699" s="175">
        <v>619</v>
      </c>
      <c r="G699" s="172">
        <v>171372</v>
      </c>
      <c r="H699" s="128" t="s">
        <v>936</v>
      </c>
      <c r="I699" s="129">
        <v>1106</v>
      </c>
      <c r="J699" s="130" t="s">
        <v>235</v>
      </c>
      <c r="K699" s="130">
        <v>7</v>
      </c>
      <c r="L699" s="130" t="s">
        <v>320</v>
      </c>
      <c r="M699" s="130"/>
      <c r="N699" s="130"/>
      <c r="O699" s="131"/>
      <c r="P699" s="156">
        <v>38.722299999999997</v>
      </c>
      <c r="Q699" s="156">
        <v>-9.1393000000000004</v>
      </c>
      <c r="R699" s="132">
        <f t="shared" ca="1" si="91"/>
        <v>0.99941762681150381</v>
      </c>
      <c r="S699" s="131">
        <f t="shared" ca="1" si="92"/>
        <v>3.4130037318998996E-2</v>
      </c>
      <c r="T699" s="131">
        <f t="shared" ca="1" si="93"/>
        <v>1.9555070930026377</v>
      </c>
      <c r="U699" s="131">
        <f t="shared" ca="1" si="94"/>
        <v>217.44152481359885</v>
      </c>
      <c r="V699" s="131">
        <f t="shared" ca="1" si="95"/>
        <v>263.1042450244546</v>
      </c>
      <c r="W699" s="131">
        <f t="shared" ca="1" si="96"/>
        <v>4.3850707504075768</v>
      </c>
      <c r="X699" s="131">
        <f t="shared" ca="1" si="97"/>
        <v>263.1042450244546</v>
      </c>
      <c r="Y699" s="131">
        <f t="shared" ca="1" si="98"/>
        <v>263.1042450244546</v>
      </c>
      <c r="Z699" s="122">
        <f t="shared" ca="1" si="99"/>
        <v>263.10000000000002</v>
      </c>
      <c r="AA699" s="123" t="str">
        <f t="shared" ca="1" si="100"/>
        <v>4 h 23 min</v>
      </c>
      <c r="AB699" s="86"/>
    </row>
    <row r="700" spans="1:28" ht="15.75" customHeight="1" thickBot="1" x14ac:dyDescent="0.35">
      <c r="A700" s="62"/>
      <c r="D700" s="86"/>
      <c r="E700" s="86"/>
      <c r="F700" s="175">
        <v>620</v>
      </c>
      <c r="G700" s="172">
        <v>171785</v>
      </c>
      <c r="H700" s="128" t="s">
        <v>966</v>
      </c>
      <c r="I700" s="129">
        <v>1106</v>
      </c>
      <c r="J700" s="130" t="s">
        <v>235</v>
      </c>
      <c r="K700" s="130">
        <v>7</v>
      </c>
      <c r="L700" s="130" t="s">
        <v>318</v>
      </c>
      <c r="M700" s="130"/>
      <c r="N700" s="130"/>
      <c r="O700" s="131"/>
      <c r="P700" s="156">
        <v>38.722299999999997</v>
      </c>
      <c r="Q700" s="156">
        <v>-9.1393000000000004</v>
      </c>
      <c r="R700" s="132">
        <f t="shared" ca="1" si="91"/>
        <v>0.99941762681150381</v>
      </c>
      <c r="S700" s="131">
        <f t="shared" ca="1" si="92"/>
        <v>3.4130037318998996E-2</v>
      </c>
      <c r="T700" s="131">
        <f t="shared" ca="1" si="93"/>
        <v>1.9555070930026377</v>
      </c>
      <c r="U700" s="131">
        <f t="shared" ca="1" si="94"/>
        <v>217.44152481359885</v>
      </c>
      <c r="V700" s="131">
        <f t="shared" ca="1" si="95"/>
        <v>263.1042450244546</v>
      </c>
      <c r="W700" s="131">
        <f t="shared" ca="1" si="96"/>
        <v>4.3850707504075768</v>
      </c>
      <c r="X700" s="131">
        <f t="shared" ca="1" si="97"/>
        <v>263.1042450244546</v>
      </c>
      <c r="Y700" s="131">
        <f t="shared" ca="1" si="98"/>
        <v>263.1042450244546</v>
      </c>
      <c r="Z700" s="122">
        <f t="shared" ca="1" si="99"/>
        <v>263.10000000000002</v>
      </c>
      <c r="AA700" s="123" t="str">
        <f t="shared" ca="1" si="100"/>
        <v>4 h 23 min</v>
      </c>
      <c r="AB700" s="86"/>
    </row>
    <row r="701" spans="1:28" ht="15.75" customHeight="1" thickBot="1" x14ac:dyDescent="0.35">
      <c r="A701" s="62"/>
      <c r="D701" s="86"/>
      <c r="E701" s="86"/>
      <c r="F701" s="175">
        <v>621</v>
      </c>
      <c r="G701" s="172">
        <v>404240</v>
      </c>
      <c r="H701" s="128" t="s">
        <v>1114</v>
      </c>
      <c r="I701" s="129">
        <v>1106</v>
      </c>
      <c r="J701" s="130" t="s">
        <v>235</v>
      </c>
      <c r="K701" s="130">
        <v>7</v>
      </c>
      <c r="L701" s="130"/>
      <c r="M701" s="130"/>
      <c r="N701" s="130"/>
      <c r="O701" s="131"/>
      <c r="P701" s="156">
        <v>38.722299999999997</v>
      </c>
      <c r="Q701" s="156">
        <v>-9.1393000000000004</v>
      </c>
      <c r="R701" s="132">
        <f t="shared" ca="1" si="91"/>
        <v>0.99941762681150381</v>
      </c>
      <c r="S701" s="131">
        <f t="shared" ca="1" si="92"/>
        <v>3.4130037318998996E-2</v>
      </c>
      <c r="T701" s="131">
        <f t="shared" ca="1" si="93"/>
        <v>1.9555070930026377</v>
      </c>
      <c r="U701" s="131">
        <f t="shared" ca="1" si="94"/>
        <v>217.44152481359885</v>
      </c>
      <c r="V701" s="131">
        <f t="shared" ca="1" si="95"/>
        <v>263.1042450244546</v>
      </c>
      <c r="W701" s="131">
        <f t="shared" ca="1" si="96"/>
        <v>4.3850707504075768</v>
      </c>
      <c r="X701" s="131">
        <f t="shared" ca="1" si="97"/>
        <v>263.1042450244546</v>
      </c>
      <c r="Y701" s="131">
        <f t="shared" ca="1" si="98"/>
        <v>263.1042450244546</v>
      </c>
      <c r="Z701" s="122">
        <f t="shared" ca="1" si="99"/>
        <v>263.10000000000002</v>
      </c>
      <c r="AA701" s="123" t="str">
        <f t="shared" ca="1" si="100"/>
        <v>4 h 23 min</v>
      </c>
      <c r="AB701" s="86"/>
    </row>
    <row r="702" spans="1:28" ht="15.75" customHeight="1" thickBot="1" x14ac:dyDescent="0.35">
      <c r="A702" s="62"/>
      <c r="D702" s="86"/>
      <c r="E702" s="86"/>
      <c r="F702" s="175">
        <v>622</v>
      </c>
      <c r="G702" s="172">
        <v>404354</v>
      </c>
      <c r="H702" s="128" t="s">
        <v>1124</v>
      </c>
      <c r="I702" s="129">
        <v>1106</v>
      </c>
      <c r="J702" s="130" t="s">
        <v>235</v>
      </c>
      <c r="K702" s="130">
        <v>7</v>
      </c>
      <c r="L702" s="130"/>
      <c r="M702" s="130"/>
      <c r="N702" s="130"/>
      <c r="O702" s="131"/>
      <c r="P702" s="156">
        <v>38.722299999999997</v>
      </c>
      <c r="Q702" s="156">
        <v>-9.1393000000000004</v>
      </c>
      <c r="R702" s="132">
        <f t="shared" ca="1" si="91"/>
        <v>0.99941762681150381</v>
      </c>
      <c r="S702" s="131">
        <f t="shared" ca="1" si="92"/>
        <v>3.4130037318998996E-2</v>
      </c>
      <c r="T702" s="131">
        <f t="shared" ca="1" si="93"/>
        <v>1.9555070930026377</v>
      </c>
      <c r="U702" s="131">
        <f t="shared" ca="1" si="94"/>
        <v>217.44152481359885</v>
      </c>
      <c r="V702" s="131">
        <f t="shared" ca="1" si="95"/>
        <v>263.1042450244546</v>
      </c>
      <c r="W702" s="131">
        <f t="shared" ca="1" si="96"/>
        <v>4.3850707504075768</v>
      </c>
      <c r="X702" s="131">
        <f t="shared" ca="1" si="97"/>
        <v>263.1042450244546</v>
      </c>
      <c r="Y702" s="131">
        <f t="shared" ca="1" si="98"/>
        <v>263.1042450244546</v>
      </c>
      <c r="Z702" s="122">
        <f t="shared" ca="1" si="99"/>
        <v>263.10000000000002</v>
      </c>
      <c r="AA702" s="123" t="str">
        <f t="shared" ca="1" si="100"/>
        <v>4 h 23 min</v>
      </c>
      <c r="AB702" s="86"/>
    </row>
    <row r="703" spans="1:28" ht="15.75" customHeight="1" thickBot="1" x14ac:dyDescent="0.35">
      <c r="A703" s="62"/>
      <c r="D703" s="86"/>
      <c r="E703" s="86"/>
      <c r="F703" s="175">
        <v>623</v>
      </c>
      <c r="G703" s="172">
        <v>404408</v>
      </c>
      <c r="H703" s="128" t="s">
        <v>1128</v>
      </c>
      <c r="I703" s="129">
        <v>1106</v>
      </c>
      <c r="J703" s="130" t="s">
        <v>235</v>
      </c>
      <c r="K703" s="130">
        <v>7</v>
      </c>
      <c r="L703" s="130"/>
      <c r="M703" s="130"/>
      <c r="N703" s="130"/>
      <c r="O703" s="131"/>
      <c r="P703" s="156">
        <v>38.722299999999997</v>
      </c>
      <c r="Q703" s="156">
        <v>-9.1393000000000004</v>
      </c>
      <c r="R703" s="132">
        <f t="shared" ca="1" si="91"/>
        <v>0.99941762681150381</v>
      </c>
      <c r="S703" s="131">
        <f t="shared" ca="1" si="92"/>
        <v>3.4130037318998996E-2</v>
      </c>
      <c r="T703" s="131">
        <f t="shared" ca="1" si="93"/>
        <v>1.9555070930026377</v>
      </c>
      <c r="U703" s="131">
        <f t="shared" ca="1" si="94"/>
        <v>217.44152481359885</v>
      </c>
      <c r="V703" s="131">
        <f t="shared" ca="1" si="95"/>
        <v>263.1042450244546</v>
      </c>
      <c r="W703" s="131">
        <f t="shared" ca="1" si="96"/>
        <v>4.3850707504075768</v>
      </c>
      <c r="X703" s="131">
        <f t="shared" ca="1" si="97"/>
        <v>263.1042450244546</v>
      </c>
      <c r="Y703" s="131">
        <f t="shared" ca="1" si="98"/>
        <v>263.1042450244546</v>
      </c>
      <c r="Z703" s="122">
        <f t="shared" ca="1" si="99"/>
        <v>263.10000000000002</v>
      </c>
      <c r="AA703" s="123" t="str">
        <f t="shared" ca="1" si="100"/>
        <v>4 h 23 min</v>
      </c>
      <c r="AB703" s="86"/>
    </row>
    <row r="704" spans="1:28" ht="15.75" customHeight="1" thickBot="1" x14ac:dyDescent="0.35">
      <c r="A704" s="62"/>
      <c r="D704" s="86"/>
      <c r="E704" s="86"/>
      <c r="F704" s="175">
        <v>624</v>
      </c>
      <c r="G704" s="172">
        <v>171670</v>
      </c>
      <c r="H704" s="128" t="s">
        <v>956</v>
      </c>
      <c r="I704" s="129">
        <v>1507</v>
      </c>
      <c r="J704" s="130" t="s">
        <v>238</v>
      </c>
      <c r="K704" s="130">
        <v>7</v>
      </c>
      <c r="L704" s="130"/>
      <c r="M704" s="130"/>
      <c r="N704" s="130"/>
      <c r="O704" s="131"/>
      <c r="P704" s="156">
        <v>38.710099999999997</v>
      </c>
      <c r="Q704" s="156">
        <v>-8.9847000000000001</v>
      </c>
      <c r="R704" s="132">
        <f t="shared" ca="1" si="91"/>
        <v>0.99945719892136775</v>
      </c>
      <c r="S704" s="131">
        <f t="shared" ca="1" si="92"/>
        <v>3.2949967867759389E-2</v>
      </c>
      <c r="T704" s="131">
        <f t="shared" ca="1" si="93"/>
        <v>1.8878940939142892</v>
      </c>
      <c r="U704" s="131">
        <f t="shared" ca="1" si="94"/>
        <v>209.9233349427472</v>
      </c>
      <c r="V704" s="131">
        <f t="shared" ca="1" si="95"/>
        <v>254.0072352807241</v>
      </c>
      <c r="W704" s="131">
        <f t="shared" ca="1" si="96"/>
        <v>4.2334539213454017</v>
      </c>
      <c r="X704" s="131">
        <f t="shared" ca="1" si="97"/>
        <v>254.0072352807241</v>
      </c>
      <c r="Y704" s="131">
        <f t="shared" ca="1" si="98"/>
        <v>254.0072352807241</v>
      </c>
      <c r="Z704" s="122">
        <f t="shared" ca="1" si="99"/>
        <v>254</v>
      </c>
      <c r="AA704" s="123" t="str">
        <f t="shared" ca="1" si="100"/>
        <v>4 h 14 min</v>
      </c>
      <c r="AB704" s="86"/>
    </row>
    <row r="705" spans="1:28" ht="15.75" customHeight="1" thickBot="1" x14ac:dyDescent="0.35">
      <c r="A705" s="62"/>
      <c r="D705" s="86"/>
      <c r="E705" s="86"/>
      <c r="F705" s="175">
        <v>625</v>
      </c>
      <c r="G705" s="172">
        <v>401948</v>
      </c>
      <c r="H705" s="128" t="s">
        <v>1072</v>
      </c>
      <c r="I705" s="129">
        <v>1507</v>
      </c>
      <c r="J705" s="130" t="s">
        <v>238</v>
      </c>
      <c r="K705" s="130">
        <v>7</v>
      </c>
      <c r="L705" s="130"/>
      <c r="M705" s="130"/>
      <c r="N705" s="130"/>
      <c r="O705" s="131"/>
      <c r="P705" s="156">
        <v>38.709899999999998</v>
      </c>
      <c r="Q705" s="156">
        <v>-8.9830000000000005</v>
      </c>
      <c r="R705" s="132">
        <f t="shared" ca="1" si="91"/>
        <v>0.99945764252493097</v>
      </c>
      <c r="S705" s="131">
        <f t="shared" ca="1" si="92"/>
        <v>3.2936499736083702E-2</v>
      </c>
      <c r="T705" s="131">
        <f t="shared" ca="1" si="93"/>
        <v>1.887122426811346</v>
      </c>
      <c r="U705" s="131">
        <f t="shared" ca="1" si="94"/>
        <v>209.83752984793941</v>
      </c>
      <c r="V705" s="131">
        <f t="shared" ca="1" si="95"/>
        <v>253.90341111600668</v>
      </c>
      <c r="W705" s="131">
        <f t="shared" ca="1" si="96"/>
        <v>4.231723518600111</v>
      </c>
      <c r="X705" s="131">
        <f t="shared" ca="1" si="97"/>
        <v>253.90341111600665</v>
      </c>
      <c r="Y705" s="131">
        <f t="shared" ca="1" si="98"/>
        <v>253.90341111600665</v>
      </c>
      <c r="Z705" s="122">
        <f t="shared" ca="1" si="99"/>
        <v>253.9</v>
      </c>
      <c r="AA705" s="123" t="str">
        <f t="shared" ca="1" si="100"/>
        <v>4 h 14 min</v>
      </c>
      <c r="AB705" s="86"/>
    </row>
    <row r="706" spans="1:28" ht="15.75" customHeight="1" thickBot="1" x14ac:dyDescent="0.35">
      <c r="A706" s="62"/>
      <c r="D706" s="86"/>
      <c r="E706" s="86"/>
      <c r="F706" s="175">
        <v>626</v>
      </c>
      <c r="G706" s="172">
        <v>172339</v>
      </c>
      <c r="H706" s="128" t="s">
        <v>1017</v>
      </c>
      <c r="I706" s="129">
        <v>1106</v>
      </c>
      <c r="J706" s="130" t="s">
        <v>235</v>
      </c>
      <c r="K706" s="130">
        <v>7</v>
      </c>
      <c r="L706" s="130"/>
      <c r="M706" s="130"/>
      <c r="N706" s="130"/>
      <c r="O706" s="131"/>
      <c r="P706" s="156">
        <v>38.716900000000003</v>
      </c>
      <c r="Q706" s="156">
        <v>-9.1271000000000004</v>
      </c>
      <c r="R706" s="132">
        <f t="shared" ca="1" si="91"/>
        <v>0.99942320803823936</v>
      </c>
      <c r="S706" s="131">
        <f t="shared" ca="1" si="92"/>
        <v>3.3966083626227883E-2</v>
      </c>
      <c r="T706" s="131">
        <f t="shared" ca="1" si="93"/>
        <v>1.9461132383712685</v>
      </c>
      <c r="U706" s="131">
        <f t="shared" ca="1" si="94"/>
        <v>216.3969803666719</v>
      </c>
      <c r="V706" s="131">
        <f t="shared" ca="1" si="95"/>
        <v>261.84034624367297</v>
      </c>
      <c r="W706" s="131">
        <f t="shared" ca="1" si="96"/>
        <v>4.364005770727883</v>
      </c>
      <c r="X706" s="131">
        <f t="shared" ca="1" si="97"/>
        <v>261.84034624367297</v>
      </c>
      <c r="Y706" s="131">
        <f t="shared" ca="1" si="98"/>
        <v>261.84034624367297</v>
      </c>
      <c r="Z706" s="122">
        <f t="shared" ca="1" si="99"/>
        <v>261.8</v>
      </c>
      <c r="AA706" s="123" t="str">
        <f t="shared" ca="1" si="100"/>
        <v>4 h 22 min</v>
      </c>
      <c r="AB706" s="86"/>
    </row>
    <row r="707" spans="1:28" ht="15.75" customHeight="1" thickBot="1" x14ac:dyDescent="0.35">
      <c r="A707" s="62"/>
      <c r="D707" s="86"/>
      <c r="E707" s="86"/>
      <c r="F707" s="175">
        <v>627</v>
      </c>
      <c r="G707" s="172">
        <v>172418</v>
      </c>
      <c r="H707" s="128" t="s">
        <v>1025</v>
      </c>
      <c r="I707" s="129">
        <v>1507</v>
      </c>
      <c r="J707" s="130" t="s">
        <v>238</v>
      </c>
      <c r="K707" s="130">
        <v>7</v>
      </c>
      <c r="L707" s="130"/>
      <c r="M707" s="130"/>
      <c r="N707" s="130"/>
      <c r="O707" s="131"/>
      <c r="P707" s="156">
        <v>38.705599999999997</v>
      </c>
      <c r="Q707" s="156">
        <v>-8.9741</v>
      </c>
      <c r="R707" s="132">
        <f t="shared" ca="1" si="91"/>
        <v>0.9994616260766821</v>
      </c>
      <c r="S707" s="131">
        <f t="shared" ca="1" si="92"/>
        <v>3.2815308561747747E-2</v>
      </c>
      <c r="T707" s="131">
        <f t="shared" ca="1" si="93"/>
        <v>1.8801786840076615</v>
      </c>
      <c r="U707" s="131">
        <f t="shared" ca="1" si="94"/>
        <v>209.06542422451858</v>
      </c>
      <c r="V707" s="131">
        <f t="shared" ca="1" si="95"/>
        <v>252.96916331166747</v>
      </c>
      <c r="W707" s="131">
        <f t="shared" ca="1" si="96"/>
        <v>4.2161527218611248</v>
      </c>
      <c r="X707" s="131">
        <f t="shared" ca="1" si="97"/>
        <v>252.9691633116675</v>
      </c>
      <c r="Y707" s="131">
        <f t="shared" ca="1" si="98"/>
        <v>252.9691633116675</v>
      </c>
      <c r="Z707" s="122">
        <f t="shared" ca="1" si="99"/>
        <v>253</v>
      </c>
      <c r="AA707" s="123" t="str">
        <f t="shared" ca="1" si="100"/>
        <v>4 h 13 min</v>
      </c>
      <c r="AB707" s="86"/>
    </row>
    <row r="708" spans="1:28" ht="15.75" customHeight="1" thickBot="1" x14ac:dyDescent="0.35">
      <c r="A708" s="62"/>
      <c r="D708" s="86"/>
      <c r="E708" s="86"/>
      <c r="F708" s="175">
        <v>628</v>
      </c>
      <c r="G708" s="173">
        <v>121617</v>
      </c>
      <c r="H708" s="134" t="s">
        <v>333</v>
      </c>
      <c r="I708" s="135">
        <v>1110</v>
      </c>
      <c r="J708" s="130" t="s">
        <v>240</v>
      </c>
      <c r="K708" s="130">
        <v>7</v>
      </c>
      <c r="L708" s="130" t="s">
        <v>320</v>
      </c>
      <c r="M708" s="130"/>
      <c r="N708" s="130"/>
      <c r="O708" s="131"/>
      <c r="P708" s="156">
        <v>38.734400000000001</v>
      </c>
      <c r="Q708" s="156">
        <v>-9.3056000000000001</v>
      </c>
      <c r="R708" s="132">
        <f t="shared" ca="1" si="91"/>
        <v>0.9993704936785418</v>
      </c>
      <c r="S708" s="136">
        <f t="shared" ca="1" si="92"/>
        <v>3.548442979436639E-2</v>
      </c>
      <c r="T708" s="131">
        <f t="shared" ca="1" si="93"/>
        <v>2.0331080656454659</v>
      </c>
      <c r="U708" s="131">
        <f t="shared" ca="1" si="94"/>
        <v>226.07032185496666</v>
      </c>
      <c r="V708" s="131">
        <f t="shared" ca="1" si="95"/>
        <v>273.54508944450964</v>
      </c>
      <c r="W708" s="131">
        <f t="shared" ca="1" si="96"/>
        <v>4.5590848240751605</v>
      </c>
      <c r="X708" s="131">
        <f t="shared" ca="1" si="97"/>
        <v>273.54508944450964</v>
      </c>
      <c r="Y708" s="131">
        <f t="shared" ca="1" si="98"/>
        <v>273.54508944450964</v>
      </c>
      <c r="Z708" s="122">
        <f t="shared" ca="1" si="99"/>
        <v>273.5</v>
      </c>
      <c r="AA708" s="124" t="str">
        <f t="shared" ca="1" si="100"/>
        <v>4 h 34 min</v>
      </c>
      <c r="AB708" s="86"/>
    </row>
    <row r="709" spans="1:28" ht="15.75" customHeight="1" thickBot="1" x14ac:dyDescent="0.35">
      <c r="A709" s="62"/>
      <c r="D709" s="86"/>
      <c r="E709" s="86"/>
      <c r="F709" s="175">
        <v>629</v>
      </c>
      <c r="G709" s="172">
        <v>404652</v>
      </c>
      <c r="H709" s="128" t="s">
        <v>1129</v>
      </c>
      <c r="I709" s="129">
        <v>1106</v>
      </c>
      <c r="J709" s="130" t="s">
        <v>235</v>
      </c>
      <c r="K709" s="130">
        <v>7</v>
      </c>
      <c r="L709" s="130"/>
      <c r="M709" s="130"/>
      <c r="N709" s="130"/>
      <c r="O709" s="131"/>
      <c r="P709" s="159">
        <v>38.7164</v>
      </c>
      <c r="Q709" s="159">
        <v>-9.1585999999999999</v>
      </c>
      <c r="R709" s="132">
        <f t="shared" ca="1" si="91"/>
        <v>0.99941620239401652</v>
      </c>
      <c r="S709" s="131">
        <f t="shared" ca="1" si="92"/>
        <v>3.4171754947686317E-2</v>
      </c>
      <c r="T709" s="131">
        <f t="shared" ca="1" si="93"/>
        <v>1.9578973370577153</v>
      </c>
      <c r="U709" s="131">
        <f t="shared" ca="1" si="94"/>
        <v>217.70730667338984</v>
      </c>
      <c r="V709" s="131">
        <f t="shared" ca="1" si="95"/>
        <v>263.42584107480167</v>
      </c>
      <c r="W709" s="131">
        <f t="shared" ca="1" si="96"/>
        <v>4.3904306845800276</v>
      </c>
      <c r="X709" s="131">
        <f t="shared" ca="1" si="97"/>
        <v>263.42584107480167</v>
      </c>
      <c r="Y709" s="131">
        <f t="shared" ca="1" si="98"/>
        <v>263.42584107480167</v>
      </c>
      <c r="Z709" s="122">
        <f t="shared" ca="1" si="99"/>
        <v>263.39999999999998</v>
      </c>
      <c r="AA709" s="123" t="str">
        <f t="shared" ca="1" si="100"/>
        <v>4 h 23 min</v>
      </c>
      <c r="AB709" s="86"/>
    </row>
    <row r="710" spans="1:28" ht="15.75" customHeight="1" thickBot="1" x14ac:dyDescent="0.35">
      <c r="A710" s="62"/>
      <c r="D710" s="86"/>
      <c r="E710" s="86"/>
      <c r="F710" s="175">
        <v>630</v>
      </c>
      <c r="G710" s="172">
        <v>171724</v>
      </c>
      <c r="H710" s="128" t="s">
        <v>960</v>
      </c>
      <c r="I710" s="129">
        <v>1106</v>
      </c>
      <c r="J710" s="130" t="s">
        <v>235</v>
      </c>
      <c r="K710" s="130">
        <v>7</v>
      </c>
      <c r="L710" s="130" t="s">
        <v>320</v>
      </c>
      <c r="M710" s="130"/>
      <c r="N710" s="130"/>
      <c r="O710" s="131"/>
      <c r="P710" s="156">
        <v>38.717500000000001</v>
      </c>
      <c r="Q710" s="156">
        <v>-9.1701999999999995</v>
      </c>
      <c r="R710" s="132">
        <f t="shared" ca="1" si="91"/>
        <v>0.9994129127070821</v>
      </c>
      <c r="S710" s="131">
        <f t="shared" ca="1" si="92"/>
        <v>3.4267907644362383E-2</v>
      </c>
      <c r="T710" s="131">
        <f t="shared" ca="1" si="93"/>
        <v>1.9634064807660554</v>
      </c>
      <c r="U710" s="131">
        <f t="shared" ca="1" si="94"/>
        <v>218.31989284740331</v>
      </c>
      <c r="V710" s="131">
        <f t="shared" ca="1" si="95"/>
        <v>264.16707034535801</v>
      </c>
      <c r="W710" s="131">
        <f t="shared" ca="1" si="96"/>
        <v>4.4027845057559665</v>
      </c>
      <c r="X710" s="131">
        <f t="shared" ca="1" si="97"/>
        <v>264.16707034535801</v>
      </c>
      <c r="Y710" s="131">
        <f t="shared" ca="1" si="98"/>
        <v>264.16707034535801</v>
      </c>
      <c r="Z710" s="122">
        <f t="shared" ca="1" si="99"/>
        <v>264.2</v>
      </c>
      <c r="AA710" s="123" t="str">
        <f t="shared" ca="1" si="100"/>
        <v>4 h 24 min</v>
      </c>
      <c r="AB710" s="86"/>
    </row>
    <row r="711" spans="1:28" ht="15.75" customHeight="1" thickBot="1" x14ac:dyDescent="0.35">
      <c r="A711" s="62"/>
      <c r="D711" s="86"/>
      <c r="E711" s="86"/>
      <c r="F711" s="175">
        <v>631</v>
      </c>
      <c r="G711" s="172">
        <v>135574</v>
      </c>
      <c r="H711" s="128" t="s">
        <v>390</v>
      </c>
      <c r="I711" s="129">
        <v>704</v>
      </c>
      <c r="J711" s="130" t="s">
        <v>258</v>
      </c>
      <c r="K711" s="130">
        <v>8</v>
      </c>
      <c r="L711" s="130" t="s">
        <v>320</v>
      </c>
      <c r="M711" s="130"/>
      <c r="N711" s="130"/>
      <c r="O711" s="131"/>
      <c r="P711" s="156">
        <v>38.8491</v>
      </c>
      <c r="Q711" s="156">
        <v>-7.5895000000000001</v>
      </c>
      <c r="R711" s="132">
        <f t="shared" ca="1" si="91"/>
        <v>0.99947774933095102</v>
      </c>
      <c r="S711" s="131">
        <f t="shared" ca="1" si="92"/>
        <v>3.232015262982757E-2</v>
      </c>
      <c r="T711" s="131">
        <f t="shared" ca="1" si="93"/>
        <v>1.8518083389077682</v>
      </c>
      <c r="U711" s="131">
        <f t="shared" ca="1" si="94"/>
        <v>205.91079946243877</v>
      </c>
      <c r="V711" s="131">
        <f t="shared" ca="1" si="95"/>
        <v>249.15206734955092</v>
      </c>
      <c r="W711" s="131">
        <f t="shared" ca="1" si="96"/>
        <v>4.1525344558258483</v>
      </c>
      <c r="X711" s="131">
        <f t="shared" ca="1" si="97"/>
        <v>249.15206734955089</v>
      </c>
      <c r="Y711" s="131">
        <f t="shared" ca="1" si="98"/>
        <v>249.15206734955089</v>
      </c>
      <c r="Z711" s="122">
        <f t="shared" ca="1" si="99"/>
        <v>249.2</v>
      </c>
      <c r="AA711" s="123" t="str">
        <f t="shared" ca="1" si="100"/>
        <v>4 h 9 min</v>
      </c>
      <c r="AB711" s="86"/>
    </row>
    <row r="712" spans="1:28" ht="15.75" customHeight="1" thickBot="1" x14ac:dyDescent="0.35">
      <c r="A712" s="62"/>
      <c r="D712" s="86"/>
      <c r="E712" s="86"/>
      <c r="F712" s="175">
        <v>632</v>
      </c>
      <c r="G712" s="172">
        <v>402643</v>
      </c>
      <c r="H712" s="128" t="s">
        <v>1085</v>
      </c>
      <c r="I712" s="129">
        <v>704</v>
      </c>
      <c r="J712" s="130" t="s">
        <v>258</v>
      </c>
      <c r="K712" s="130">
        <v>8</v>
      </c>
      <c r="L712" s="130" t="s">
        <v>318</v>
      </c>
      <c r="M712" s="130"/>
      <c r="N712" s="130"/>
      <c r="O712" s="131"/>
      <c r="P712" s="156">
        <v>38.848599999999998</v>
      </c>
      <c r="Q712" s="156">
        <v>-7.5872999999999999</v>
      </c>
      <c r="R712" s="132">
        <f t="shared" ca="1" si="91"/>
        <v>0.99947788687732608</v>
      </c>
      <c r="S712" s="131">
        <f t="shared" ca="1" si="92"/>
        <v>3.2315895862135458E-2</v>
      </c>
      <c r="T712" s="131">
        <f t="shared" ca="1" si="93"/>
        <v>1.8515644440846426</v>
      </c>
      <c r="U712" s="131">
        <f t="shared" ca="1" si="94"/>
        <v>205.88367971307844</v>
      </c>
      <c r="V712" s="131">
        <f t="shared" ca="1" si="95"/>
        <v>249.1192524528249</v>
      </c>
      <c r="W712" s="131">
        <f t="shared" ca="1" si="96"/>
        <v>4.1519875408804152</v>
      </c>
      <c r="X712" s="131">
        <f t="shared" ca="1" si="97"/>
        <v>249.11925245282492</v>
      </c>
      <c r="Y712" s="131">
        <f t="shared" ca="1" si="98"/>
        <v>249.11925245282492</v>
      </c>
      <c r="Z712" s="122">
        <f t="shared" ca="1" si="99"/>
        <v>249.1</v>
      </c>
      <c r="AA712" s="123" t="str">
        <f t="shared" ca="1" si="100"/>
        <v>4 h 9 min</v>
      </c>
      <c r="AB712" s="86"/>
    </row>
    <row r="713" spans="1:28" ht="15.75" customHeight="1" thickBot="1" x14ac:dyDescent="0.35">
      <c r="A713" s="62"/>
      <c r="D713" s="86"/>
      <c r="E713" s="86"/>
      <c r="F713" s="175">
        <v>633</v>
      </c>
      <c r="G713" s="172">
        <v>404238</v>
      </c>
      <c r="H713" s="128" t="s">
        <v>1113</v>
      </c>
      <c r="I713" s="129">
        <v>1106</v>
      </c>
      <c r="J713" s="130" t="s">
        <v>235</v>
      </c>
      <c r="K713" s="130">
        <v>7</v>
      </c>
      <c r="L713" s="130"/>
      <c r="M713" s="130"/>
      <c r="N713" s="130"/>
      <c r="O713" s="131"/>
      <c r="P713" s="156">
        <v>38.712299999999999</v>
      </c>
      <c r="Q713" s="156">
        <v>-9.1473999999999993</v>
      </c>
      <c r="R713" s="132">
        <f t="shared" ca="1" si="91"/>
        <v>0.99942091853678483</v>
      </c>
      <c r="S713" s="131">
        <f t="shared" ca="1" si="92"/>
        <v>3.4033435356155106E-2</v>
      </c>
      <c r="T713" s="131">
        <f t="shared" ca="1" si="93"/>
        <v>1.9499722082390034</v>
      </c>
      <c r="U713" s="131">
        <f t="shared" ca="1" si="94"/>
        <v>216.82607637724254</v>
      </c>
      <c r="V713" s="131">
        <f t="shared" ca="1" si="95"/>
        <v>262.35955241646349</v>
      </c>
      <c r="W713" s="131">
        <f t="shared" ca="1" si="96"/>
        <v>4.3726592069410577</v>
      </c>
      <c r="X713" s="131">
        <f t="shared" ca="1" si="97"/>
        <v>262.35955241646349</v>
      </c>
      <c r="Y713" s="131">
        <f t="shared" ca="1" si="98"/>
        <v>262.35955241646349</v>
      </c>
      <c r="Z713" s="122">
        <f t="shared" ca="1" si="99"/>
        <v>262.39999999999998</v>
      </c>
      <c r="AA713" s="123" t="str">
        <f t="shared" ca="1" si="100"/>
        <v>4 h 22 min</v>
      </c>
      <c r="AB713" s="86"/>
    </row>
    <row r="714" spans="1:28" ht="15.75" customHeight="1" thickBot="1" x14ac:dyDescent="0.35">
      <c r="A714" s="62"/>
      <c r="D714" s="86"/>
      <c r="E714" s="86"/>
      <c r="F714" s="175">
        <v>634</v>
      </c>
      <c r="G714" s="172">
        <v>171803</v>
      </c>
      <c r="H714" s="128" t="s">
        <v>968</v>
      </c>
      <c r="I714" s="129">
        <v>1110</v>
      </c>
      <c r="J714" s="130" t="s">
        <v>240</v>
      </c>
      <c r="K714" s="130">
        <v>7</v>
      </c>
      <c r="L714" s="130" t="s">
        <v>320</v>
      </c>
      <c r="M714" s="130"/>
      <c r="N714" s="130"/>
      <c r="O714" s="131"/>
      <c r="P714" s="156">
        <v>38.720100000000002</v>
      </c>
      <c r="Q714" s="156">
        <v>-9.2239000000000004</v>
      </c>
      <c r="R714" s="132">
        <f t="shared" ca="1" si="91"/>
        <v>0.99939863584876054</v>
      </c>
      <c r="S714" s="131">
        <f t="shared" ca="1" si="92"/>
        <v>3.4682111644112723E-2</v>
      </c>
      <c r="T714" s="131">
        <f t="shared" ca="1" si="93"/>
        <v>1.9871386218091875</v>
      </c>
      <c r="U714" s="131">
        <f t="shared" ca="1" si="94"/>
        <v>220.95877508617158</v>
      </c>
      <c r="V714" s="131">
        <f t="shared" ca="1" si="95"/>
        <v>267.36011785426763</v>
      </c>
      <c r="W714" s="131">
        <f t="shared" ca="1" si="96"/>
        <v>4.4560019642377942</v>
      </c>
      <c r="X714" s="131">
        <f t="shared" ca="1" si="97"/>
        <v>267.36011785426763</v>
      </c>
      <c r="Y714" s="131">
        <f t="shared" ca="1" si="98"/>
        <v>267.36011785426763</v>
      </c>
      <c r="Z714" s="122">
        <f t="shared" ca="1" si="99"/>
        <v>267.39999999999998</v>
      </c>
      <c r="AA714" s="123" t="str">
        <f t="shared" ca="1" si="100"/>
        <v>4 h 27 min</v>
      </c>
      <c r="AB714" s="86"/>
    </row>
    <row r="715" spans="1:28" ht="15.75" customHeight="1" thickBot="1" x14ac:dyDescent="0.35">
      <c r="A715" s="62"/>
      <c r="D715" s="86"/>
      <c r="E715" s="86"/>
      <c r="F715" s="175">
        <v>635</v>
      </c>
      <c r="G715" s="172">
        <v>171487</v>
      </c>
      <c r="H715" s="128" t="s">
        <v>945</v>
      </c>
      <c r="I715" s="129">
        <v>1110</v>
      </c>
      <c r="J715" s="130" t="s">
        <v>240</v>
      </c>
      <c r="K715" s="130">
        <v>7</v>
      </c>
      <c r="L715" s="130"/>
      <c r="M715" s="130"/>
      <c r="N715" s="130"/>
      <c r="O715" s="131"/>
      <c r="P715" s="156">
        <v>38.721699999999998</v>
      </c>
      <c r="Q715" s="156">
        <v>-9.2448999999999995</v>
      </c>
      <c r="R715" s="132">
        <f t="shared" ca="1" si="91"/>
        <v>0.99939260211507597</v>
      </c>
      <c r="S715" s="131">
        <f t="shared" ca="1" si="92"/>
        <v>3.4855684861551772E-2</v>
      </c>
      <c r="T715" s="131">
        <f t="shared" ca="1" si="93"/>
        <v>1.9970836346049516</v>
      </c>
      <c r="U715" s="131">
        <f t="shared" ca="1" si="94"/>
        <v>222.06460525898947</v>
      </c>
      <c r="V715" s="131">
        <f t="shared" ca="1" si="95"/>
        <v>268.69817236337724</v>
      </c>
      <c r="W715" s="131">
        <f t="shared" ca="1" si="96"/>
        <v>4.4783028727229537</v>
      </c>
      <c r="X715" s="131">
        <f t="shared" ca="1" si="97"/>
        <v>268.69817236337724</v>
      </c>
      <c r="Y715" s="131">
        <f t="shared" ca="1" si="98"/>
        <v>268.69817236337724</v>
      </c>
      <c r="Z715" s="122">
        <f t="shared" ca="1" si="99"/>
        <v>268.7</v>
      </c>
      <c r="AA715" s="123" t="str">
        <f t="shared" ca="1" si="100"/>
        <v>4 h 29 min</v>
      </c>
      <c r="AB715" s="86"/>
    </row>
    <row r="716" spans="1:28" ht="15.75" customHeight="1" thickBot="1" x14ac:dyDescent="0.35">
      <c r="A716" s="62"/>
      <c r="D716" s="86"/>
      <c r="E716" s="86"/>
      <c r="F716" s="175">
        <v>636</v>
      </c>
      <c r="G716" s="172">
        <v>171943</v>
      </c>
      <c r="H716" s="128" t="s">
        <v>981</v>
      </c>
      <c r="I716" s="129">
        <v>1106</v>
      </c>
      <c r="J716" s="130" t="s">
        <v>235</v>
      </c>
      <c r="K716" s="130">
        <v>7</v>
      </c>
      <c r="L716" s="130" t="s">
        <v>320</v>
      </c>
      <c r="M716" s="130"/>
      <c r="N716" s="130"/>
      <c r="O716" s="131"/>
      <c r="P716" s="156">
        <v>38.711599999999997</v>
      </c>
      <c r="Q716" s="156">
        <v>-9.1498000000000008</v>
      </c>
      <c r="R716" s="132">
        <f t="shared" ca="1" si="91"/>
        <v>0.99942072253334491</v>
      </c>
      <c r="S716" s="131">
        <f t="shared" ca="1" si="92"/>
        <v>3.4039195124440758E-2</v>
      </c>
      <c r="T716" s="131">
        <f t="shared" ca="1" si="93"/>
        <v>1.9503022186527446</v>
      </c>
      <c r="U716" s="131">
        <f t="shared" ca="1" si="94"/>
        <v>216.86277170185934</v>
      </c>
      <c r="V716" s="131">
        <f t="shared" ca="1" si="95"/>
        <v>262.40395375924982</v>
      </c>
      <c r="W716" s="131">
        <f t="shared" ca="1" si="96"/>
        <v>4.3733992293208299</v>
      </c>
      <c r="X716" s="131">
        <f t="shared" ca="1" si="97"/>
        <v>262.40395375924982</v>
      </c>
      <c r="Y716" s="131">
        <f t="shared" ca="1" si="98"/>
        <v>262.40395375924982</v>
      </c>
      <c r="Z716" s="122">
        <f t="shared" ca="1" si="99"/>
        <v>262.39999999999998</v>
      </c>
      <c r="AA716" s="123" t="str">
        <f t="shared" ca="1" si="100"/>
        <v>4 h 22 min</v>
      </c>
      <c r="AB716" s="86"/>
    </row>
    <row r="717" spans="1:28" ht="15.75" customHeight="1" thickBot="1" x14ac:dyDescent="0.35">
      <c r="A717" s="62"/>
      <c r="D717" s="86"/>
      <c r="E717" s="86"/>
      <c r="F717" s="175">
        <v>637</v>
      </c>
      <c r="G717" s="172">
        <v>170150</v>
      </c>
      <c r="H717" s="128" t="s">
        <v>830</v>
      </c>
      <c r="I717" s="129">
        <v>1106</v>
      </c>
      <c r="J717" s="130" t="s">
        <v>235</v>
      </c>
      <c r="K717" s="130">
        <v>7</v>
      </c>
      <c r="L717" s="130"/>
      <c r="M717" s="130"/>
      <c r="N717" s="130"/>
      <c r="O717" s="131"/>
      <c r="P717" s="156">
        <v>38.712699999999998</v>
      </c>
      <c r="Q717" s="156">
        <v>-9.1681000000000008</v>
      </c>
      <c r="R717" s="132">
        <f t="shared" ca="1" si="91"/>
        <v>0.99941588073471244</v>
      </c>
      <c r="S717" s="131">
        <f t="shared" ca="1" si="92"/>
        <v>3.4181168500592829E-2</v>
      </c>
      <c r="T717" s="131">
        <f t="shared" ca="1" si="93"/>
        <v>1.9584366939094815</v>
      </c>
      <c r="U717" s="131">
        <f t="shared" ca="1" si="94"/>
        <v>217.76728015887929</v>
      </c>
      <c r="V717" s="131">
        <f t="shared" ca="1" si="95"/>
        <v>263.49840899224392</v>
      </c>
      <c r="W717" s="131">
        <f t="shared" ca="1" si="96"/>
        <v>4.3916401498707325</v>
      </c>
      <c r="X717" s="131">
        <f t="shared" ca="1" si="97"/>
        <v>263.49840899224392</v>
      </c>
      <c r="Y717" s="131">
        <f t="shared" ca="1" si="98"/>
        <v>263.49840899224392</v>
      </c>
      <c r="Z717" s="122">
        <f t="shared" ca="1" si="99"/>
        <v>263.5</v>
      </c>
      <c r="AA717" s="123" t="str">
        <f t="shared" ca="1" si="100"/>
        <v>4 h 24 min</v>
      </c>
      <c r="AB717" s="86"/>
    </row>
    <row r="718" spans="1:28" ht="15.75" customHeight="1" thickBot="1" x14ac:dyDescent="0.35">
      <c r="A718" s="62"/>
      <c r="D718" s="86"/>
      <c r="E718" s="86"/>
      <c r="F718" s="175">
        <v>638</v>
      </c>
      <c r="G718" s="172">
        <v>170677</v>
      </c>
      <c r="H718" s="128" t="s">
        <v>869</v>
      </c>
      <c r="I718" s="129">
        <v>1105</v>
      </c>
      <c r="J718" s="130" t="s">
        <v>234</v>
      </c>
      <c r="K718" s="130">
        <v>7</v>
      </c>
      <c r="L718" s="130"/>
      <c r="M718" s="130"/>
      <c r="N718" s="130"/>
      <c r="O718" s="131"/>
      <c r="P718" s="156">
        <v>38.734099999999998</v>
      </c>
      <c r="Q718" s="156">
        <v>-9.4063999999999997</v>
      </c>
      <c r="R718" s="132">
        <f t="shared" ca="1" si="91"/>
        <v>0.99934333680280185</v>
      </c>
      <c r="S718" s="131">
        <f t="shared" ca="1" si="92"/>
        <v>3.624182880442639E-2</v>
      </c>
      <c r="T718" s="131">
        <f t="shared" ca="1" si="93"/>
        <v>2.0765038323292906</v>
      </c>
      <c r="U718" s="131">
        <f t="shared" ca="1" si="94"/>
        <v>230.89569002261527</v>
      </c>
      <c r="V718" s="131">
        <f t="shared" ca="1" si="95"/>
        <v>279.38378492736445</v>
      </c>
      <c r="W718" s="131">
        <f t="shared" ca="1" si="96"/>
        <v>4.656396415456074</v>
      </c>
      <c r="X718" s="131">
        <f t="shared" ca="1" si="97"/>
        <v>279.38378492736445</v>
      </c>
      <c r="Y718" s="131">
        <f t="shared" ca="1" si="98"/>
        <v>279.38378492736445</v>
      </c>
      <c r="Z718" s="122">
        <f t="shared" ca="1" si="99"/>
        <v>279.39999999999998</v>
      </c>
      <c r="AA718" s="123" t="str">
        <f t="shared" ca="1" si="100"/>
        <v>4 h 39 min</v>
      </c>
      <c r="AB718" s="86"/>
    </row>
    <row r="719" spans="1:28" ht="15.75" customHeight="1" thickBot="1" x14ac:dyDescent="0.35">
      <c r="A719" s="62"/>
      <c r="D719" s="86"/>
      <c r="E719" s="86"/>
      <c r="F719" s="175">
        <v>639</v>
      </c>
      <c r="G719" s="173">
        <v>135215</v>
      </c>
      <c r="H719" s="134" t="s">
        <v>362</v>
      </c>
      <c r="I719" s="135">
        <v>1204</v>
      </c>
      <c r="J719" s="130" t="s">
        <v>254</v>
      </c>
      <c r="K719" s="130">
        <v>8</v>
      </c>
      <c r="L719" s="130" t="s">
        <v>318</v>
      </c>
      <c r="M719" s="130"/>
      <c r="N719" s="130"/>
      <c r="O719" s="131"/>
      <c r="P719" s="156">
        <v>39.014000000000003</v>
      </c>
      <c r="Q719" s="156">
        <v>-7.0701000000000001</v>
      </c>
      <c r="R719" s="132">
        <f t="shared" ca="1" si="91"/>
        <v>0.99932291419446106</v>
      </c>
      <c r="S719" s="136">
        <f t="shared" ca="1" si="92"/>
        <v>3.6801147451380745E-2</v>
      </c>
      <c r="T719" s="131">
        <f t="shared" ca="1" si="93"/>
        <v>2.1085504302027425</v>
      </c>
      <c r="U719" s="131">
        <f t="shared" ca="1" si="94"/>
        <v>234.45909366948828</v>
      </c>
      <c r="V719" s="131">
        <f t="shared" ca="1" si="95"/>
        <v>283.69550334008079</v>
      </c>
      <c r="W719" s="131">
        <f t="shared" ca="1" si="96"/>
        <v>4.7282583890013461</v>
      </c>
      <c r="X719" s="131">
        <f t="shared" ca="1" si="97"/>
        <v>283.69550334008079</v>
      </c>
      <c r="Y719" s="131">
        <f t="shared" ca="1" si="98"/>
        <v>283.69550334008079</v>
      </c>
      <c r="Z719" s="122">
        <f t="shared" ca="1" si="99"/>
        <v>283.7</v>
      </c>
      <c r="AA719" s="124" t="str">
        <f t="shared" ca="1" si="100"/>
        <v>4 h 44 min</v>
      </c>
      <c r="AB719" s="86"/>
    </row>
    <row r="720" spans="1:28" ht="15.75" customHeight="1" thickBot="1" x14ac:dyDescent="0.35">
      <c r="A720" s="62"/>
      <c r="D720" s="86"/>
      <c r="E720" s="86"/>
      <c r="F720" s="175">
        <v>640</v>
      </c>
      <c r="G720" s="172">
        <v>172110</v>
      </c>
      <c r="H720" s="128" t="s">
        <v>996</v>
      </c>
      <c r="I720" s="129">
        <v>1110</v>
      </c>
      <c r="J720" s="130" t="s">
        <v>240</v>
      </c>
      <c r="K720" s="130">
        <v>7</v>
      </c>
      <c r="L720" s="130"/>
      <c r="M720" s="130"/>
      <c r="N720" s="130"/>
      <c r="O720" s="131"/>
      <c r="P720" s="156">
        <v>38.712000000000003</v>
      </c>
      <c r="Q720" s="156">
        <v>-9.2361000000000004</v>
      </c>
      <c r="R720" s="132">
        <f t="shared" ca="1" si="91"/>
        <v>0.99939979528173239</v>
      </c>
      <c r="S720" s="131">
        <f t="shared" ca="1" si="92"/>
        <v>3.4648658526122533E-2</v>
      </c>
      <c r="T720" s="131">
        <f t="shared" ca="1" si="93"/>
        <v>1.9852218993367967</v>
      </c>
      <c r="U720" s="131">
        <f t="shared" ca="1" si="94"/>
        <v>220.74564619569995</v>
      </c>
      <c r="V720" s="131">
        <f t="shared" ca="1" si="95"/>
        <v>267.10223189679692</v>
      </c>
      <c r="W720" s="131">
        <f t="shared" ca="1" si="96"/>
        <v>4.451703864946615</v>
      </c>
      <c r="X720" s="131">
        <f t="shared" ca="1" si="97"/>
        <v>267.10223189679692</v>
      </c>
      <c r="Y720" s="131">
        <f t="shared" ca="1" si="98"/>
        <v>267.10223189679692</v>
      </c>
      <c r="Z720" s="122">
        <f t="shared" ca="1" si="99"/>
        <v>267.10000000000002</v>
      </c>
      <c r="AA720" s="123" t="str">
        <f t="shared" ca="1" si="100"/>
        <v>4 h 27 min</v>
      </c>
      <c r="AB720" s="86"/>
    </row>
    <row r="721" spans="1:28" ht="15.75" customHeight="1" thickBot="1" x14ac:dyDescent="0.35">
      <c r="A721" s="62"/>
      <c r="D721" s="86"/>
      <c r="E721" s="86"/>
      <c r="F721" s="175">
        <v>641</v>
      </c>
      <c r="G721" s="172">
        <v>401778</v>
      </c>
      <c r="H721" s="128" t="s">
        <v>1069</v>
      </c>
      <c r="I721" s="129">
        <v>1106</v>
      </c>
      <c r="J721" s="130" t="s">
        <v>235</v>
      </c>
      <c r="K721" s="130">
        <v>7</v>
      </c>
      <c r="L721" s="130" t="s">
        <v>318</v>
      </c>
      <c r="M721" s="130"/>
      <c r="N721" s="130"/>
      <c r="O721" s="131"/>
      <c r="P721" s="156">
        <v>38.705599999999997</v>
      </c>
      <c r="Q721" s="156">
        <v>-9.1767000000000003</v>
      </c>
      <c r="R721" s="132">
        <f t="shared" ref="R721:R784" ca="1" si="101">SIN(RADIANS($A$55))*SIN(RADIANS(P721))+COS(RADIANS($A$55))*COS(RADIANS(P721))*COS(RADIANS(Q721)-RADIANS($B$55))</f>
        <v>0.99941749472480346</v>
      </c>
      <c r="S721" s="131">
        <f t="shared" ref="S721:S784" ca="1" si="102">ACOS(R721)</f>
        <v>3.4133907952317077E-2</v>
      </c>
      <c r="T721" s="131">
        <f t="shared" ref="T721:T784" ca="1" si="103">S721*180/PI()</f>
        <v>1.9557288639558066</v>
      </c>
      <c r="U721" s="131">
        <f t="shared" ref="U721:U784" ca="1" si="104">T721*40030/360</f>
        <v>217.46618451153037</v>
      </c>
      <c r="V721" s="131">
        <f t="shared" ref="V721:V784" ca="1" si="105">U721*1.21</f>
        <v>263.13408325895176</v>
      </c>
      <c r="W721" s="131">
        <f t="shared" ref="W721:W784" ca="1" si="106">V721/60</f>
        <v>4.3855680543158631</v>
      </c>
      <c r="X721" s="131">
        <f t="shared" ref="X721:X784" ca="1" si="107">W721*60</f>
        <v>263.13408325895176</v>
      </c>
      <c r="Y721" s="131">
        <f t="shared" ref="Y721:Y784" ca="1" si="108">IF(ISERROR(X721),0,X721)</f>
        <v>263.13408325895176</v>
      </c>
      <c r="Z721" s="122">
        <f t="shared" ref="Z721:Z784" ca="1" si="109">ROUND(Y721,1)</f>
        <v>263.10000000000002</v>
      </c>
      <c r="AA721" s="123" t="str">
        <f t="shared" ref="AA721:AA784" ca="1" si="110">IF(ISERROR(INT(Z721/$K$39)&amp;" h "&amp;(ROUND((((Z721/$K$39)-INT(Z721/$K$39))*60),0)&amp;" min")),"Não Encontrado !",INT(Z721/$K$39)&amp;" h "&amp;(ROUND((((Z721/$K$39)-INT(Z721/$K$39))*60),0)&amp;" min"))</f>
        <v>4 h 23 min</v>
      </c>
      <c r="AB721" s="86"/>
    </row>
    <row r="722" spans="1:28" ht="15.75" customHeight="1" thickBot="1" x14ac:dyDescent="0.35">
      <c r="A722" s="62"/>
      <c r="D722" s="86"/>
      <c r="E722" s="86"/>
      <c r="F722" s="175">
        <v>642</v>
      </c>
      <c r="G722" s="172">
        <v>171153</v>
      </c>
      <c r="H722" s="128" t="s">
        <v>914</v>
      </c>
      <c r="I722" s="129">
        <v>1106</v>
      </c>
      <c r="J722" s="130" t="s">
        <v>235</v>
      </c>
      <c r="K722" s="130">
        <v>7</v>
      </c>
      <c r="L722" s="130"/>
      <c r="M722" s="130"/>
      <c r="N722" s="130"/>
      <c r="O722" s="131"/>
      <c r="P722" s="156">
        <v>38.709099999999999</v>
      </c>
      <c r="Q722" s="156">
        <v>-9.2120999999999995</v>
      </c>
      <c r="R722" s="132">
        <f t="shared" ca="1" si="101"/>
        <v>0.99940718963129327</v>
      </c>
      <c r="S722" s="131">
        <f t="shared" ca="1" si="102"/>
        <v>3.443454511551991E-2</v>
      </c>
      <c r="T722" s="131">
        <f t="shared" ca="1" si="103"/>
        <v>1.9729541045721146</v>
      </c>
      <c r="U722" s="131">
        <f t="shared" ca="1" si="104"/>
        <v>219.38153557228264</v>
      </c>
      <c r="V722" s="131">
        <f t="shared" ca="1" si="105"/>
        <v>265.45165804246199</v>
      </c>
      <c r="W722" s="131">
        <f t="shared" ca="1" si="106"/>
        <v>4.4241943007076996</v>
      </c>
      <c r="X722" s="131">
        <f t="shared" ca="1" si="107"/>
        <v>265.45165804246199</v>
      </c>
      <c r="Y722" s="131">
        <f t="shared" ca="1" si="108"/>
        <v>265.45165804246199</v>
      </c>
      <c r="Z722" s="122">
        <f t="shared" ca="1" si="109"/>
        <v>265.5</v>
      </c>
      <c r="AA722" s="123" t="str">
        <f t="shared" ca="1" si="110"/>
        <v>4 h 26 min</v>
      </c>
      <c r="AB722" s="86"/>
    </row>
    <row r="723" spans="1:28" ht="15.75" customHeight="1" thickBot="1" x14ac:dyDescent="0.35">
      <c r="A723" s="62"/>
      <c r="D723" s="86"/>
      <c r="E723" s="86"/>
      <c r="F723" s="175">
        <v>643</v>
      </c>
      <c r="G723" s="172">
        <v>171815</v>
      </c>
      <c r="H723" s="128" t="s">
        <v>969</v>
      </c>
      <c r="I723" s="129">
        <v>1110</v>
      </c>
      <c r="J723" s="130" t="s">
        <v>240</v>
      </c>
      <c r="K723" s="130">
        <v>7</v>
      </c>
      <c r="L723" s="130"/>
      <c r="M723" s="130"/>
      <c r="N723" s="130"/>
      <c r="O723" s="131"/>
      <c r="P723" s="156">
        <v>38.709699999999998</v>
      </c>
      <c r="Q723" s="156">
        <v>-9.2263999999999999</v>
      </c>
      <c r="R723" s="132">
        <f t="shared" ca="1" si="101"/>
        <v>0.99940337654598466</v>
      </c>
      <c r="S723" s="131">
        <f t="shared" ca="1" si="102"/>
        <v>3.4545123825135304E-2</v>
      </c>
      <c r="T723" s="131">
        <f t="shared" ca="1" si="103"/>
        <v>1.9792897979370794</v>
      </c>
      <c r="U723" s="131">
        <f t="shared" ca="1" si="104"/>
        <v>220.08602947617024</v>
      </c>
      <c r="V723" s="131">
        <f t="shared" ca="1" si="105"/>
        <v>266.30409566616601</v>
      </c>
      <c r="W723" s="131">
        <f t="shared" ca="1" si="106"/>
        <v>4.4384015944361002</v>
      </c>
      <c r="X723" s="131">
        <f t="shared" ca="1" si="107"/>
        <v>266.30409566616601</v>
      </c>
      <c r="Y723" s="131">
        <f t="shared" ca="1" si="108"/>
        <v>266.30409566616601</v>
      </c>
      <c r="Z723" s="122">
        <f t="shared" ca="1" si="109"/>
        <v>266.3</v>
      </c>
      <c r="AA723" s="123" t="str">
        <f t="shared" ca="1" si="110"/>
        <v>4 h 26 min</v>
      </c>
      <c r="AB723" s="86"/>
    </row>
    <row r="724" spans="1:28" ht="15.75" customHeight="1" thickBot="1" x14ac:dyDescent="0.35">
      <c r="A724" s="62"/>
      <c r="D724" s="86"/>
      <c r="E724" s="86"/>
      <c r="F724" s="175">
        <v>644</v>
      </c>
      <c r="G724" s="172">
        <v>170756</v>
      </c>
      <c r="H724" s="128" t="s">
        <v>877</v>
      </c>
      <c r="I724" s="129">
        <v>1105</v>
      </c>
      <c r="J724" s="130" t="s">
        <v>234</v>
      </c>
      <c r="K724" s="130">
        <v>7</v>
      </c>
      <c r="L724" s="130"/>
      <c r="M724" s="130"/>
      <c r="N724" s="130"/>
      <c r="O724" s="131"/>
      <c r="P724" s="156">
        <v>38.731099999999998</v>
      </c>
      <c r="Q724" s="156">
        <v>-9.4037000000000006</v>
      </c>
      <c r="R724" s="132">
        <f t="shared" ca="1" si="101"/>
        <v>0.99934565277838705</v>
      </c>
      <c r="S724" s="131">
        <f t="shared" ca="1" si="102"/>
        <v>3.6177854988433511E-2</v>
      </c>
      <c r="T724" s="131">
        <f t="shared" ca="1" si="103"/>
        <v>2.0728384026735518</v>
      </c>
      <c r="U724" s="131">
        <f t="shared" ca="1" si="104"/>
        <v>230.48811460839522</v>
      </c>
      <c r="V724" s="131">
        <f t="shared" ca="1" si="105"/>
        <v>278.89061867615823</v>
      </c>
      <c r="W724" s="131">
        <f t="shared" ca="1" si="106"/>
        <v>4.6481769779359707</v>
      </c>
      <c r="X724" s="131">
        <f t="shared" ca="1" si="107"/>
        <v>278.89061867615823</v>
      </c>
      <c r="Y724" s="131">
        <f t="shared" ca="1" si="108"/>
        <v>278.89061867615823</v>
      </c>
      <c r="Z724" s="122">
        <f t="shared" ca="1" si="109"/>
        <v>278.89999999999998</v>
      </c>
      <c r="AA724" s="123" t="str">
        <f t="shared" ca="1" si="110"/>
        <v>4 h 39 min</v>
      </c>
      <c r="AB724" s="86"/>
    </row>
    <row r="725" spans="1:28" ht="15.75" customHeight="1" thickBot="1" x14ac:dyDescent="0.35">
      <c r="A725" s="62"/>
      <c r="D725" s="86"/>
      <c r="E725" s="86"/>
      <c r="F725" s="175">
        <v>645</v>
      </c>
      <c r="G725" s="172">
        <v>172376</v>
      </c>
      <c r="H725" s="128" t="s">
        <v>1021</v>
      </c>
      <c r="I725" s="129">
        <v>1110</v>
      </c>
      <c r="J725" s="130" t="s">
        <v>240</v>
      </c>
      <c r="K725" s="130">
        <v>7</v>
      </c>
      <c r="L725" s="130"/>
      <c r="M725" s="130"/>
      <c r="N725" s="130"/>
      <c r="O725" s="131"/>
      <c r="P725" s="156">
        <v>38.706099999999999</v>
      </c>
      <c r="Q725" s="156">
        <v>-9.2424999999999997</v>
      </c>
      <c r="R725" s="132">
        <f t="shared" ca="1" si="101"/>
        <v>0.99940123005457981</v>
      </c>
      <c r="S725" s="131">
        <f t="shared" ca="1" si="102"/>
        <v>3.4607216276503872E-2</v>
      </c>
      <c r="T725" s="131">
        <f t="shared" ca="1" si="103"/>
        <v>1.9828474333401196</v>
      </c>
      <c r="U725" s="131">
        <f t="shared" ca="1" si="104"/>
        <v>220.48161876834718</v>
      </c>
      <c r="V725" s="131">
        <f t="shared" ca="1" si="105"/>
        <v>266.78275870970009</v>
      </c>
      <c r="W725" s="131">
        <f t="shared" ca="1" si="106"/>
        <v>4.446379311828335</v>
      </c>
      <c r="X725" s="131">
        <f t="shared" ca="1" si="107"/>
        <v>266.78275870970009</v>
      </c>
      <c r="Y725" s="131">
        <f t="shared" ca="1" si="108"/>
        <v>266.78275870970009</v>
      </c>
      <c r="Z725" s="122">
        <f t="shared" ca="1" si="109"/>
        <v>266.8</v>
      </c>
      <c r="AA725" s="123" t="str">
        <f t="shared" ca="1" si="110"/>
        <v>4 h 27 min</v>
      </c>
      <c r="AB725" s="86"/>
    </row>
    <row r="726" spans="1:28" ht="15.75" customHeight="1" thickBot="1" x14ac:dyDescent="0.35">
      <c r="A726" s="62"/>
      <c r="D726" s="86"/>
      <c r="E726" s="86"/>
      <c r="F726" s="175">
        <v>646</v>
      </c>
      <c r="G726" s="172">
        <v>171475</v>
      </c>
      <c r="H726" s="128" t="s">
        <v>944</v>
      </c>
      <c r="I726" s="129">
        <v>1110</v>
      </c>
      <c r="J726" s="130" t="s">
        <v>240</v>
      </c>
      <c r="K726" s="130">
        <v>7</v>
      </c>
      <c r="L726" s="130" t="s">
        <v>318</v>
      </c>
      <c r="M726" s="130"/>
      <c r="N726" s="130"/>
      <c r="O726" s="131"/>
      <c r="P726" s="156">
        <v>38.71</v>
      </c>
      <c r="Q726" s="156">
        <v>-9.2751999999999999</v>
      </c>
      <c r="R726" s="132">
        <f t="shared" ca="1" si="101"/>
        <v>0.99939096912410175</v>
      </c>
      <c r="S726" s="131">
        <f t="shared" ca="1" si="102"/>
        <v>3.4902512967069255E-2</v>
      </c>
      <c r="T726" s="131">
        <f t="shared" ca="1" si="103"/>
        <v>1.9997666874136968</v>
      </c>
      <c r="U726" s="131">
        <f t="shared" ca="1" si="104"/>
        <v>222.36294582547299</v>
      </c>
      <c r="V726" s="131">
        <f t="shared" ca="1" si="105"/>
        <v>269.05916444882229</v>
      </c>
      <c r="W726" s="131">
        <f t="shared" ca="1" si="106"/>
        <v>4.4843194074803714</v>
      </c>
      <c r="X726" s="131">
        <f t="shared" ca="1" si="107"/>
        <v>269.05916444882229</v>
      </c>
      <c r="Y726" s="131">
        <f t="shared" ca="1" si="108"/>
        <v>269.05916444882229</v>
      </c>
      <c r="Z726" s="122">
        <f t="shared" ca="1" si="109"/>
        <v>269.10000000000002</v>
      </c>
      <c r="AA726" s="123" t="str">
        <f t="shared" ca="1" si="110"/>
        <v>4 h 29 min</v>
      </c>
      <c r="AB726" s="86"/>
    </row>
    <row r="727" spans="1:28" ht="15.75" customHeight="1" thickBot="1" x14ac:dyDescent="0.35">
      <c r="A727" s="62"/>
      <c r="D727" s="86"/>
      <c r="E727" s="86"/>
      <c r="F727" s="175">
        <v>647</v>
      </c>
      <c r="G727" s="172">
        <v>402163</v>
      </c>
      <c r="H727" s="128" t="s">
        <v>1076</v>
      </c>
      <c r="I727" s="129">
        <v>1106</v>
      </c>
      <c r="J727" s="130" t="s">
        <v>235</v>
      </c>
      <c r="K727" s="130">
        <v>7</v>
      </c>
      <c r="L727" s="130"/>
      <c r="M727" s="130"/>
      <c r="N727" s="130"/>
      <c r="O727" s="131"/>
      <c r="P727" s="156">
        <v>38.699599999999997</v>
      </c>
      <c r="Q727" s="156">
        <v>-9.1958000000000002</v>
      </c>
      <c r="R727" s="132">
        <f t="shared" ca="1" si="101"/>
        <v>0.99941600075083925</v>
      </c>
      <c r="S727" s="131">
        <f t="shared" ca="1" si="102"/>
        <v>3.4177656459598804E-2</v>
      </c>
      <c r="T727" s="131">
        <f t="shared" ca="1" si="103"/>
        <v>1.958235468783047</v>
      </c>
      <c r="U727" s="131">
        <f t="shared" ca="1" si="104"/>
        <v>217.74490504273712</v>
      </c>
      <c r="V727" s="131">
        <f t="shared" ca="1" si="105"/>
        <v>263.47133510171193</v>
      </c>
      <c r="W727" s="131">
        <f t="shared" ca="1" si="106"/>
        <v>4.3911889183618653</v>
      </c>
      <c r="X727" s="131">
        <f t="shared" ca="1" si="107"/>
        <v>263.47133510171193</v>
      </c>
      <c r="Y727" s="131">
        <f t="shared" ca="1" si="108"/>
        <v>263.47133510171193</v>
      </c>
      <c r="Z727" s="122">
        <f t="shared" ca="1" si="109"/>
        <v>263.5</v>
      </c>
      <c r="AA727" s="123" t="str">
        <f t="shared" ca="1" si="110"/>
        <v>4 h 24 min</v>
      </c>
      <c r="AB727" s="86"/>
    </row>
    <row r="728" spans="1:28" ht="15.75" customHeight="1" thickBot="1" x14ac:dyDescent="0.35">
      <c r="A728" s="62"/>
      <c r="D728" s="86"/>
      <c r="E728" s="86"/>
      <c r="F728" s="175">
        <v>648</v>
      </c>
      <c r="G728" s="172">
        <v>170100</v>
      </c>
      <c r="H728" s="128" t="s">
        <v>825</v>
      </c>
      <c r="I728" s="129">
        <v>1507</v>
      </c>
      <c r="J728" s="130" t="s">
        <v>238</v>
      </c>
      <c r="K728" s="130">
        <v>7</v>
      </c>
      <c r="L728" s="130"/>
      <c r="M728" s="130"/>
      <c r="N728" s="130"/>
      <c r="O728" s="131"/>
      <c r="P728" s="156">
        <v>38.677799999999998</v>
      </c>
      <c r="Q728" s="156">
        <v>-8.5988000000000007</v>
      </c>
      <c r="R728" s="132">
        <f t="shared" ca="1" si="101"/>
        <v>0.99953696258546132</v>
      </c>
      <c r="S728" s="131">
        <f t="shared" ca="1" si="102"/>
        <v>3.0432651967676305E-2</v>
      </c>
      <c r="T728" s="131">
        <f t="shared" ca="1" si="103"/>
        <v>1.7436625171383524</v>
      </c>
      <c r="U728" s="131">
        <f t="shared" ca="1" si="104"/>
        <v>193.88558489180068</v>
      </c>
      <c r="V728" s="131">
        <f t="shared" ca="1" si="105"/>
        <v>234.60155771907881</v>
      </c>
      <c r="W728" s="131">
        <f t="shared" ca="1" si="106"/>
        <v>3.9100259619846467</v>
      </c>
      <c r="X728" s="131">
        <f t="shared" ca="1" si="107"/>
        <v>234.60155771907881</v>
      </c>
      <c r="Y728" s="131">
        <f t="shared" ca="1" si="108"/>
        <v>234.60155771907881</v>
      </c>
      <c r="Z728" s="122">
        <f t="shared" ca="1" si="109"/>
        <v>234.6</v>
      </c>
      <c r="AA728" s="123" t="str">
        <f t="shared" ca="1" si="110"/>
        <v>3 h 55 min</v>
      </c>
      <c r="AB728" s="86"/>
    </row>
    <row r="729" spans="1:28" ht="15.75" customHeight="1" thickBot="1" x14ac:dyDescent="0.35">
      <c r="A729" s="62"/>
      <c r="D729" s="86"/>
      <c r="E729" s="86"/>
      <c r="F729" s="175">
        <v>649</v>
      </c>
      <c r="G729" s="172">
        <v>172261</v>
      </c>
      <c r="H729" s="128" t="s">
        <v>1011</v>
      </c>
      <c r="I729" s="129">
        <v>1105</v>
      </c>
      <c r="J729" s="130" t="s">
        <v>234</v>
      </c>
      <c r="K729" s="130">
        <v>7</v>
      </c>
      <c r="L729" s="130" t="s">
        <v>318</v>
      </c>
      <c r="M729" s="130"/>
      <c r="N729" s="130"/>
      <c r="O729" s="131"/>
      <c r="P729" s="156">
        <v>38.713200000000001</v>
      </c>
      <c r="Q729" s="156">
        <v>-9.3505000000000003</v>
      </c>
      <c r="R729" s="132">
        <f t="shared" ca="1" si="101"/>
        <v>0.99936953181764632</v>
      </c>
      <c r="S729" s="131">
        <f t="shared" ca="1" si="102"/>
        <v>3.5511531700245236E-2</v>
      </c>
      <c r="T729" s="131">
        <f t="shared" ca="1" si="103"/>
        <v>2.0346608904690844</v>
      </c>
      <c r="U729" s="131">
        <f t="shared" ca="1" si="104"/>
        <v>226.24298734854847</v>
      </c>
      <c r="V729" s="131">
        <f t="shared" ca="1" si="105"/>
        <v>273.75401469174363</v>
      </c>
      <c r="W729" s="131">
        <f t="shared" ca="1" si="106"/>
        <v>4.5625669115290606</v>
      </c>
      <c r="X729" s="131">
        <f t="shared" ca="1" si="107"/>
        <v>273.75401469174363</v>
      </c>
      <c r="Y729" s="131">
        <f t="shared" ca="1" si="108"/>
        <v>273.75401469174363</v>
      </c>
      <c r="Z729" s="122">
        <f t="shared" ca="1" si="109"/>
        <v>273.8</v>
      </c>
      <c r="AA729" s="123" t="str">
        <f t="shared" ca="1" si="110"/>
        <v>4 h 34 min</v>
      </c>
      <c r="AB729" s="86"/>
    </row>
    <row r="730" spans="1:28" ht="15.75" customHeight="1" thickBot="1" x14ac:dyDescent="0.35">
      <c r="A730" s="62"/>
      <c r="D730" s="86"/>
      <c r="E730" s="86"/>
      <c r="F730" s="175">
        <v>650</v>
      </c>
      <c r="G730" s="172">
        <v>172273</v>
      </c>
      <c r="H730" s="128" t="s">
        <v>1012</v>
      </c>
      <c r="I730" s="129">
        <v>1105</v>
      </c>
      <c r="J730" s="130" t="s">
        <v>234</v>
      </c>
      <c r="K730" s="130">
        <v>7</v>
      </c>
      <c r="L730" s="130"/>
      <c r="M730" s="130"/>
      <c r="N730" s="130"/>
      <c r="O730" s="131"/>
      <c r="P730" s="156">
        <v>38.717399999999998</v>
      </c>
      <c r="Q730" s="156">
        <v>-9.4239999999999995</v>
      </c>
      <c r="R730" s="132">
        <f t="shared" ca="1" si="101"/>
        <v>0.99934701393631542</v>
      </c>
      <c r="S730" s="131">
        <f t="shared" ca="1" si="102"/>
        <v>3.6140203131552751E-2</v>
      </c>
      <c r="T730" s="131">
        <f t="shared" ca="1" si="103"/>
        <v>2.0706811101834539</v>
      </c>
      <c r="U730" s="131">
        <f t="shared" ca="1" si="104"/>
        <v>230.24823566845458</v>
      </c>
      <c r="V730" s="131">
        <f t="shared" ca="1" si="105"/>
        <v>278.60036515883002</v>
      </c>
      <c r="W730" s="131">
        <f t="shared" ca="1" si="106"/>
        <v>4.6433394193138335</v>
      </c>
      <c r="X730" s="131">
        <f t="shared" ca="1" si="107"/>
        <v>278.60036515883002</v>
      </c>
      <c r="Y730" s="131">
        <f t="shared" ca="1" si="108"/>
        <v>278.60036515883002</v>
      </c>
      <c r="Z730" s="122">
        <f t="shared" ca="1" si="109"/>
        <v>278.60000000000002</v>
      </c>
      <c r="AA730" s="123" t="str">
        <f t="shared" ca="1" si="110"/>
        <v>4 h 39 min</v>
      </c>
      <c r="AB730" s="86"/>
    </row>
    <row r="731" spans="1:28" ht="15.75" customHeight="1" thickBot="1" x14ac:dyDescent="0.35">
      <c r="A731" s="62"/>
      <c r="D731" s="86"/>
      <c r="E731" s="86"/>
      <c r="F731" s="175">
        <v>651</v>
      </c>
      <c r="G731" s="172">
        <v>170768</v>
      </c>
      <c r="H731" s="128" t="s">
        <v>878</v>
      </c>
      <c r="I731" s="129">
        <v>1105</v>
      </c>
      <c r="J731" s="130" t="s">
        <v>234</v>
      </c>
      <c r="K731" s="130">
        <v>7</v>
      </c>
      <c r="L731" s="130" t="s">
        <v>318</v>
      </c>
      <c r="M731" s="130"/>
      <c r="N731" s="130"/>
      <c r="O731" s="131"/>
      <c r="P731" s="156">
        <v>38.706499999999998</v>
      </c>
      <c r="Q731" s="156">
        <v>-9.3508999999999993</v>
      </c>
      <c r="R731" s="132">
        <f t="shared" ca="1" si="101"/>
        <v>0.99937286110321732</v>
      </c>
      <c r="S731" s="131">
        <f t="shared" ca="1" si="102"/>
        <v>3.5417635671512571E-2</v>
      </c>
      <c r="T731" s="131">
        <f t="shared" ca="1" si="103"/>
        <v>2.0292810443096636</v>
      </c>
      <c r="U731" s="131">
        <f t="shared" ca="1" si="104"/>
        <v>225.6447783436551</v>
      </c>
      <c r="V731" s="131">
        <f t="shared" ca="1" si="105"/>
        <v>273.03018179582267</v>
      </c>
      <c r="W731" s="131">
        <f t="shared" ca="1" si="106"/>
        <v>4.5505030299303781</v>
      </c>
      <c r="X731" s="131">
        <f t="shared" ca="1" si="107"/>
        <v>273.03018179582267</v>
      </c>
      <c r="Y731" s="131">
        <f t="shared" ca="1" si="108"/>
        <v>273.03018179582267</v>
      </c>
      <c r="Z731" s="122">
        <f t="shared" ca="1" si="109"/>
        <v>273</v>
      </c>
      <c r="AA731" s="123" t="str">
        <f t="shared" ca="1" si="110"/>
        <v>4 h 33 min</v>
      </c>
      <c r="AB731" s="86"/>
    </row>
    <row r="732" spans="1:28" ht="15.75" customHeight="1" thickBot="1" x14ac:dyDescent="0.35">
      <c r="A732" s="62"/>
      <c r="D732" s="86"/>
      <c r="E732" s="86"/>
      <c r="F732" s="175">
        <v>652</v>
      </c>
      <c r="G732" s="172">
        <v>171827</v>
      </c>
      <c r="H732" s="128" t="s">
        <v>970</v>
      </c>
      <c r="I732" s="129">
        <v>1110</v>
      </c>
      <c r="J732" s="130" t="s">
        <v>240</v>
      </c>
      <c r="K732" s="130">
        <v>7</v>
      </c>
      <c r="L732" s="130"/>
      <c r="M732" s="130"/>
      <c r="N732" s="130"/>
      <c r="O732" s="131"/>
      <c r="P732" s="156">
        <v>38.698399999999999</v>
      </c>
      <c r="Q732" s="156">
        <v>-9.2987000000000002</v>
      </c>
      <c r="R732" s="132">
        <f t="shared" ca="1" si="101"/>
        <v>0.99939084066897599</v>
      </c>
      <c r="S732" s="131">
        <f t="shared" ca="1" si="102"/>
        <v>3.4906193918008199E-2</v>
      </c>
      <c r="T732" s="131">
        <f t="shared" ca="1" si="103"/>
        <v>1.9999775903670929</v>
      </c>
      <c r="U732" s="131">
        <f t="shared" ca="1" si="104"/>
        <v>222.38639706220758</v>
      </c>
      <c r="V732" s="131">
        <f t="shared" ca="1" si="105"/>
        <v>269.08754044527115</v>
      </c>
      <c r="W732" s="131">
        <f t="shared" ca="1" si="106"/>
        <v>4.4847923407545194</v>
      </c>
      <c r="X732" s="131">
        <f t="shared" ca="1" si="107"/>
        <v>269.08754044527115</v>
      </c>
      <c r="Y732" s="131">
        <f t="shared" ca="1" si="108"/>
        <v>269.08754044527115</v>
      </c>
      <c r="Z732" s="122">
        <f t="shared" ca="1" si="109"/>
        <v>269.10000000000002</v>
      </c>
      <c r="AA732" s="123" t="str">
        <f t="shared" ca="1" si="110"/>
        <v>4 h 29 min</v>
      </c>
      <c r="AB732" s="86"/>
    </row>
    <row r="733" spans="1:28" ht="15.75" customHeight="1" thickBot="1" x14ac:dyDescent="0.35">
      <c r="A733" s="62"/>
      <c r="D733" s="86"/>
      <c r="E733" s="86"/>
      <c r="F733" s="175">
        <v>653</v>
      </c>
      <c r="G733" s="172">
        <v>401602</v>
      </c>
      <c r="H733" s="128" t="s">
        <v>1062</v>
      </c>
      <c r="I733" s="129">
        <v>1503</v>
      </c>
      <c r="J733" s="130" t="s">
        <v>231</v>
      </c>
      <c r="K733" s="130">
        <v>7</v>
      </c>
      <c r="L733" s="130"/>
      <c r="M733" s="130"/>
      <c r="N733" s="130"/>
      <c r="O733" s="131"/>
      <c r="P733" s="156">
        <v>38.682099999999998</v>
      </c>
      <c r="Q733" s="156">
        <v>-9.1516999999999999</v>
      </c>
      <c r="R733" s="132">
        <f t="shared" ca="1" si="101"/>
        <v>0.99943531980985534</v>
      </c>
      <c r="S733" s="131">
        <f t="shared" ca="1" si="102"/>
        <v>3.3607539097692429E-2</v>
      </c>
      <c r="T733" s="131">
        <f t="shared" ca="1" si="103"/>
        <v>1.925570150118679</v>
      </c>
      <c r="U733" s="131">
        <f t="shared" ca="1" si="104"/>
        <v>214.11270308125199</v>
      </c>
      <c r="V733" s="131">
        <f t="shared" ca="1" si="105"/>
        <v>259.07637072831488</v>
      </c>
      <c r="W733" s="131">
        <f t="shared" ca="1" si="106"/>
        <v>4.3179395121385813</v>
      </c>
      <c r="X733" s="131">
        <f t="shared" ca="1" si="107"/>
        <v>259.07637072831488</v>
      </c>
      <c r="Y733" s="131">
        <f t="shared" ca="1" si="108"/>
        <v>259.07637072831488</v>
      </c>
      <c r="Z733" s="122">
        <f t="shared" ca="1" si="109"/>
        <v>259.10000000000002</v>
      </c>
      <c r="AA733" s="123" t="str">
        <f t="shared" ca="1" si="110"/>
        <v>4 h 19 min</v>
      </c>
      <c r="AB733" s="86"/>
    </row>
    <row r="734" spans="1:28" ht="15.75" customHeight="1" thickBot="1" x14ac:dyDescent="0.35">
      <c r="A734" s="62"/>
      <c r="D734" s="86"/>
      <c r="E734" s="86"/>
      <c r="F734" s="175">
        <v>654</v>
      </c>
      <c r="G734" s="172">
        <v>170690</v>
      </c>
      <c r="H734" s="128" t="s">
        <v>871</v>
      </c>
      <c r="I734" s="129">
        <v>1105</v>
      </c>
      <c r="J734" s="130" t="s">
        <v>234</v>
      </c>
      <c r="K734" s="130">
        <v>7</v>
      </c>
      <c r="L734" s="130"/>
      <c r="M734" s="130"/>
      <c r="N734" s="130"/>
      <c r="O734" s="131"/>
      <c r="P734" s="156">
        <v>38.706899999999997</v>
      </c>
      <c r="Q734" s="156">
        <v>-9.3780999999999999</v>
      </c>
      <c r="R734" s="132">
        <f t="shared" ca="1" si="101"/>
        <v>0.99936523940797972</v>
      </c>
      <c r="S734" s="131">
        <f t="shared" ca="1" si="102"/>
        <v>3.5632225776427884E-2</v>
      </c>
      <c r="T734" s="131">
        <f t="shared" ca="1" si="103"/>
        <v>2.0415761516465807</v>
      </c>
      <c r="U734" s="131">
        <f t="shared" ca="1" si="104"/>
        <v>227.01192597336842</v>
      </c>
      <c r="V734" s="131">
        <f t="shared" ca="1" si="105"/>
        <v>274.68443042777579</v>
      </c>
      <c r="W734" s="131">
        <f t="shared" ca="1" si="106"/>
        <v>4.5780738404629302</v>
      </c>
      <c r="X734" s="131">
        <f t="shared" ca="1" si="107"/>
        <v>274.68443042777579</v>
      </c>
      <c r="Y734" s="131">
        <f t="shared" ca="1" si="108"/>
        <v>274.68443042777579</v>
      </c>
      <c r="Z734" s="122">
        <f t="shared" ca="1" si="109"/>
        <v>274.7</v>
      </c>
      <c r="AA734" s="123" t="str">
        <f t="shared" ca="1" si="110"/>
        <v>4 h 35 min</v>
      </c>
      <c r="AB734" s="86"/>
    </row>
    <row r="735" spans="1:28" ht="15.75" customHeight="1" thickBot="1" x14ac:dyDescent="0.35">
      <c r="A735" s="62"/>
      <c r="D735" s="86"/>
      <c r="E735" s="86"/>
      <c r="F735" s="175">
        <v>655</v>
      </c>
      <c r="G735" s="172">
        <v>135525</v>
      </c>
      <c r="H735" s="128" t="s">
        <v>385</v>
      </c>
      <c r="I735" s="129">
        <v>702</v>
      </c>
      <c r="J735" s="130" t="s">
        <v>250</v>
      </c>
      <c r="K735" s="130">
        <v>8</v>
      </c>
      <c r="L735" s="130"/>
      <c r="M735" s="130"/>
      <c r="N735" s="130"/>
      <c r="O735" s="131"/>
      <c r="P735" s="156">
        <v>38.725099999999998</v>
      </c>
      <c r="Q735" s="156">
        <v>-7.9897999999999998</v>
      </c>
      <c r="R735" s="132">
        <f t="shared" ca="1" si="101"/>
        <v>0.99955508216008293</v>
      </c>
      <c r="S735" s="131">
        <f t="shared" ca="1" si="102"/>
        <v>2.9831219747528559E-2</v>
      </c>
      <c r="T735" s="131">
        <f t="shared" ca="1" si="103"/>
        <v>1.7092029892607037</v>
      </c>
      <c r="U735" s="131">
        <f t="shared" ca="1" si="104"/>
        <v>190.05387683362767</v>
      </c>
      <c r="V735" s="131">
        <f t="shared" ca="1" si="105"/>
        <v>229.96519096868948</v>
      </c>
      <c r="W735" s="131">
        <f t="shared" ca="1" si="106"/>
        <v>3.8327531828114916</v>
      </c>
      <c r="X735" s="131">
        <f t="shared" ca="1" si="107"/>
        <v>229.96519096868948</v>
      </c>
      <c r="Y735" s="131">
        <f t="shared" ca="1" si="108"/>
        <v>229.96519096868948</v>
      </c>
      <c r="Z735" s="122">
        <f t="shared" ca="1" si="109"/>
        <v>230</v>
      </c>
      <c r="AA735" s="123" t="str">
        <f t="shared" ca="1" si="110"/>
        <v>3 h 50 min</v>
      </c>
      <c r="AB735" s="86"/>
    </row>
    <row r="736" spans="1:28" ht="15.75" customHeight="1" thickBot="1" x14ac:dyDescent="0.35">
      <c r="A736" s="62"/>
      <c r="D736" s="86"/>
      <c r="E736" s="86"/>
      <c r="F736" s="175">
        <v>656</v>
      </c>
      <c r="G736" s="172">
        <v>172250</v>
      </c>
      <c r="H736" s="128" t="s">
        <v>1010</v>
      </c>
      <c r="I736" s="129">
        <v>1105</v>
      </c>
      <c r="J736" s="130" t="s">
        <v>234</v>
      </c>
      <c r="K736" s="130">
        <v>7</v>
      </c>
      <c r="L736" s="130"/>
      <c r="M736" s="130"/>
      <c r="N736" s="130"/>
      <c r="O736" s="131"/>
      <c r="P736" s="156">
        <v>38.698700000000002</v>
      </c>
      <c r="Q736" s="156">
        <v>-9.3364999999999991</v>
      </c>
      <c r="R736" s="132">
        <f t="shared" ca="1" si="101"/>
        <v>0.99938071570951137</v>
      </c>
      <c r="S736" s="131">
        <f t="shared" ca="1" si="102"/>
        <v>3.5195119544765952E-2</v>
      </c>
      <c r="T736" s="131">
        <f t="shared" ca="1" si="103"/>
        <v>2.0165318093734843</v>
      </c>
      <c r="U736" s="131">
        <f t="shared" ca="1" si="104"/>
        <v>224.22713424783493</v>
      </c>
      <c r="V736" s="131">
        <f t="shared" ca="1" si="105"/>
        <v>271.31483243988026</v>
      </c>
      <c r="W736" s="131">
        <f t="shared" ca="1" si="106"/>
        <v>4.5219138739980043</v>
      </c>
      <c r="X736" s="131">
        <f t="shared" ca="1" si="107"/>
        <v>271.31483243988026</v>
      </c>
      <c r="Y736" s="131">
        <f t="shared" ca="1" si="108"/>
        <v>271.31483243988026</v>
      </c>
      <c r="Z736" s="122">
        <f t="shared" ca="1" si="109"/>
        <v>271.3</v>
      </c>
      <c r="AA736" s="123" t="str">
        <f t="shared" ca="1" si="110"/>
        <v>4 h 31 min</v>
      </c>
      <c r="AB736" s="86"/>
    </row>
    <row r="737" spans="1:28" ht="15.75" customHeight="1" thickBot="1" x14ac:dyDescent="0.35">
      <c r="A737" s="62"/>
      <c r="D737" s="86"/>
      <c r="E737" s="86"/>
      <c r="F737" s="175">
        <v>657</v>
      </c>
      <c r="G737" s="172">
        <v>171979</v>
      </c>
      <c r="H737" s="128" t="s">
        <v>984</v>
      </c>
      <c r="I737" s="129">
        <v>1110</v>
      </c>
      <c r="J737" s="130" t="s">
        <v>240</v>
      </c>
      <c r="K737" s="130">
        <v>7</v>
      </c>
      <c r="L737" s="130"/>
      <c r="M737" s="130"/>
      <c r="N737" s="130"/>
      <c r="O737" s="131"/>
      <c r="P737" s="156">
        <v>38.696599999999997</v>
      </c>
      <c r="Q737" s="156">
        <v>-9.3259000000000007</v>
      </c>
      <c r="R737" s="132">
        <f t="shared" ca="1" si="101"/>
        <v>0.99938460921412209</v>
      </c>
      <c r="S737" s="131">
        <f t="shared" ca="1" si="102"/>
        <v>3.5084296027550144E-2</v>
      </c>
      <c r="T737" s="131">
        <f t="shared" ca="1" si="103"/>
        <v>2.0101820895662232</v>
      </c>
      <c r="U737" s="131">
        <f t="shared" ca="1" si="104"/>
        <v>223.52108068148866</v>
      </c>
      <c r="V737" s="131">
        <f t="shared" ca="1" si="105"/>
        <v>270.46050762460129</v>
      </c>
      <c r="W737" s="131">
        <f t="shared" ca="1" si="106"/>
        <v>4.5076751270766886</v>
      </c>
      <c r="X737" s="131">
        <f t="shared" ca="1" si="107"/>
        <v>270.46050762460129</v>
      </c>
      <c r="Y737" s="131">
        <f t="shared" ca="1" si="108"/>
        <v>270.46050762460129</v>
      </c>
      <c r="Z737" s="122">
        <f t="shared" ca="1" si="109"/>
        <v>270.5</v>
      </c>
      <c r="AA737" s="123" t="str">
        <f t="shared" ca="1" si="110"/>
        <v>4 h 31 min</v>
      </c>
      <c r="AB737" s="86"/>
    </row>
    <row r="738" spans="1:28" ht="15.75" customHeight="1" thickBot="1" x14ac:dyDescent="0.35">
      <c r="A738" s="62"/>
      <c r="D738" s="86"/>
      <c r="E738" s="86"/>
      <c r="F738" s="175">
        <v>658</v>
      </c>
      <c r="G738" s="172">
        <v>402606</v>
      </c>
      <c r="H738" s="128" t="s">
        <v>1084</v>
      </c>
      <c r="I738" s="129">
        <v>1110</v>
      </c>
      <c r="J738" s="130" t="s">
        <v>240</v>
      </c>
      <c r="K738" s="130">
        <v>7</v>
      </c>
      <c r="L738" s="130" t="s">
        <v>318</v>
      </c>
      <c r="M738" s="130"/>
      <c r="N738" s="130"/>
      <c r="O738" s="131"/>
      <c r="P738" s="156">
        <v>38.696599999999997</v>
      </c>
      <c r="Q738" s="156">
        <v>-9.3259000000000007</v>
      </c>
      <c r="R738" s="132">
        <f t="shared" ca="1" si="101"/>
        <v>0.99938460921412209</v>
      </c>
      <c r="S738" s="131">
        <f t="shared" ca="1" si="102"/>
        <v>3.5084296027550144E-2</v>
      </c>
      <c r="T738" s="131">
        <f t="shared" ca="1" si="103"/>
        <v>2.0101820895662232</v>
      </c>
      <c r="U738" s="131">
        <f t="shared" ca="1" si="104"/>
        <v>223.52108068148866</v>
      </c>
      <c r="V738" s="131">
        <f t="shared" ca="1" si="105"/>
        <v>270.46050762460129</v>
      </c>
      <c r="W738" s="131">
        <f t="shared" ca="1" si="106"/>
        <v>4.5076751270766886</v>
      </c>
      <c r="X738" s="131">
        <f t="shared" ca="1" si="107"/>
        <v>270.46050762460129</v>
      </c>
      <c r="Y738" s="131">
        <f t="shared" ca="1" si="108"/>
        <v>270.46050762460129</v>
      </c>
      <c r="Z738" s="122">
        <f t="shared" ca="1" si="109"/>
        <v>270.5</v>
      </c>
      <c r="AA738" s="123" t="str">
        <f t="shared" ca="1" si="110"/>
        <v>4 h 31 min</v>
      </c>
      <c r="AB738" s="86"/>
    </row>
    <row r="739" spans="1:28" ht="15.75" customHeight="1" thickBot="1" x14ac:dyDescent="0.35">
      <c r="A739" s="62"/>
      <c r="D739" s="86"/>
      <c r="E739" s="86"/>
      <c r="F739" s="175">
        <v>659</v>
      </c>
      <c r="G739" s="172">
        <v>170689</v>
      </c>
      <c r="H739" s="128" t="s">
        <v>870</v>
      </c>
      <c r="I739" s="129">
        <v>1105</v>
      </c>
      <c r="J739" s="130" t="s">
        <v>234</v>
      </c>
      <c r="K739" s="130">
        <v>7</v>
      </c>
      <c r="L739" s="130"/>
      <c r="M739" s="130"/>
      <c r="N739" s="130"/>
      <c r="O739" s="131"/>
      <c r="P739" s="156">
        <v>38.7027</v>
      </c>
      <c r="Q739" s="156">
        <v>-9.3839000000000006</v>
      </c>
      <c r="R739" s="132">
        <f t="shared" ca="1" si="101"/>
        <v>0.99936578745092453</v>
      </c>
      <c r="S739" s="131">
        <f t="shared" ca="1" si="102"/>
        <v>3.5616838658373506E-2</v>
      </c>
      <c r="T739" s="131">
        <f t="shared" ca="1" si="103"/>
        <v>2.0406945347231953</v>
      </c>
      <c r="U739" s="131">
        <f t="shared" ca="1" si="104"/>
        <v>226.91389506935974</v>
      </c>
      <c r="V739" s="131">
        <f t="shared" ca="1" si="105"/>
        <v>274.56581303392528</v>
      </c>
      <c r="W739" s="131">
        <f t="shared" ca="1" si="106"/>
        <v>4.5760968838987548</v>
      </c>
      <c r="X739" s="131">
        <f t="shared" ca="1" si="107"/>
        <v>274.56581303392528</v>
      </c>
      <c r="Y739" s="131">
        <f t="shared" ca="1" si="108"/>
        <v>274.56581303392528</v>
      </c>
      <c r="Z739" s="122">
        <f t="shared" ca="1" si="109"/>
        <v>274.60000000000002</v>
      </c>
      <c r="AA739" s="123" t="str">
        <f t="shared" ca="1" si="110"/>
        <v>4 h 35 min</v>
      </c>
      <c r="AB739" s="86"/>
    </row>
    <row r="740" spans="1:28" ht="15.75" customHeight="1" thickBot="1" x14ac:dyDescent="0.35">
      <c r="A740" s="62"/>
      <c r="D740" s="86"/>
      <c r="E740" s="86"/>
      <c r="F740" s="175">
        <v>660</v>
      </c>
      <c r="G740" s="172">
        <v>170938</v>
      </c>
      <c r="H740" s="128" t="s">
        <v>895</v>
      </c>
      <c r="I740" s="129">
        <v>1503</v>
      </c>
      <c r="J740" s="130" t="s">
        <v>231</v>
      </c>
      <c r="K740" s="130">
        <v>7</v>
      </c>
      <c r="L740" s="130"/>
      <c r="M740" s="130"/>
      <c r="N740" s="130"/>
      <c r="O740" s="131"/>
      <c r="P740" s="156">
        <v>38.676200000000001</v>
      </c>
      <c r="Q740" s="156">
        <v>-9.1577999999999999</v>
      </c>
      <c r="R740" s="132">
        <f t="shared" ca="1" si="101"/>
        <v>0.99943687450167384</v>
      </c>
      <c r="S740" s="131">
        <f t="shared" ca="1" si="102"/>
        <v>3.3561238296144769E-2</v>
      </c>
      <c r="T740" s="131">
        <f t="shared" ca="1" si="103"/>
        <v>1.9229173096019254</v>
      </c>
      <c r="U740" s="131">
        <f t="shared" ca="1" si="104"/>
        <v>213.81772195379187</v>
      </c>
      <c r="V740" s="131">
        <f t="shared" ca="1" si="105"/>
        <v>258.71944356408818</v>
      </c>
      <c r="W740" s="131">
        <f t="shared" ca="1" si="106"/>
        <v>4.311990726068136</v>
      </c>
      <c r="X740" s="131">
        <f t="shared" ca="1" si="107"/>
        <v>258.71944356408818</v>
      </c>
      <c r="Y740" s="131">
        <f t="shared" ca="1" si="108"/>
        <v>258.71944356408818</v>
      </c>
      <c r="Z740" s="122">
        <f t="shared" ca="1" si="109"/>
        <v>258.7</v>
      </c>
      <c r="AA740" s="123" t="str">
        <f t="shared" ca="1" si="110"/>
        <v>4 h 19 min</v>
      </c>
      <c r="AB740" s="86"/>
    </row>
    <row r="741" spans="1:28" ht="15.75" customHeight="1" thickBot="1" x14ac:dyDescent="0.35">
      <c r="A741" s="62"/>
      <c r="D741" s="86"/>
      <c r="E741" s="86"/>
      <c r="F741" s="175">
        <v>661</v>
      </c>
      <c r="G741" s="172">
        <v>171050</v>
      </c>
      <c r="H741" s="128" t="s">
        <v>904</v>
      </c>
      <c r="I741" s="129">
        <v>1504</v>
      </c>
      <c r="J741" s="130" t="s">
        <v>233</v>
      </c>
      <c r="K741" s="130">
        <v>7</v>
      </c>
      <c r="L741" s="130" t="s">
        <v>318</v>
      </c>
      <c r="M741" s="130"/>
      <c r="N741" s="130"/>
      <c r="O741" s="131"/>
      <c r="P741" s="156">
        <v>38.667000000000002</v>
      </c>
      <c r="Q741" s="156">
        <v>-9.0549999999999997</v>
      </c>
      <c r="R741" s="132">
        <f t="shared" ca="1" si="101"/>
        <v>0.99946450307820789</v>
      </c>
      <c r="S741" s="131">
        <f t="shared" ca="1" si="102"/>
        <v>3.2727502851381818E-2</v>
      </c>
      <c r="T741" s="131">
        <f t="shared" ca="1" si="103"/>
        <v>1.8751477873865456</v>
      </c>
      <c r="U741" s="131">
        <f t="shared" ca="1" si="104"/>
        <v>208.50601646967618</v>
      </c>
      <c r="V741" s="131">
        <f t="shared" ca="1" si="105"/>
        <v>252.29227992830818</v>
      </c>
      <c r="W741" s="131">
        <f t="shared" ca="1" si="106"/>
        <v>4.2048713321384694</v>
      </c>
      <c r="X741" s="131">
        <f t="shared" ca="1" si="107"/>
        <v>252.29227992830818</v>
      </c>
      <c r="Y741" s="131">
        <f t="shared" ca="1" si="108"/>
        <v>252.29227992830818</v>
      </c>
      <c r="Z741" s="122">
        <f t="shared" ca="1" si="109"/>
        <v>252.3</v>
      </c>
      <c r="AA741" s="123" t="str">
        <f t="shared" ca="1" si="110"/>
        <v>4 h 12 min</v>
      </c>
      <c r="AB741" s="86"/>
    </row>
    <row r="742" spans="1:28" ht="15.75" customHeight="1" thickBot="1" x14ac:dyDescent="0.35">
      <c r="A742" s="62"/>
      <c r="D742" s="86"/>
      <c r="E742" s="86"/>
      <c r="F742" s="175">
        <v>662</v>
      </c>
      <c r="G742" s="172">
        <v>170707</v>
      </c>
      <c r="H742" s="128" t="s">
        <v>872</v>
      </c>
      <c r="I742" s="129">
        <v>1105</v>
      </c>
      <c r="J742" s="130" t="s">
        <v>234</v>
      </c>
      <c r="K742" s="130">
        <v>7</v>
      </c>
      <c r="L742" s="130"/>
      <c r="M742" s="130"/>
      <c r="N742" s="130"/>
      <c r="O742" s="131"/>
      <c r="P742" s="156">
        <v>38.696399999999997</v>
      </c>
      <c r="Q742" s="156">
        <v>-9.3516999999999992</v>
      </c>
      <c r="R742" s="132">
        <f t="shared" ca="1" si="101"/>
        <v>0.99937780070633053</v>
      </c>
      <c r="S742" s="131">
        <f t="shared" ca="1" si="102"/>
        <v>3.5277863494565187E-2</v>
      </c>
      <c r="T742" s="131">
        <f t="shared" ca="1" si="103"/>
        <v>2.021272688477223</v>
      </c>
      <c r="U742" s="131">
        <f t="shared" ca="1" si="104"/>
        <v>224.75429366595344</v>
      </c>
      <c r="V742" s="131">
        <f t="shared" ca="1" si="105"/>
        <v>271.95269533580364</v>
      </c>
      <c r="W742" s="131">
        <f t="shared" ca="1" si="106"/>
        <v>4.5325449222633942</v>
      </c>
      <c r="X742" s="131">
        <f t="shared" ca="1" si="107"/>
        <v>271.95269533580364</v>
      </c>
      <c r="Y742" s="131">
        <f t="shared" ca="1" si="108"/>
        <v>271.95269533580364</v>
      </c>
      <c r="Z742" s="122">
        <f t="shared" ca="1" si="109"/>
        <v>272</v>
      </c>
      <c r="AA742" s="123" t="str">
        <f t="shared" ca="1" si="110"/>
        <v>4 h 32 min</v>
      </c>
      <c r="AB742" s="86"/>
    </row>
    <row r="743" spans="1:28" ht="15.75" customHeight="1" thickBot="1" x14ac:dyDescent="0.35">
      <c r="A743" s="62"/>
      <c r="D743" s="86"/>
      <c r="E743" s="86"/>
      <c r="F743" s="175">
        <v>663</v>
      </c>
      <c r="G743" s="172">
        <v>172212</v>
      </c>
      <c r="H743" s="128" t="s">
        <v>1006</v>
      </c>
      <c r="I743" s="129">
        <v>1503</v>
      </c>
      <c r="J743" s="130" t="s">
        <v>231</v>
      </c>
      <c r="K743" s="130">
        <v>7</v>
      </c>
      <c r="L743" s="130"/>
      <c r="M743" s="130"/>
      <c r="N743" s="130"/>
      <c r="O743" s="131"/>
      <c r="P743" s="156">
        <v>38.674100000000003</v>
      </c>
      <c r="Q743" s="156">
        <v>-9.1647999999999996</v>
      </c>
      <c r="R743" s="132">
        <f t="shared" ca="1" si="101"/>
        <v>0.99943629150456259</v>
      </c>
      <c r="S743" s="131">
        <f t="shared" ca="1" si="102"/>
        <v>3.3578608208542748E-2</v>
      </c>
      <c r="T743" s="131">
        <f t="shared" ca="1" si="103"/>
        <v>1.9239125322728414</v>
      </c>
      <c r="U743" s="131">
        <f t="shared" ca="1" si="104"/>
        <v>213.9283851857829</v>
      </c>
      <c r="V743" s="131">
        <f t="shared" ca="1" si="105"/>
        <v>258.85334607479729</v>
      </c>
      <c r="W743" s="131">
        <f t="shared" ca="1" si="106"/>
        <v>4.3142224345799551</v>
      </c>
      <c r="X743" s="131">
        <f t="shared" ca="1" si="107"/>
        <v>258.85334607479729</v>
      </c>
      <c r="Y743" s="131">
        <f t="shared" ca="1" si="108"/>
        <v>258.85334607479729</v>
      </c>
      <c r="Z743" s="122">
        <f t="shared" ca="1" si="109"/>
        <v>258.89999999999998</v>
      </c>
      <c r="AA743" s="123" t="str">
        <f t="shared" ca="1" si="110"/>
        <v>4 h 19 min</v>
      </c>
      <c r="AB743" s="86"/>
    </row>
    <row r="744" spans="1:28" ht="15.75" customHeight="1" thickBot="1" x14ac:dyDescent="0.35">
      <c r="A744" s="62"/>
      <c r="D744" s="86"/>
      <c r="E744" s="86"/>
      <c r="F744" s="175">
        <v>664</v>
      </c>
      <c r="G744" s="172">
        <v>170902</v>
      </c>
      <c r="H744" s="128" t="s">
        <v>892</v>
      </c>
      <c r="I744" s="129">
        <v>1506</v>
      </c>
      <c r="J744" s="130" t="s">
        <v>237</v>
      </c>
      <c r="K744" s="130">
        <v>7</v>
      </c>
      <c r="L744" s="130" t="s">
        <v>320</v>
      </c>
      <c r="M744" s="130"/>
      <c r="N744" s="130"/>
      <c r="O744" s="131"/>
      <c r="P744" s="156">
        <v>38.663800000000002</v>
      </c>
      <c r="Q744" s="156">
        <v>-9.0455000000000005</v>
      </c>
      <c r="R744" s="132">
        <f t="shared" ca="1" si="101"/>
        <v>0.99946812985532674</v>
      </c>
      <c r="S744" s="131">
        <f t="shared" ca="1" si="102"/>
        <v>3.261647740033391E-2</v>
      </c>
      <c r="T744" s="131">
        <f t="shared" ca="1" si="103"/>
        <v>1.8687864976229642</v>
      </c>
      <c r="U744" s="131">
        <f t="shared" ca="1" si="104"/>
        <v>207.7986763884646</v>
      </c>
      <c r="V744" s="131">
        <f t="shared" ca="1" si="105"/>
        <v>251.43639843004215</v>
      </c>
      <c r="W744" s="131">
        <f t="shared" ca="1" si="106"/>
        <v>4.1906066405007021</v>
      </c>
      <c r="X744" s="131">
        <f t="shared" ca="1" si="107"/>
        <v>251.43639843004212</v>
      </c>
      <c r="Y744" s="131">
        <f t="shared" ca="1" si="108"/>
        <v>251.43639843004212</v>
      </c>
      <c r="Z744" s="122">
        <f t="shared" ca="1" si="109"/>
        <v>251.4</v>
      </c>
      <c r="AA744" s="123" t="str">
        <f t="shared" ca="1" si="110"/>
        <v>4 h 11 min</v>
      </c>
      <c r="AB744" s="86"/>
    </row>
    <row r="745" spans="1:28" ht="15.75" customHeight="1" thickBot="1" x14ac:dyDescent="0.35">
      <c r="A745" s="62"/>
      <c r="D745" s="86"/>
      <c r="E745" s="86"/>
      <c r="F745" s="175">
        <v>665</v>
      </c>
      <c r="G745" s="172">
        <v>401729</v>
      </c>
      <c r="H745" s="128" t="s">
        <v>1066</v>
      </c>
      <c r="I745" s="129">
        <v>1503</v>
      </c>
      <c r="J745" s="130" t="s">
        <v>231</v>
      </c>
      <c r="K745" s="130">
        <v>7</v>
      </c>
      <c r="L745" s="130"/>
      <c r="M745" s="130"/>
      <c r="N745" s="130"/>
      <c r="O745" s="131"/>
      <c r="P745" s="156">
        <v>38.672800000000002</v>
      </c>
      <c r="Q745" s="156">
        <v>-9.1687999999999992</v>
      </c>
      <c r="R745" s="132">
        <f t="shared" ca="1" si="101"/>
        <v>0.99943600378164987</v>
      </c>
      <c r="S745" s="131">
        <f t="shared" ca="1" si="102"/>
        <v>3.3587177363216147E-2</v>
      </c>
      <c r="T745" s="131">
        <f t="shared" ca="1" si="103"/>
        <v>1.9244035086696221</v>
      </c>
      <c r="U745" s="131">
        <f t="shared" ca="1" si="104"/>
        <v>213.98297903345826</v>
      </c>
      <c r="V745" s="131">
        <f t="shared" ca="1" si="105"/>
        <v>258.91940463048451</v>
      </c>
      <c r="W745" s="131">
        <f t="shared" ca="1" si="106"/>
        <v>4.3153234105080749</v>
      </c>
      <c r="X745" s="131">
        <f t="shared" ca="1" si="107"/>
        <v>258.91940463048451</v>
      </c>
      <c r="Y745" s="131">
        <f t="shared" ca="1" si="108"/>
        <v>258.91940463048451</v>
      </c>
      <c r="Z745" s="122">
        <f t="shared" ca="1" si="109"/>
        <v>258.89999999999998</v>
      </c>
      <c r="AA745" s="123" t="str">
        <f t="shared" ca="1" si="110"/>
        <v>4 h 19 min</v>
      </c>
      <c r="AB745" s="86"/>
    </row>
    <row r="746" spans="1:28" ht="15.75" customHeight="1" thickBot="1" x14ac:dyDescent="0.35">
      <c r="A746" s="62"/>
      <c r="D746" s="86"/>
      <c r="E746" s="86"/>
      <c r="F746" s="175">
        <v>666</v>
      </c>
      <c r="G746" s="172">
        <v>171311</v>
      </c>
      <c r="H746" s="128" t="s">
        <v>930</v>
      </c>
      <c r="I746" s="129">
        <v>1506</v>
      </c>
      <c r="J746" s="130" t="s">
        <v>237</v>
      </c>
      <c r="K746" s="130">
        <v>7</v>
      </c>
      <c r="L746" s="130"/>
      <c r="M746" s="130"/>
      <c r="N746" s="130"/>
      <c r="O746" s="131"/>
      <c r="P746" s="156">
        <v>38.659500000000001</v>
      </c>
      <c r="Q746" s="156">
        <v>-8.9860000000000007</v>
      </c>
      <c r="R746" s="132">
        <f t="shared" ca="1" si="101"/>
        <v>0.99948257220119907</v>
      </c>
      <c r="S746" s="131">
        <f t="shared" ca="1" si="102"/>
        <v>3.2170558803977345E-2</v>
      </c>
      <c r="T746" s="131">
        <f t="shared" ca="1" si="103"/>
        <v>1.8432372440453353</v>
      </c>
      <c r="U746" s="131">
        <f t="shared" ca="1" si="104"/>
        <v>204.95774133092993</v>
      </c>
      <c r="V746" s="131">
        <f t="shared" ca="1" si="105"/>
        <v>247.99886701042522</v>
      </c>
      <c r="W746" s="131">
        <f t="shared" ca="1" si="106"/>
        <v>4.1333144501737538</v>
      </c>
      <c r="X746" s="131">
        <f t="shared" ca="1" si="107"/>
        <v>247.99886701042522</v>
      </c>
      <c r="Y746" s="131">
        <f t="shared" ca="1" si="108"/>
        <v>247.99886701042522</v>
      </c>
      <c r="Z746" s="122">
        <f t="shared" ca="1" si="109"/>
        <v>248</v>
      </c>
      <c r="AA746" s="123" t="str">
        <f t="shared" ca="1" si="110"/>
        <v>4 h 8 min</v>
      </c>
      <c r="AB746" s="86"/>
    </row>
    <row r="747" spans="1:28" ht="15.75" customHeight="1" thickBot="1" x14ac:dyDescent="0.35">
      <c r="A747" s="62"/>
      <c r="D747" s="86"/>
      <c r="E747" s="86"/>
      <c r="F747" s="175">
        <v>667</v>
      </c>
      <c r="G747" s="172">
        <v>171839</v>
      </c>
      <c r="H747" s="128" t="s">
        <v>971</v>
      </c>
      <c r="I747" s="129">
        <v>1503</v>
      </c>
      <c r="J747" s="130" t="s">
        <v>231</v>
      </c>
      <c r="K747" s="130">
        <v>7</v>
      </c>
      <c r="L747" s="130" t="s">
        <v>327</v>
      </c>
      <c r="M747" s="130"/>
      <c r="N747" s="130"/>
      <c r="O747" s="131"/>
      <c r="P747" s="156">
        <v>38.673699999999997</v>
      </c>
      <c r="Q747" s="156">
        <v>-9.1874000000000002</v>
      </c>
      <c r="R747" s="132">
        <f t="shared" ca="1" si="101"/>
        <v>0.99943113549650398</v>
      </c>
      <c r="S747" s="131">
        <f t="shared" ca="1" si="102"/>
        <v>3.3731837962073241E-2</v>
      </c>
      <c r="T747" s="131">
        <f t="shared" ca="1" si="103"/>
        <v>1.9326919504459685</v>
      </c>
      <c r="U747" s="131">
        <f t="shared" ca="1" si="104"/>
        <v>214.90460771208924</v>
      </c>
      <c r="V747" s="131">
        <f t="shared" ca="1" si="105"/>
        <v>260.03457533162799</v>
      </c>
      <c r="W747" s="131">
        <f t="shared" ca="1" si="106"/>
        <v>4.3339095888604664</v>
      </c>
      <c r="X747" s="131">
        <f t="shared" ca="1" si="107"/>
        <v>260.03457533162799</v>
      </c>
      <c r="Y747" s="131">
        <f t="shared" ca="1" si="108"/>
        <v>260.03457533162799</v>
      </c>
      <c r="Z747" s="122">
        <f t="shared" ca="1" si="109"/>
        <v>260</v>
      </c>
      <c r="AA747" s="123" t="str">
        <f t="shared" ca="1" si="110"/>
        <v>4 h 20 min</v>
      </c>
      <c r="AB747" s="86"/>
    </row>
    <row r="748" spans="1:28" ht="15.75" customHeight="1" thickBot="1" x14ac:dyDescent="0.35">
      <c r="A748" s="62"/>
      <c r="D748" s="86"/>
      <c r="E748" s="86"/>
      <c r="F748" s="175">
        <v>668</v>
      </c>
      <c r="G748" s="172">
        <v>170227</v>
      </c>
      <c r="H748" s="128" t="s">
        <v>835</v>
      </c>
      <c r="I748" s="129">
        <v>1503</v>
      </c>
      <c r="J748" s="130" t="s">
        <v>231</v>
      </c>
      <c r="K748" s="130">
        <v>7</v>
      </c>
      <c r="L748" s="130" t="s">
        <v>327</v>
      </c>
      <c r="M748" s="130"/>
      <c r="N748" s="130"/>
      <c r="O748" s="131"/>
      <c r="P748" s="156">
        <v>38.6736</v>
      </c>
      <c r="Q748" s="156">
        <v>-9.1890999999999998</v>
      </c>
      <c r="R748" s="132">
        <f t="shared" ca="1" si="101"/>
        <v>0.9994307788657526</v>
      </c>
      <c r="S748" s="131">
        <f t="shared" ca="1" si="102"/>
        <v>3.3742410837479087E-2</v>
      </c>
      <c r="T748" s="131">
        <f t="shared" ca="1" si="103"/>
        <v>1.9332977315840412</v>
      </c>
      <c r="U748" s="131">
        <f t="shared" ca="1" si="104"/>
        <v>214.97196720919212</v>
      </c>
      <c r="V748" s="131">
        <f t="shared" ca="1" si="105"/>
        <v>260.11608032312245</v>
      </c>
      <c r="W748" s="131">
        <f t="shared" ca="1" si="106"/>
        <v>4.335268005385374</v>
      </c>
      <c r="X748" s="131">
        <f t="shared" ca="1" si="107"/>
        <v>260.11608032312245</v>
      </c>
      <c r="Y748" s="131">
        <f t="shared" ca="1" si="108"/>
        <v>260.11608032312245</v>
      </c>
      <c r="Z748" s="122">
        <f t="shared" ca="1" si="109"/>
        <v>260.10000000000002</v>
      </c>
      <c r="AA748" s="123" t="str">
        <f t="shared" ca="1" si="110"/>
        <v>4 h 20 min</v>
      </c>
      <c r="AB748" s="86"/>
    </row>
    <row r="749" spans="1:28" ht="15.75" customHeight="1" thickBot="1" x14ac:dyDescent="0.35">
      <c r="A749" s="62"/>
      <c r="D749" s="86"/>
      <c r="E749" s="86"/>
      <c r="F749" s="175">
        <v>669</v>
      </c>
      <c r="G749" s="172">
        <v>172443</v>
      </c>
      <c r="H749" s="128" t="s">
        <v>1028</v>
      </c>
      <c r="I749" s="129">
        <v>1105</v>
      </c>
      <c r="J749" s="130" t="s">
        <v>234</v>
      </c>
      <c r="K749" s="130">
        <v>7</v>
      </c>
      <c r="L749" s="130"/>
      <c r="M749" s="130"/>
      <c r="N749" s="130"/>
      <c r="O749" s="131"/>
      <c r="P749" s="156">
        <v>38.701700000000002</v>
      </c>
      <c r="Q749" s="156">
        <v>-9.4288000000000007</v>
      </c>
      <c r="R749" s="132">
        <f t="shared" ca="1" si="101"/>
        <v>0.99935369729099444</v>
      </c>
      <c r="S749" s="131">
        <f t="shared" ca="1" si="102"/>
        <v>3.595475876352916E-2</v>
      </c>
      <c r="T749" s="131">
        <f t="shared" ca="1" si="103"/>
        <v>2.0600559305612314</v>
      </c>
      <c r="U749" s="131">
        <f t="shared" ca="1" si="104"/>
        <v>229.06677472323915</v>
      </c>
      <c r="V749" s="131">
        <f t="shared" ca="1" si="105"/>
        <v>277.17079741511935</v>
      </c>
      <c r="W749" s="131">
        <f t="shared" ca="1" si="106"/>
        <v>4.6195132902519891</v>
      </c>
      <c r="X749" s="131">
        <f t="shared" ca="1" si="107"/>
        <v>277.17079741511935</v>
      </c>
      <c r="Y749" s="131">
        <f t="shared" ca="1" si="108"/>
        <v>277.17079741511935</v>
      </c>
      <c r="Z749" s="122">
        <f t="shared" ca="1" si="109"/>
        <v>277.2</v>
      </c>
      <c r="AA749" s="123" t="str">
        <f t="shared" ca="1" si="110"/>
        <v>4 h 37 min</v>
      </c>
      <c r="AB749" s="86"/>
    </row>
    <row r="750" spans="1:28" ht="15.75" customHeight="1" thickBot="1" x14ac:dyDescent="0.35">
      <c r="A750" s="62"/>
      <c r="D750" s="86"/>
      <c r="E750" s="86"/>
      <c r="F750" s="175">
        <v>670</v>
      </c>
      <c r="G750" s="172">
        <v>171980</v>
      </c>
      <c r="H750" s="128" t="s">
        <v>985</v>
      </c>
      <c r="I750" s="129">
        <v>1110</v>
      </c>
      <c r="J750" s="130" t="s">
        <v>240</v>
      </c>
      <c r="K750" s="130">
        <v>7</v>
      </c>
      <c r="L750" s="130"/>
      <c r="M750" s="130"/>
      <c r="N750" s="130"/>
      <c r="O750" s="131"/>
      <c r="P750" s="156">
        <v>38.685400000000001</v>
      </c>
      <c r="Q750" s="156">
        <v>-9.3184000000000005</v>
      </c>
      <c r="R750" s="132">
        <f t="shared" ca="1" si="101"/>
        <v>0.9993922773474706</v>
      </c>
      <c r="S750" s="131">
        <f t="shared" ca="1" si="102"/>
        <v>3.4865002996621763E-2</v>
      </c>
      <c r="T750" s="131">
        <f t="shared" ca="1" si="103"/>
        <v>1.997617524417395</v>
      </c>
      <c r="U750" s="131">
        <f t="shared" ca="1" si="104"/>
        <v>222.12397084007867</v>
      </c>
      <c r="V750" s="131">
        <f t="shared" ca="1" si="105"/>
        <v>268.77000471649518</v>
      </c>
      <c r="W750" s="131">
        <f t="shared" ca="1" si="106"/>
        <v>4.4795000786082531</v>
      </c>
      <c r="X750" s="131">
        <f t="shared" ca="1" si="107"/>
        <v>268.77000471649518</v>
      </c>
      <c r="Y750" s="131">
        <f t="shared" ca="1" si="108"/>
        <v>268.77000471649518</v>
      </c>
      <c r="Z750" s="122">
        <f t="shared" ca="1" si="109"/>
        <v>268.8</v>
      </c>
      <c r="AA750" s="123" t="str">
        <f t="shared" ca="1" si="110"/>
        <v>4 h 29 min</v>
      </c>
      <c r="AB750" s="86"/>
    </row>
    <row r="751" spans="1:28" ht="15.75" customHeight="1" thickBot="1" x14ac:dyDescent="0.35">
      <c r="A751" s="62"/>
      <c r="D751" s="86"/>
      <c r="E751" s="86"/>
      <c r="F751" s="175">
        <v>671</v>
      </c>
      <c r="G751" s="172">
        <v>135410</v>
      </c>
      <c r="H751" s="128" t="s">
        <v>377</v>
      </c>
      <c r="I751" s="129">
        <v>712</v>
      </c>
      <c r="J751" s="130" t="s">
        <v>274</v>
      </c>
      <c r="K751" s="130">
        <v>8</v>
      </c>
      <c r="L751" s="130" t="s">
        <v>320</v>
      </c>
      <c r="M751" s="130"/>
      <c r="N751" s="130"/>
      <c r="O751" s="131"/>
      <c r="P751" s="156">
        <v>38.652900000000002</v>
      </c>
      <c r="Q751" s="156">
        <v>-8.5809999999999995</v>
      </c>
      <c r="R751" s="132">
        <f t="shared" ca="1" si="101"/>
        <v>0.99955169057916626</v>
      </c>
      <c r="S751" s="131">
        <f t="shared" ca="1" si="102"/>
        <v>2.9944713113613464E-2</v>
      </c>
      <c r="T751" s="131">
        <f t="shared" ca="1" si="103"/>
        <v>1.7157056801401018</v>
      </c>
      <c r="U751" s="131">
        <f t="shared" ca="1" si="104"/>
        <v>190.77693993335635</v>
      </c>
      <c r="V751" s="131">
        <f t="shared" ca="1" si="105"/>
        <v>230.84009731936118</v>
      </c>
      <c r="W751" s="131">
        <f t="shared" ca="1" si="106"/>
        <v>3.8473349553226863</v>
      </c>
      <c r="X751" s="131">
        <f t="shared" ca="1" si="107"/>
        <v>230.84009731936118</v>
      </c>
      <c r="Y751" s="131">
        <f t="shared" ca="1" si="108"/>
        <v>230.84009731936118</v>
      </c>
      <c r="Z751" s="122">
        <f t="shared" ca="1" si="109"/>
        <v>230.8</v>
      </c>
      <c r="AA751" s="123" t="str">
        <f t="shared" ca="1" si="110"/>
        <v>3 h 51 min</v>
      </c>
      <c r="AB751" s="86"/>
    </row>
    <row r="752" spans="1:28" ht="15.75" customHeight="1" thickBot="1" x14ac:dyDescent="0.35">
      <c r="A752" s="62"/>
      <c r="D752" s="86"/>
      <c r="E752" s="86"/>
      <c r="F752" s="175">
        <v>672</v>
      </c>
      <c r="G752" s="172">
        <v>170148</v>
      </c>
      <c r="H752" s="128" t="s">
        <v>829</v>
      </c>
      <c r="I752" s="129">
        <v>1504</v>
      </c>
      <c r="J752" s="130" t="s">
        <v>233</v>
      </c>
      <c r="K752" s="130">
        <v>7</v>
      </c>
      <c r="L752" s="130" t="s">
        <v>318</v>
      </c>
      <c r="M752" s="130"/>
      <c r="N752" s="130"/>
      <c r="O752" s="131"/>
      <c r="P752" s="156">
        <v>38.660800000000002</v>
      </c>
      <c r="Q752" s="156">
        <v>-9.0791000000000004</v>
      </c>
      <c r="R752" s="132">
        <f t="shared" ca="1" si="101"/>
        <v>0.99946238867711035</v>
      </c>
      <c r="S752" s="131">
        <f t="shared" ca="1" si="102"/>
        <v>3.2792056989029206E-2</v>
      </c>
      <c r="T752" s="131">
        <f t="shared" ca="1" si="103"/>
        <v>1.8788464670238476</v>
      </c>
      <c r="U752" s="131">
        <f t="shared" ca="1" si="104"/>
        <v>208.91728909712393</v>
      </c>
      <c r="V752" s="131">
        <f t="shared" ca="1" si="105"/>
        <v>252.78991980751994</v>
      </c>
      <c r="W752" s="131">
        <f t="shared" ca="1" si="106"/>
        <v>4.2131653301253325</v>
      </c>
      <c r="X752" s="131">
        <f t="shared" ca="1" si="107"/>
        <v>252.78991980751994</v>
      </c>
      <c r="Y752" s="131">
        <f t="shared" ca="1" si="108"/>
        <v>252.78991980751994</v>
      </c>
      <c r="Z752" s="122">
        <f t="shared" ca="1" si="109"/>
        <v>252.8</v>
      </c>
      <c r="AA752" s="123" t="str">
        <f t="shared" ca="1" si="110"/>
        <v>4 h 13 min</v>
      </c>
      <c r="AB752" s="86"/>
    </row>
    <row r="753" spans="1:28" ht="15.75" customHeight="1" thickBot="1" x14ac:dyDescent="0.35">
      <c r="A753" s="62"/>
      <c r="D753" s="86"/>
      <c r="E753" s="86"/>
      <c r="F753" s="175">
        <v>673</v>
      </c>
      <c r="G753" s="172">
        <v>170884</v>
      </c>
      <c r="H753" s="128" t="s">
        <v>890</v>
      </c>
      <c r="I753" s="129">
        <v>1504</v>
      </c>
      <c r="J753" s="130" t="s">
        <v>233</v>
      </c>
      <c r="K753" s="130">
        <v>7</v>
      </c>
      <c r="L753" s="130"/>
      <c r="M753" s="130"/>
      <c r="N753" s="130"/>
      <c r="O753" s="131"/>
      <c r="P753" s="156">
        <v>38.660800000000002</v>
      </c>
      <c r="Q753" s="156">
        <v>-9.0791000000000004</v>
      </c>
      <c r="R753" s="132">
        <f t="shared" ca="1" si="101"/>
        <v>0.99946238867711035</v>
      </c>
      <c r="S753" s="131">
        <f t="shared" ca="1" si="102"/>
        <v>3.2792056989029206E-2</v>
      </c>
      <c r="T753" s="131">
        <f t="shared" ca="1" si="103"/>
        <v>1.8788464670238476</v>
      </c>
      <c r="U753" s="131">
        <f t="shared" ca="1" si="104"/>
        <v>208.91728909712393</v>
      </c>
      <c r="V753" s="131">
        <f t="shared" ca="1" si="105"/>
        <v>252.78991980751994</v>
      </c>
      <c r="W753" s="131">
        <f t="shared" ca="1" si="106"/>
        <v>4.2131653301253325</v>
      </c>
      <c r="X753" s="131">
        <f t="shared" ca="1" si="107"/>
        <v>252.78991980751994</v>
      </c>
      <c r="Y753" s="131">
        <f t="shared" ca="1" si="108"/>
        <v>252.78991980751994</v>
      </c>
      <c r="Z753" s="122">
        <f t="shared" ca="1" si="109"/>
        <v>252.8</v>
      </c>
      <c r="AA753" s="123" t="str">
        <f t="shared" ca="1" si="110"/>
        <v>4 h 13 min</v>
      </c>
      <c r="AB753" s="86"/>
    </row>
    <row r="754" spans="1:28" ht="15.75" customHeight="1" thickBot="1" x14ac:dyDescent="0.35">
      <c r="A754" s="62"/>
      <c r="D754" s="86"/>
      <c r="E754" s="86"/>
      <c r="F754" s="175">
        <v>674</v>
      </c>
      <c r="G754" s="172">
        <v>172352</v>
      </c>
      <c r="H754" s="128" t="s">
        <v>1019</v>
      </c>
      <c r="I754" s="129">
        <v>1504</v>
      </c>
      <c r="J754" s="130" t="s">
        <v>233</v>
      </c>
      <c r="K754" s="130">
        <v>7</v>
      </c>
      <c r="L754" s="130"/>
      <c r="M754" s="130"/>
      <c r="N754" s="130"/>
      <c r="O754" s="131"/>
      <c r="P754" s="156">
        <v>38.660800000000002</v>
      </c>
      <c r="Q754" s="156">
        <v>-9.0791000000000004</v>
      </c>
      <c r="R754" s="132">
        <f t="shared" ca="1" si="101"/>
        <v>0.99946238867711035</v>
      </c>
      <c r="S754" s="131">
        <f t="shared" ca="1" si="102"/>
        <v>3.2792056989029206E-2</v>
      </c>
      <c r="T754" s="131">
        <f t="shared" ca="1" si="103"/>
        <v>1.8788464670238476</v>
      </c>
      <c r="U754" s="131">
        <f t="shared" ca="1" si="104"/>
        <v>208.91728909712393</v>
      </c>
      <c r="V754" s="131">
        <f t="shared" ca="1" si="105"/>
        <v>252.78991980751994</v>
      </c>
      <c r="W754" s="131">
        <f t="shared" ca="1" si="106"/>
        <v>4.2131653301253325</v>
      </c>
      <c r="X754" s="131">
        <f t="shared" ca="1" si="107"/>
        <v>252.78991980751994</v>
      </c>
      <c r="Y754" s="131">
        <f t="shared" ca="1" si="108"/>
        <v>252.78991980751994</v>
      </c>
      <c r="Z754" s="122">
        <f t="shared" ca="1" si="109"/>
        <v>252.8</v>
      </c>
      <c r="AA754" s="123" t="str">
        <f t="shared" ca="1" si="110"/>
        <v>4 h 13 min</v>
      </c>
      <c r="AB754" s="86"/>
    </row>
    <row r="755" spans="1:28" ht="15.75" customHeight="1" thickBot="1" x14ac:dyDescent="0.35">
      <c r="A755" s="62"/>
      <c r="D755" s="86"/>
      <c r="E755" s="86"/>
      <c r="F755" s="175">
        <v>675</v>
      </c>
      <c r="G755" s="172">
        <v>170628</v>
      </c>
      <c r="H755" s="128" t="s">
        <v>864</v>
      </c>
      <c r="I755" s="129">
        <v>1504</v>
      </c>
      <c r="J755" s="130" t="s">
        <v>233</v>
      </c>
      <c r="K755" s="130">
        <v>7</v>
      </c>
      <c r="L755" s="130" t="s">
        <v>318</v>
      </c>
      <c r="M755" s="130"/>
      <c r="N755" s="130"/>
      <c r="O755" s="131"/>
      <c r="P755" s="156">
        <v>38.657899999999998</v>
      </c>
      <c r="Q755" s="156">
        <v>-9.0581999999999994</v>
      </c>
      <c r="R755" s="132">
        <f t="shared" ca="1" si="101"/>
        <v>0.99946836336229816</v>
      </c>
      <c r="S755" s="131">
        <f t="shared" ca="1" si="102"/>
        <v>3.2609316172947933E-2</v>
      </c>
      <c r="T755" s="131">
        <f t="shared" ca="1" si="103"/>
        <v>1.8683761895176143</v>
      </c>
      <c r="U755" s="131">
        <f t="shared" ca="1" si="104"/>
        <v>207.75305240663914</v>
      </c>
      <c r="V755" s="131">
        <f t="shared" ca="1" si="105"/>
        <v>251.38119341203335</v>
      </c>
      <c r="W755" s="131">
        <f t="shared" ca="1" si="106"/>
        <v>4.1896865568672226</v>
      </c>
      <c r="X755" s="131">
        <f t="shared" ca="1" si="107"/>
        <v>251.38119341203335</v>
      </c>
      <c r="Y755" s="131">
        <f t="shared" ca="1" si="108"/>
        <v>251.38119341203335</v>
      </c>
      <c r="Z755" s="122">
        <f t="shared" ca="1" si="109"/>
        <v>251.4</v>
      </c>
      <c r="AA755" s="123" t="str">
        <f t="shared" ca="1" si="110"/>
        <v>4 h 11 min</v>
      </c>
      <c r="AB755" s="86"/>
    </row>
    <row r="756" spans="1:28" ht="15.75" customHeight="1" thickBot="1" x14ac:dyDescent="0.35">
      <c r="A756" s="62"/>
      <c r="D756" s="86"/>
      <c r="E756" s="86"/>
      <c r="F756" s="175">
        <v>676</v>
      </c>
      <c r="G756" s="172">
        <v>171013</v>
      </c>
      <c r="H756" s="128" t="s">
        <v>900</v>
      </c>
      <c r="I756" s="129">
        <v>1506</v>
      </c>
      <c r="J756" s="130" t="s">
        <v>237</v>
      </c>
      <c r="K756" s="130">
        <v>7</v>
      </c>
      <c r="L756" s="130"/>
      <c r="M756" s="130"/>
      <c r="N756" s="130"/>
      <c r="O756" s="131"/>
      <c r="P756" s="156">
        <v>38.652700000000003</v>
      </c>
      <c r="Q756" s="156">
        <v>-8.9901999999999997</v>
      </c>
      <c r="R756" s="132">
        <f t="shared" ca="1" si="101"/>
        <v>0.99948511178879773</v>
      </c>
      <c r="S756" s="131">
        <f t="shared" ca="1" si="102"/>
        <v>3.2091506734597708E-2</v>
      </c>
      <c r="T756" s="131">
        <f t="shared" ca="1" si="103"/>
        <v>1.8387078941081068</v>
      </c>
      <c r="U756" s="131">
        <f t="shared" ca="1" si="104"/>
        <v>204.45410278096534</v>
      </c>
      <c r="V756" s="131">
        <f t="shared" ca="1" si="105"/>
        <v>247.38946436496806</v>
      </c>
      <c r="W756" s="131">
        <f t="shared" ca="1" si="106"/>
        <v>4.1231577394161345</v>
      </c>
      <c r="X756" s="131">
        <f t="shared" ca="1" si="107"/>
        <v>247.38946436496806</v>
      </c>
      <c r="Y756" s="131">
        <f t="shared" ca="1" si="108"/>
        <v>247.38946436496806</v>
      </c>
      <c r="Z756" s="122">
        <f t="shared" ca="1" si="109"/>
        <v>247.4</v>
      </c>
      <c r="AA756" s="123" t="str">
        <f t="shared" ca="1" si="110"/>
        <v>4 h 7 min</v>
      </c>
      <c r="AB756" s="86"/>
    </row>
    <row r="757" spans="1:28" ht="15.75" customHeight="1" thickBot="1" x14ac:dyDescent="0.35">
      <c r="A757" s="62"/>
      <c r="D757" s="86"/>
      <c r="E757" s="86"/>
      <c r="F757" s="175">
        <v>677</v>
      </c>
      <c r="G757" s="172">
        <v>171300</v>
      </c>
      <c r="H757" s="128" t="s">
        <v>929</v>
      </c>
      <c r="I757" s="129">
        <v>1506</v>
      </c>
      <c r="J757" s="130" t="s">
        <v>237</v>
      </c>
      <c r="K757" s="130">
        <v>7</v>
      </c>
      <c r="L757" s="130"/>
      <c r="M757" s="130"/>
      <c r="N757" s="130"/>
      <c r="O757" s="131"/>
      <c r="P757" s="156">
        <v>38.652700000000003</v>
      </c>
      <c r="Q757" s="156">
        <v>-8.9901999999999997</v>
      </c>
      <c r="R757" s="132">
        <f t="shared" ca="1" si="101"/>
        <v>0.99948511178879773</v>
      </c>
      <c r="S757" s="131">
        <f t="shared" ca="1" si="102"/>
        <v>3.2091506734597708E-2</v>
      </c>
      <c r="T757" s="131">
        <f t="shared" ca="1" si="103"/>
        <v>1.8387078941081068</v>
      </c>
      <c r="U757" s="131">
        <f t="shared" ca="1" si="104"/>
        <v>204.45410278096534</v>
      </c>
      <c r="V757" s="131">
        <f t="shared" ca="1" si="105"/>
        <v>247.38946436496806</v>
      </c>
      <c r="W757" s="131">
        <f t="shared" ca="1" si="106"/>
        <v>4.1231577394161345</v>
      </c>
      <c r="X757" s="131">
        <f t="shared" ca="1" si="107"/>
        <v>247.38946436496806</v>
      </c>
      <c r="Y757" s="131">
        <f t="shared" ca="1" si="108"/>
        <v>247.38946436496806</v>
      </c>
      <c r="Z757" s="122">
        <f t="shared" ca="1" si="109"/>
        <v>247.4</v>
      </c>
      <c r="AA757" s="123" t="str">
        <f t="shared" ca="1" si="110"/>
        <v>4 h 7 min</v>
      </c>
      <c r="AB757" s="86"/>
    </row>
    <row r="758" spans="1:28" ht="15.75" customHeight="1" thickBot="1" x14ac:dyDescent="0.35">
      <c r="A758" s="62"/>
      <c r="D758" s="86"/>
      <c r="E758" s="86"/>
      <c r="F758" s="175">
        <v>678</v>
      </c>
      <c r="G758" s="172">
        <v>170896</v>
      </c>
      <c r="H758" s="128" t="s">
        <v>891</v>
      </c>
      <c r="I758" s="129">
        <v>1506</v>
      </c>
      <c r="J758" s="130" t="s">
        <v>237</v>
      </c>
      <c r="K758" s="130">
        <v>7</v>
      </c>
      <c r="L758" s="130" t="s">
        <v>318</v>
      </c>
      <c r="M758" s="130"/>
      <c r="N758" s="130"/>
      <c r="O758" s="131"/>
      <c r="P758" s="156">
        <v>38.654699999999998</v>
      </c>
      <c r="Q758" s="156">
        <v>-9.0381</v>
      </c>
      <c r="R758" s="132">
        <f t="shared" ca="1" si="101"/>
        <v>0.99947423344749575</v>
      </c>
      <c r="S758" s="131">
        <f t="shared" ca="1" si="102"/>
        <v>3.2428772123206384E-2</v>
      </c>
      <c r="T758" s="131">
        <f t="shared" ca="1" si="103"/>
        <v>1.8580317774512234</v>
      </c>
      <c r="U758" s="131">
        <f t="shared" ca="1" si="104"/>
        <v>206.6028112538124</v>
      </c>
      <c r="V758" s="131">
        <f t="shared" ca="1" si="105"/>
        <v>249.989401617113</v>
      </c>
      <c r="W758" s="131">
        <f t="shared" ca="1" si="106"/>
        <v>4.166490026951883</v>
      </c>
      <c r="X758" s="131">
        <f t="shared" ca="1" si="107"/>
        <v>249.98940161711297</v>
      </c>
      <c r="Y758" s="131">
        <f t="shared" ca="1" si="108"/>
        <v>249.98940161711297</v>
      </c>
      <c r="Z758" s="122">
        <f t="shared" ca="1" si="109"/>
        <v>250</v>
      </c>
      <c r="AA758" s="123" t="str">
        <f t="shared" ca="1" si="110"/>
        <v>4 h 10 min</v>
      </c>
      <c r="AB758" s="86"/>
    </row>
    <row r="759" spans="1:28" ht="15.75" customHeight="1" thickBot="1" x14ac:dyDescent="0.35">
      <c r="A759" s="62"/>
      <c r="D759" s="86"/>
      <c r="E759" s="86"/>
      <c r="F759" s="175">
        <v>679</v>
      </c>
      <c r="G759" s="172">
        <v>170732</v>
      </c>
      <c r="H759" s="128" t="s">
        <v>875</v>
      </c>
      <c r="I759" s="129">
        <v>1105</v>
      </c>
      <c r="J759" s="130" t="s">
        <v>234</v>
      </c>
      <c r="K759" s="130">
        <v>7</v>
      </c>
      <c r="L759" s="130"/>
      <c r="M759" s="130"/>
      <c r="N759" s="130"/>
      <c r="O759" s="131"/>
      <c r="P759" s="156">
        <v>38.697000000000003</v>
      </c>
      <c r="Q759" s="156">
        <v>-9.4337</v>
      </c>
      <c r="R759" s="132">
        <f t="shared" ca="1" si="101"/>
        <v>0.99935469370789987</v>
      </c>
      <c r="S759" s="131">
        <f t="shared" ca="1" si="102"/>
        <v>3.592702902868794E-2</v>
      </c>
      <c r="T759" s="131">
        <f t="shared" ca="1" si="103"/>
        <v>2.0584671337878122</v>
      </c>
      <c r="U759" s="131">
        <f t="shared" ca="1" si="104"/>
        <v>228.89010934868367</v>
      </c>
      <c r="V759" s="131">
        <f t="shared" ca="1" si="105"/>
        <v>276.95703231190726</v>
      </c>
      <c r="W759" s="131">
        <f t="shared" ca="1" si="106"/>
        <v>4.6159505385317878</v>
      </c>
      <c r="X759" s="131">
        <f t="shared" ca="1" si="107"/>
        <v>276.95703231190726</v>
      </c>
      <c r="Y759" s="131">
        <f t="shared" ca="1" si="108"/>
        <v>276.95703231190726</v>
      </c>
      <c r="Z759" s="122">
        <f t="shared" ca="1" si="109"/>
        <v>277</v>
      </c>
      <c r="AA759" s="123" t="str">
        <f t="shared" ca="1" si="110"/>
        <v>4 h 37 min</v>
      </c>
      <c r="AB759" s="86"/>
    </row>
    <row r="760" spans="1:28" ht="15.75" customHeight="1" thickBot="1" x14ac:dyDescent="0.35">
      <c r="A760" s="62"/>
      <c r="D760" s="86"/>
      <c r="E760" s="86"/>
      <c r="F760" s="175">
        <v>680</v>
      </c>
      <c r="G760" s="172">
        <v>170940</v>
      </c>
      <c r="H760" s="128" t="s">
        <v>896</v>
      </c>
      <c r="I760" s="129">
        <v>1503</v>
      </c>
      <c r="J760" s="130" t="s">
        <v>231</v>
      </c>
      <c r="K760" s="130">
        <v>7</v>
      </c>
      <c r="L760" s="130"/>
      <c r="M760" s="130"/>
      <c r="N760" s="130"/>
      <c r="O760" s="131"/>
      <c r="P760" s="156">
        <v>38.6599</v>
      </c>
      <c r="Q760" s="156">
        <v>-9.1599000000000004</v>
      </c>
      <c r="R760" s="132">
        <f t="shared" ca="1" si="101"/>
        <v>0.99944454954190753</v>
      </c>
      <c r="S760" s="131">
        <f t="shared" ca="1" si="102"/>
        <v>3.3331723225145549E-2</v>
      </c>
      <c r="T760" s="131">
        <f t="shared" ca="1" si="103"/>
        <v>1.9097670646990246</v>
      </c>
      <c r="U760" s="131">
        <f t="shared" ca="1" si="104"/>
        <v>212.35548777750543</v>
      </c>
      <c r="V760" s="131">
        <f t="shared" ca="1" si="105"/>
        <v>256.95014021078157</v>
      </c>
      <c r="W760" s="131">
        <f t="shared" ca="1" si="106"/>
        <v>4.2825023368463597</v>
      </c>
      <c r="X760" s="131">
        <f t="shared" ca="1" si="107"/>
        <v>256.95014021078157</v>
      </c>
      <c r="Y760" s="131">
        <f t="shared" ca="1" si="108"/>
        <v>256.95014021078157</v>
      </c>
      <c r="Z760" s="122">
        <f t="shared" ca="1" si="109"/>
        <v>257</v>
      </c>
      <c r="AA760" s="123" t="str">
        <f t="shared" ca="1" si="110"/>
        <v>4 h 17 min</v>
      </c>
      <c r="AB760" s="86"/>
    </row>
    <row r="761" spans="1:28" ht="15.75" customHeight="1" thickBot="1" x14ac:dyDescent="0.35">
      <c r="A761" s="62"/>
      <c r="D761" s="86"/>
      <c r="E761" s="86"/>
      <c r="F761" s="175">
        <v>681</v>
      </c>
      <c r="G761" s="172">
        <v>170926</v>
      </c>
      <c r="H761" s="128" t="s">
        <v>894</v>
      </c>
      <c r="I761" s="129">
        <v>1503</v>
      </c>
      <c r="J761" s="130" t="s">
        <v>231</v>
      </c>
      <c r="K761" s="130">
        <v>7</v>
      </c>
      <c r="L761" s="130" t="s">
        <v>320</v>
      </c>
      <c r="M761" s="130"/>
      <c r="N761" s="130"/>
      <c r="O761" s="131"/>
      <c r="P761" s="156">
        <v>38.6629</v>
      </c>
      <c r="Q761" s="156">
        <v>-9.1972000000000005</v>
      </c>
      <c r="R761" s="132">
        <f t="shared" ca="1" si="101"/>
        <v>0.9994341924048451</v>
      </c>
      <c r="S761" s="131">
        <f t="shared" ca="1" si="102"/>
        <v>3.3641074881143096E-2</v>
      </c>
      <c r="T761" s="131">
        <f t="shared" ca="1" si="103"/>
        <v>1.9274916089730669</v>
      </c>
      <c r="U761" s="131">
        <f t="shared" ca="1" si="104"/>
        <v>214.32635863108851</v>
      </c>
      <c r="V761" s="131">
        <f t="shared" ca="1" si="105"/>
        <v>259.33489394361709</v>
      </c>
      <c r="W761" s="131">
        <f t="shared" ca="1" si="106"/>
        <v>4.3222482323936182</v>
      </c>
      <c r="X761" s="131">
        <f t="shared" ca="1" si="107"/>
        <v>259.33489394361709</v>
      </c>
      <c r="Y761" s="131">
        <f t="shared" ca="1" si="108"/>
        <v>259.33489394361709</v>
      </c>
      <c r="Z761" s="122">
        <f t="shared" ca="1" si="109"/>
        <v>259.3</v>
      </c>
      <c r="AA761" s="123" t="str">
        <f t="shared" ca="1" si="110"/>
        <v>4 h 19 min</v>
      </c>
      <c r="AB761" s="86"/>
    </row>
    <row r="762" spans="1:28" ht="15.75" customHeight="1" thickBot="1" x14ac:dyDescent="0.35">
      <c r="A762" s="62"/>
      <c r="D762" s="86"/>
      <c r="E762" s="86"/>
      <c r="F762" s="175">
        <v>682</v>
      </c>
      <c r="G762" s="172">
        <v>171220</v>
      </c>
      <c r="H762" s="128" t="s">
        <v>921</v>
      </c>
      <c r="I762" s="129">
        <v>1506</v>
      </c>
      <c r="J762" s="130" t="s">
        <v>237</v>
      </c>
      <c r="K762" s="130">
        <v>7</v>
      </c>
      <c r="L762" s="130" t="s">
        <v>318</v>
      </c>
      <c r="M762" s="130"/>
      <c r="N762" s="130"/>
      <c r="O762" s="131"/>
      <c r="P762" s="156">
        <v>38.650100000000002</v>
      </c>
      <c r="Q762" s="156">
        <v>-9.0442999999999998</v>
      </c>
      <c r="R762" s="132">
        <f t="shared" ca="1" si="101"/>
        <v>0.99947520647195842</v>
      </c>
      <c r="S762" s="131">
        <f t="shared" ca="1" si="102"/>
        <v>3.239874799558895E-2</v>
      </c>
      <c r="T762" s="131">
        <f t="shared" ca="1" si="103"/>
        <v>1.8563115216551824</v>
      </c>
      <c r="U762" s="131">
        <f t="shared" ca="1" si="104"/>
        <v>206.41152836626929</v>
      </c>
      <c r="V762" s="131">
        <f t="shared" ca="1" si="105"/>
        <v>249.75794932318584</v>
      </c>
      <c r="W762" s="131">
        <f t="shared" ca="1" si="106"/>
        <v>4.1626324887197637</v>
      </c>
      <c r="X762" s="131">
        <f t="shared" ca="1" si="107"/>
        <v>249.75794932318581</v>
      </c>
      <c r="Y762" s="131">
        <f t="shared" ca="1" si="108"/>
        <v>249.75794932318581</v>
      </c>
      <c r="Z762" s="122">
        <f t="shared" ca="1" si="109"/>
        <v>249.8</v>
      </c>
      <c r="AA762" s="123" t="str">
        <f t="shared" ca="1" si="110"/>
        <v>4 h 10 min</v>
      </c>
      <c r="AB762" s="86"/>
    </row>
    <row r="763" spans="1:28" ht="15.75" customHeight="1" thickBot="1" x14ac:dyDescent="0.35">
      <c r="A763" s="62"/>
      <c r="D763" s="86"/>
      <c r="E763" s="86"/>
      <c r="F763" s="175">
        <v>683</v>
      </c>
      <c r="G763" s="172">
        <v>403234</v>
      </c>
      <c r="H763" s="128" t="s">
        <v>1094</v>
      </c>
      <c r="I763" s="129">
        <v>1506</v>
      </c>
      <c r="J763" s="130" t="s">
        <v>237</v>
      </c>
      <c r="K763" s="130">
        <v>7</v>
      </c>
      <c r="L763" s="130" t="s">
        <v>320</v>
      </c>
      <c r="M763" s="130"/>
      <c r="N763" s="130"/>
      <c r="O763" s="131"/>
      <c r="P763" s="156">
        <v>38.646299999999997</v>
      </c>
      <c r="Q763" s="156">
        <v>-9.0408000000000008</v>
      </c>
      <c r="R763" s="132">
        <f t="shared" ca="1" si="101"/>
        <v>0.99947782977197641</v>
      </c>
      <c r="S763" s="131">
        <f t="shared" ca="1" si="102"/>
        <v>3.2317663219266546E-2</v>
      </c>
      <c r="T763" s="131">
        <f t="shared" ca="1" si="103"/>
        <v>1.8516657061891462</v>
      </c>
      <c r="U763" s="131">
        <f t="shared" ca="1" si="104"/>
        <v>205.894939496532</v>
      </c>
      <c r="V763" s="131">
        <f t="shared" ca="1" si="105"/>
        <v>249.13287679080372</v>
      </c>
      <c r="W763" s="131">
        <f t="shared" ca="1" si="106"/>
        <v>4.1522146131800621</v>
      </c>
      <c r="X763" s="131">
        <f t="shared" ca="1" si="107"/>
        <v>249.13287679080372</v>
      </c>
      <c r="Y763" s="131">
        <f t="shared" ca="1" si="108"/>
        <v>249.13287679080372</v>
      </c>
      <c r="Z763" s="122">
        <f t="shared" ca="1" si="109"/>
        <v>249.1</v>
      </c>
      <c r="AA763" s="123" t="str">
        <f t="shared" ca="1" si="110"/>
        <v>4 h 9 min</v>
      </c>
      <c r="AB763" s="86"/>
    </row>
    <row r="764" spans="1:28" ht="15.75" customHeight="1" thickBot="1" x14ac:dyDescent="0.35">
      <c r="A764" s="62"/>
      <c r="D764" s="86"/>
      <c r="E764" s="86"/>
      <c r="F764" s="175">
        <v>684</v>
      </c>
      <c r="G764" s="172">
        <v>170835</v>
      </c>
      <c r="H764" s="128" t="s">
        <v>885</v>
      </c>
      <c r="I764" s="129">
        <v>1510</v>
      </c>
      <c r="J764" s="130" t="s">
        <v>242</v>
      </c>
      <c r="K764" s="130">
        <v>7</v>
      </c>
      <c r="L764" s="130"/>
      <c r="M764" s="130"/>
      <c r="N764" s="130"/>
      <c r="O764" s="131"/>
      <c r="P764" s="156">
        <v>38.6539</v>
      </c>
      <c r="Q764" s="156">
        <v>-9.1426999999999996</v>
      </c>
      <c r="R764" s="132">
        <f t="shared" ca="1" si="101"/>
        <v>0.99945153225131667</v>
      </c>
      <c r="S764" s="131">
        <f t="shared" ca="1" si="102"/>
        <v>3.3121530525102916E-2</v>
      </c>
      <c r="T764" s="131">
        <f t="shared" ca="1" si="103"/>
        <v>1.8977239101021224</v>
      </c>
      <c r="U764" s="131">
        <f t="shared" ca="1" si="104"/>
        <v>211.01635589274434</v>
      </c>
      <c r="V764" s="131">
        <f t="shared" ca="1" si="105"/>
        <v>255.32979063022066</v>
      </c>
      <c r="W764" s="131">
        <f t="shared" ca="1" si="106"/>
        <v>4.2554965105036775</v>
      </c>
      <c r="X764" s="131">
        <f t="shared" ca="1" si="107"/>
        <v>255.32979063022066</v>
      </c>
      <c r="Y764" s="131">
        <f t="shared" ca="1" si="108"/>
        <v>255.32979063022066</v>
      </c>
      <c r="Z764" s="122">
        <f t="shared" ca="1" si="109"/>
        <v>255.3</v>
      </c>
      <c r="AA764" s="123" t="str">
        <f t="shared" ca="1" si="110"/>
        <v>4 h 15 min</v>
      </c>
      <c r="AB764" s="86"/>
    </row>
    <row r="765" spans="1:28" ht="15.75" customHeight="1" thickBot="1" x14ac:dyDescent="0.35">
      <c r="A765" s="62"/>
      <c r="D765" s="86"/>
      <c r="E765" s="86"/>
      <c r="F765" s="175">
        <v>685</v>
      </c>
      <c r="G765" s="172">
        <v>172406</v>
      </c>
      <c r="H765" s="128" t="s">
        <v>1024</v>
      </c>
      <c r="I765" s="129">
        <v>1503</v>
      </c>
      <c r="J765" s="130" t="s">
        <v>231</v>
      </c>
      <c r="K765" s="130">
        <v>7</v>
      </c>
      <c r="L765" s="130"/>
      <c r="M765" s="130"/>
      <c r="N765" s="130"/>
      <c r="O765" s="131"/>
      <c r="P765" s="156">
        <v>38.653399999999998</v>
      </c>
      <c r="Q765" s="156">
        <v>-9.1547999999999998</v>
      </c>
      <c r="R765" s="132">
        <f t="shared" ca="1" si="101"/>
        <v>0.99944897442262615</v>
      </c>
      <c r="S765" s="131">
        <f t="shared" ca="1" si="102"/>
        <v>3.3198680385688295E-2</v>
      </c>
      <c r="T765" s="131">
        <f t="shared" ca="1" si="103"/>
        <v>1.9021442715036874</v>
      </c>
      <c r="U765" s="131">
        <f t="shared" ca="1" si="104"/>
        <v>211.50787552303501</v>
      </c>
      <c r="V765" s="131">
        <f t="shared" ca="1" si="105"/>
        <v>255.92452938287235</v>
      </c>
      <c r="W765" s="131">
        <f t="shared" ca="1" si="106"/>
        <v>4.2654088230478724</v>
      </c>
      <c r="X765" s="131">
        <f t="shared" ca="1" si="107"/>
        <v>255.92452938287235</v>
      </c>
      <c r="Y765" s="131">
        <f t="shared" ca="1" si="108"/>
        <v>255.92452938287235</v>
      </c>
      <c r="Z765" s="122">
        <f t="shared" ca="1" si="109"/>
        <v>255.9</v>
      </c>
      <c r="AA765" s="123" t="str">
        <f t="shared" ca="1" si="110"/>
        <v>4 h 16 min</v>
      </c>
      <c r="AB765" s="86"/>
    </row>
    <row r="766" spans="1:28" ht="15.75" customHeight="1" thickBot="1" x14ac:dyDescent="0.35">
      <c r="A766" s="62"/>
      <c r="D766" s="86"/>
      <c r="E766" s="86"/>
      <c r="F766" s="175">
        <v>686</v>
      </c>
      <c r="G766" s="172">
        <v>403222</v>
      </c>
      <c r="H766" s="128" t="s">
        <v>1093</v>
      </c>
      <c r="I766" s="129">
        <v>1508</v>
      </c>
      <c r="J766" s="130" t="s">
        <v>241</v>
      </c>
      <c r="K766" s="130">
        <v>7</v>
      </c>
      <c r="L766" s="130"/>
      <c r="M766" s="130"/>
      <c r="N766" s="130"/>
      <c r="O766" s="131"/>
      <c r="P766" s="156">
        <v>38.637099999999997</v>
      </c>
      <c r="Q766" s="156">
        <v>-8.9109999999999996</v>
      </c>
      <c r="R766" s="132">
        <f t="shared" ca="1" si="101"/>
        <v>0.99950821587707139</v>
      </c>
      <c r="S766" s="131">
        <f t="shared" ca="1" si="102"/>
        <v>3.1363177033570278E-2</v>
      </c>
      <c r="T766" s="131">
        <f t="shared" ca="1" si="103"/>
        <v>1.7969776761452099</v>
      </c>
      <c r="U766" s="131">
        <f t="shared" ca="1" si="104"/>
        <v>199.81393437803541</v>
      </c>
      <c r="V766" s="131">
        <f t="shared" ca="1" si="105"/>
        <v>241.77486059742284</v>
      </c>
      <c r="W766" s="131">
        <f t="shared" ca="1" si="106"/>
        <v>4.029581009957047</v>
      </c>
      <c r="X766" s="131">
        <f t="shared" ca="1" si="107"/>
        <v>241.77486059742282</v>
      </c>
      <c r="Y766" s="131">
        <f t="shared" ca="1" si="108"/>
        <v>241.77486059742282</v>
      </c>
      <c r="Z766" s="122">
        <f t="shared" ca="1" si="109"/>
        <v>241.8</v>
      </c>
      <c r="AA766" s="123" t="str">
        <f t="shared" ca="1" si="110"/>
        <v>4 h 2 min</v>
      </c>
      <c r="AB766" s="86"/>
    </row>
    <row r="767" spans="1:28" ht="15.75" customHeight="1" thickBot="1" x14ac:dyDescent="0.35">
      <c r="A767" s="62"/>
      <c r="D767" s="86"/>
      <c r="E767" s="86"/>
      <c r="F767" s="175">
        <v>687</v>
      </c>
      <c r="G767" s="173">
        <v>120340</v>
      </c>
      <c r="H767" s="134" t="s">
        <v>321</v>
      </c>
      <c r="I767" s="135">
        <v>1504</v>
      </c>
      <c r="J767" s="130" t="s">
        <v>233</v>
      </c>
      <c r="K767" s="130">
        <v>7</v>
      </c>
      <c r="L767" s="130"/>
      <c r="M767" s="130"/>
      <c r="N767" s="130"/>
      <c r="O767" s="131"/>
      <c r="P767" s="156">
        <v>38.644799999999996</v>
      </c>
      <c r="Q767" s="156">
        <v>-9.0615000000000006</v>
      </c>
      <c r="R767" s="132">
        <f t="shared" ca="1" si="101"/>
        <v>0.99947415404589002</v>
      </c>
      <c r="S767" s="136">
        <f t="shared" ca="1" si="102"/>
        <v>3.2431220952492845E-2</v>
      </c>
      <c r="T767" s="131">
        <f t="shared" ca="1" si="103"/>
        <v>1.8581720850340857</v>
      </c>
      <c r="U767" s="131">
        <f t="shared" ca="1" si="104"/>
        <v>206.61841267754014</v>
      </c>
      <c r="V767" s="131">
        <f t="shared" ca="1" si="105"/>
        <v>250.00827933982356</v>
      </c>
      <c r="W767" s="131">
        <f t="shared" ca="1" si="106"/>
        <v>4.1668046556637259</v>
      </c>
      <c r="X767" s="131">
        <f t="shared" ca="1" si="107"/>
        <v>250.00827933982356</v>
      </c>
      <c r="Y767" s="131">
        <f t="shared" ca="1" si="108"/>
        <v>250.00827933982356</v>
      </c>
      <c r="Z767" s="122">
        <f t="shared" ca="1" si="109"/>
        <v>250</v>
      </c>
      <c r="AA767" s="124" t="str">
        <f t="shared" ca="1" si="110"/>
        <v>4 h 10 min</v>
      </c>
      <c r="AB767" s="86"/>
    </row>
    <row r="768" spans="1:28" ht="15.75" customHeight="1" thickBot="1" x14ac:dyDescent="0.35">
      <c r="A768" s="62"/>
      <c r="D768" s="86"/>
      <c r="E768" s="86"/>
      <c r="F768" s="175">
        <v>688</v>
      </c>
      <c r="G768" s="172">
        <v>172200</v>
      </c>
      <c r="H768" s="128" t="s">
        <v>1005</v>
      </c>
      <c r="I768" s="129">
        <v>1503</v>
      </c>
      <c r="J768" s="130" t="s">
        <v>231</v>
      </c>
      <c r="K768" s="130">
        <v>7</v>
      </c>
      <c r="L768" s="130"/>
      <c r="M768" s="130"/>
      <c r="N768" s="130"/>
      <c r="O768" s="131"/>
      <c r="P768" s="156">
        <v>38.651400000000002</v>
      </c>
      <c r="Q768" s="156">
        <v>-9.1471999999999998</v>
      </c>
      <c r="R768" s="132">
        <f t="shared" ca="1" si="101"/>
        <v>0.99945173272037691</v>
      </c>
      <c r="S768" s="131">
        <f t="shared" ca="1" si="102"/>
        <v>3.3115476335116023E-2</v>
      </c>
      <c r="T768" s="131">
        <f t="shared" ca="1" si="103"/>
        <v>1.8973770305675031</v>
      </c>
      <c r="U768" s="131">
        <f t="shared" ca="1" si="104"/>
        <v>210.9777848156032</v>
      </c>
      <c r="V768" s="131">
        <f t="shared" ca="1" si="105"/>
        <v>255.28311962687985</v>
      </c>
      <c r="W768" s="131">
        <f t="shared" ca="1" si="106"/>
        <v>4.2547186604479972</v>
      </c>
      <c r="X768" s="131">
        <f t="shared" ca="1" si="107"/>
        <v>255.28311962687982</v>
      </c>
      <c r="Y768" s="131">
        <f t="shared" ca="1" si="108"/>
        <v>255.28311962687982</v>
      </c>
      <c r="Z768" s="122">
        <f t="shared" ca="1" si="109"/>
        <v>255.3</v>
      </c>
      <c r="AA768" s="123" t="str">
        <f t="shared" ca="1" si="110"/>
        <v>4 h 15 min</v>
      </c>
      <c r="AB768" s="86"/>
    </row>
    <row r="769" spans="1:28" ht="15.75" customHeight="1" thickBot="1" x14ac:dyDescent="0.35">
      <c r="A769" s="62"/>
      <c r="D769" s="86"/>
      <c r="E769" s="86"/>
      <c r="F769" s="175">
        <v>689</v>
      </c>
      <c r="G769" s="173">
        <v>121265</v>
      </c>
      <c r="H769" s="134" t="s">
        <v>328</v>
      </c>
      <c r="I769" s="135">
        <v>1508</v>
      </c>
      <c r="J769" s="130" t="s">
        <v>241</v>
      </c>
      <c r="K769" s="130">
        <v>7</v>
      </c>
      <c r="L769" s="130" t="s">
        <v>320</v>
      </c>
      <c r="M769" s="130"/>
      <c r="N769" s="130"/>
      <c r="O769" s="131"/>
      <c r="P769" s="156">
        <v>38.633000000000003</v>
      </c>
      <c r="Q769" s="156">
        <v>-8.7407000000000004</v>
      </c>
      <c r="R769" s="132">
        <f t="shared" ca="1" si="101"/>
        <v>0.99953929162329569</v>
      </c>
      <c r="S769" s="136">
        <f t="shared" ca="1" si="102"/>
        <v>3.0356012795460297E-2</v>
      </c>
      <c r="T769" s="131">
        <f t="shared" ca="1" si="103"/>
        <v>1.7392714160249989</v>
      </c>
      <c r="U769" s="131">
        <f t="shared" ca="1" si="104"/>
        <v>193.39731884300195</v>
      </c>
      <c r="V769" s="131">
        <f t="shared" ca="1" si="105"/>
        <v>234.01075580003237</v>
      </c>
      <c r="W769" s="131">
        <f t="shared" ca="1" si="106"/>
        <v>3.900179263333873</v>
      </c>
      <c r="X769" s="131">
        <f t="shared" ca="1" si="107"/>
        <v>234.01075580003237</v>
      </c>
      <c r="Y769" s="131">
        <f t="shared" ca="1" si="108"/>
        <v>234.01075580003237</v>
      </c>
      <c r="Z769" s="122">
        <f t="shared" ca="1" si="109"/>
        <v>234</v>
      </c>
      <c r="AA769" s="124" t="str">
        <f t="shared" ca="1" si="110"/>
        <v>3 h 54 min</v>
      </c>
      <c r="AB769" s="86"/>
    </row>
    <row r="770" spans="1:28" ht="15.75" customHeight="1" thickBot="1" x14ac:dyDescent="0.35">
      <c r="A770" s="62"/>
      <c r="D770" s="86"/>
      <c r="E770" s="86"/>
      <c r="F770" s="175">
        <v>690</v>
      </c>
      <c r="G770" s="172">
        <v>170951</v>
      </c>
      <c r="H770" s="128" t="s">
        <v>897</v>
      </c>
      <c r="I770" s="129">
        <v>1503</v>
      </c>
      <c r="J770" s="130" t="s">
        <v>231</v>
      </c>
      <c r="K770" s="130">
        <v>7</v>
      </c>
      <c r="L770" s="130"/>
      <c r="M770" s="130"/>
      <c r="N770" s="130"/>
      <c r="O770" s="131"/>
      <c r="P770" s="156">
        <v>38.6511</v>
      </c>
      <c r="Q770" s="156">
        <v>-9.1640999999999995</v>
      </c>
      <c r="R770" s="132">
        <f t="shared" ca="1" si="101"/>
        <v>0.99944793988272584</v>
      </c>
      <c r="S770" s="131">
        <f t="shared" ca="1" si="102"/>
        <v>3.3229833578142021E-2</v>
      </c>
      <c r="T770" s="131">
        <f t="shared" ca="1" si="103"/>
        <v>1.9039292179496448</v>
      </c>
      <c r="U770" s="131">
        <f t="shared" ca="1" si="104"/>
        <v>211.70635165145634</v>
      </c>
      <c r="V770" s="131">
        <f t="shared" ca="1" si="105"/>
        <v>256.16468549826214</v>
      </c>
      <c r="W770" s="131">
        <f t="shared" ca="1" si="106"/>
        <v>4.269411424971036</v>
      </c>
      <c r="X770" s="131">
        <f t="shared" ca="1" si="107"/>
        <v>256.16468549826214</v>
      </c>
      <c r="Y770" s="131">
        <f t="shared" ca="1" si="108"/>
        <v>256.16468549826214</v>
      </c>
      <c r="Z770" s="122">
        <f t="shared" ca="1" si="109"/>
        <v>256.2</v>
      </c>
      <c r="AA770" s="123" t="str">
        <f t="shared" ca="1" si="110"/>
        <v>4 h 16 min</v>
      </c>
      <c r="AB770" s="86"/>
    </row>
    <row r="771" spans="1:28" ht="15.75" customHeight="1" thickBot="1" x14ac:dyDescent="0.35">
      <c r="A771" s="62"/>
      <c r="D771" s="86"/>
      <c r="E771" s="86"/>
      <c r="F771" s="175">
        <v>691</v>
      </c>
      <c r="G771" s="172">
        <v>172145</v>
      </c>
      <c r="H771" s="128" t="s">
        <v>999</v>
      </c>
      <c r="I771" s="129">
        <v>1508</v>
      </c>
      <c r="J771" s="130" t="s">
        <v>241</v>
      </c>
      <c r="K771" s="130">
        <v>7</v>
      </c>
      <c r="L771" s="130"/>
      <c r="M771" s="130"/>
      <c r="N771" s="130"/>
      <c r="O771" s="131"/>
      <c r="P771" s="156">
        <v>38.631700000000002</v>
      </c>
      <c r="Q771" s="156">
        <v>-8.9149999999999991</v>
      </c>
      <c r="R771" s="132">
        <f t="shared" ca="1" si="101"/>
        <v>0.99951012098203351</v>
      </c>
      <c r="S771" s="131">
        <f t="shared" ca="1" si="102"/>
        <v>3.1302364770125157E-2</v>
      </c>
      <c r="T771" s="131">
        <f t="shared" ca="1" si="103"/>
        <v>1.7934933901071668</v>
      </c>
      <c r="U771" s="131">
        <f t="shared" ca="1" si="104"/>
        <v>199.42650112774967</v>
      </c>
      <c r="V771" s="131">
        <f t="shared" ca="1" si="105"/>
        <v>241.30606636457711</v>
      </c>
      <c r="W771" s="131">
        <f t="shared" ca="1" si="106"/>
        <v>4.0217677727429519</v>
      </c>
      <c r="X771" s="131">
        <f t="shared" ca="1" si="107"/>
        <v>241.30606636457711</v>
      </c>
      <c r="Y771" s="131">
        <f t="shared" ca="1" si="108"/>
        <v>241.30606636457711</v>
      </c>
      <c r="Z771" s="122">
        <f t="shared" ca="1" si="109"/>
        <v>241.3</v>
      </c>
      <c r="AA771" s="123" t="str">
        <f t="shared" ca="1" si="110"/>
        <v>4 h 1 min</v>
      </c>
      <c r="AB771" s="86"/>
    </row>
    <row r="772" spans="1:28" ht="15.75" customHeight="1" thickBot="1" x14ac:dyDescent="0.35">
      <c r="A772" s="62"/>
      <c r="D772" s="86"/>
      <c r="E772" s="86"/>
      <c r="F772" s="175">
        <v>692</v>
      </c>
      <c r="G772" s="172">
        <v>170173</v>
      </c>
      <c r="H772" s="128" t="s">
        <v>832</v>
      </c>
      <c r="I772" s="129">
        <v>1503</v>
      </c>
      <c r="J772" s="130" t="s">
        <v>231</v>
      </c>
      <c r="K772" s="130">
        <v>7</v>
      </c>
      <c r="L772" s="130" t="s">
        <v>320</v>
      </c>
      <c r="M772" s="130"/>
      <c r="N772" s="130"/>
      <c r="O772" s="131"/>
      <c r="P772" s="156">
        <v>38.652099999999997</v>
      </c>
      <c r="Q772" s="156">
        <v>-9.2218</v>
      </c>
      <c r="R772" s="132">
        <f t="shared" ca="1" si="101"/>
        <v>0.9994335779603768</v>
      </c>
      <c r="S772" s="131">
        <f t="shared" ca="1" si="102"/>
        <v>3.365933808091337E-2</v>
      </c>
      <c r="T772" s="131">
        <f t="shared" ca="1" si="103"/>
        <v>1.928538013240308</v>
      </c>
      <c r="U772" s="131">
        <f t="shared" ca="1" si="104"/>
        <v>214.4427129722487</v>
      </c>
      <c r="V772" s="131">
        <f t="shared" ca="1" si="105"/>
        <v>259.4756826964209</v>
      </c>
      <c r="W772" s="131">
        <f t="shared" ca="1" si="106"/>
        <v>4.3245947116070154</v>
      </c>
      <c r="X772" s="131">
        <f t="shared" ca="1" si="107"/>
        <v>259.4756826964209</v>
      </c>
      <c r="Y772" s="131">
        <f t="shared" ca="1" si="108"/>
        <v>259.4756826964209</v>
      </c>
      <c r="Z772" s="122">
        <f t="shared" ca="1" si="109"/>
        <v>259.5</v>
      </c>
      <c r="AA772" s="123" t="str">
        <f t="shared" ca="1" si="110"/>
        <v>4 h 20 min</v>
      </c>
      <c r="AB772" s="86"/>
    </row>
    <row r="773" spans="1:28" ht="15.75" customHeight="1" thickBot="1" x14ac:dyDescent="0.35">
      <c r="A773" s="62"/>
      <c r="D773" s="86"/>
      <c r="E773" s="86"/>
      <c r="F773" s="175">
        <v>693</v>
      </c>
      <c r="G773" s="172">
        <v>170215</v>
      </c>
      <c r="H773" s="128" t="s">
        <v>834</v>
      </c>
      <c r="I773" s="129">
        <v>1503</v>
      </c>
      <c r="J773" s="130" t="s">
        <v>231</v>
      </c>
      <c r="K773" s="130">
        <v>7</v>
      </c>
      <c r="L773" s="130" t="s">
        <v>318</v>
      </c>
      <c r="M773" s="130"/>
      <c r="N773" s="130"/>
      <c r="O773" s="131"/>
      <c r="P773" s="156">
        <v>38.648099999999999</v>
      </c>
      <c r="Q773" s="156">
        <v>-9.1859999999999999</v>
      </c>
      <c r="R773" s="132">
        <f t="shared" ca="1" si="101"/>
        <v>0.99944423725634224</v>
      </c>
      <c r="S773" s="131">
        <f t="shared" ca="1" si="102"/>
        <v>3.3341092663348171E-2</v>
      </c>
      <c r="T773" s="131">
        <f t="shared" ca="1" si="103"/>
        <v>1.9103038939644434</v>
      </c>
      <c r="U773" s="131">
        <f t="shared" ca="1" si="104"/>
        <v>212.41518020943522</v>
      </c>
      <c r="V773" s="131">
        <f t="shared" ca="1" si="105"/>
        <v>257.02236805341659</v>
      </c>
      <c r="W773" s="131">
        <f t="shared" ca="1" si="106"/>
        <v>4.2837061342236096</v>
      </c>
      <c r="X773" s="131">
        <f t="shared" ca="1" si="107"/>
        <v>257.02236805341659</v>
      </c>
      <c r="Y773" s="131">
        <f t="shared" ca="1" si="108"/>
        <v>257.02236805341659</v>
      </c>
      <c r="Z773" s="122">
        <f t="shared" ca="1" si="109"/>
        <v>257</v>
      </c>
      <c r="AA773" s="123" t="str">
        <f t="shared" ca="1" si="110"/>
        <v>4 h 17 min</v>
      </c>
      <c r="AB773" s="86"/>
    </row>
    <row r="774" spans="1:28" ht="15.75" customHeight="1" thickBot="1" x14ac:dyDescent="0.35">
      <c r="A774" s="62"/>
      <c r="D774" s="86"/>
      <c r="E774" s="86"/>
      <c r="F774" s="175">
        <v>694</v>
      </c>
      <c r="G774" s="173">
        <v>121216</v>
      </c>
      <c r="H774" s="134" t="s">
        <v>326</v>
      </c>
      <c r="I774" s="135">
        <v>1504</v>
      </c>
      <c r="J774" s="130" t="s">
        <v>233</v>
      </c>
      <c r="K774" s="130">
        <v>7</v>
      </c>
      <c r="L774" s="130" t="s">
        <v>327</v>
      </c>
      <c r="M774" s="130"/>
      <c r="N774" s="130"/>
      <c r="O774" s="131"/>
      <c r="P774" s="156">
        <v>38.633800000000001</v>
      </c>
      <c r="Q774" s="156">
        <v>-9.0381999999999998</v>
      </c>
      <c r="R774" s="132">
        <f t="shared" ca="1" si="101"/>
        <v>0.99948453924123271</v>
      </c>
      <c r="S774" s="136">
        <f t="shared" ca="1" si="102"/>
        <v>3.2109345933988953E-2</v>
      </c>
      <c r="T774" s="131">
        <f t="shared" ca="1" si="103"/>
        <v>1.8397300049431176</v>
      </c>
      <c r="U774" s="131">
        <f t="shared" ca="1" si="104"/>
        <v>204.567755827425</v>
      </c>
      <c r="V774" s="131">
        <f t="shared" ca="1" si="105"/>
        <v>247.52698455118426</v>
      </c>
      <c r="W774" s="131">
        <f t="shared" ca="1" si="106"/>
        <v>4.1254497425197378</v>
      </c>
      <c r="X774" s="131">
        <f t="shared" ca="1" si="107"/>
        <v>247.52698455118428</v>
      </c>
      <c r="Y774" s="131">
        <f t="shared" ca="1" si="108"/>
        <v>247.52698455118428</v>
      </c>
      <c r="Z774" s="122">
        <f t="shared" ca="1" si="109"/>
        <v>247.5</v>
      </c>
      <c r="AA774" s="124" t="str">
        <f t="shared" ca="1" si="110"/>
        <v>4 h 8 min</v>
      </c>
      <c r="AB774" s="86"/>
    </row>
    <row r="775" spans="1:28" ht="15.75" customHeight="1" thickBot="1" x14ac:dyDescent="0.35">
      <c r="A775" s="62"/>
      <c r="D775" s="86"/>
      <c r="E775" s="86"/>
      <c r="F775" s="175">
        <v>695</v>
      </c>
      <c r="G775" s="172">
        <v>171268</v>
      </c>
      <c r="H775" s="128" t="s">
        <v>925</v>
      </c>
      <c r="I775" s="129">
        <v>1510</v>
      </c>
      <c r="J775" s="130" t="s">
        <v>242</v>
      </c>
      <c r="K775" s="130">
        <v>7</v>
      </c>
      <c r="L775" s="130"/>
      <c r="M775" s="130"/>
      <c r="N775" s="130"/>
      <c r="O775" s="131"/>
      <c r="P775" s="156">
        <v>38.64</v>
      </c>
      <c r="Q775" s="156">
        <v>-9.1501999999999999</v>
      </c>
      <c r="R775" s="132">
        <f t="shared" ca="1" si="101"/>
        <v>0.99945667091952162</v>
      </c>
      <c r="S775" s="131">
        <f t="shared" ca="1" si="102"/>
        <v>3.2965991223983471E-2</v>
      </c>
      <c r="T775" s="131">
        <f t="shared" ca="1" si="103"/>
        <v>1.8888121645995637</v>
      </c>
      <c r="U775" s="131">
        <f t="shared" ca="1" si="104"/>
        <v>210.02541930255705</v>
      </c>
      <c r="V775" s="131">
        <f t="shared" ca="1" si="105"/>
        <v>254.13075735609402</v>
      </c>
      <c r="W775" s="131">
        <f t="shared" ca="1" si="106"/>
        <v>4.2355126226015667</v>
      </c>
      <c r="X775" s="131">
        <f t="shared" ca="1" si="107"/>
        <v>254.13075735609399</v>
      </c>
      <c r="Y775" s="131">
        <f t="shared" ca="1" si="108"/>
        <v>254.13075735609399</v>
      </c>
      <c r="Z775" s="122">
        <f t="shared" ca="1" si="109"/>
        <v>254.1</v>
      </c>
      <c r="AA775" s="123" t="str">
        <f t="shared" ca="1" si="110"/>
        <v>4 h 14 min</v>
      </c>
      <c r="AB775" s="86"/>
    </row>
    <row r="776" spans="1:28" ht="15.75" customHeight="1" thickBot="1" x14ac:dyDescent="0.35">
      <c r="A776" s="62"/>
      <c r="D776" s="86"/>
      <c r="E776" s="86"/>
      <c r="F776" s="175">
        <v>696</v>
      </c>
      <c r="G776" s="172">
        <v>170860</v>
      </c>
      <c r="H776" s="128" t="s">
        <v>888</v>
      </c>
      <c r="I776" s="129">
        <v>1510</v>
      </c>
      <c r="J776" s="130" t="s">
        <v>242</v>
      </c>
      <c r="K776" s="130">
        <v>7</v>
      </c>
      <c r="L776" s="130"/>
      <c r="M776" s="130"/>
      <c r="N776" s="130"/>
      <c r="O776" s="131"/>
      <c r="P776" s="156">
        <v>38.632899999999999</v>
      </c>
      <c r="Q776" s="156">
        <v>-9.0928000000000004</v>
      </c>
      <c r="R776" s="132">
        <f t="shared" ca="1" si="101"/>
        <v>0.9994731782986368</v>
      </c>
      <c r="S776" s="131">
        <f t="shared" ca="1" si="102"/>
        <v>3.2461298948549988E-2</v>
      </c>
      <c r="T776" s="131">
        <f t="shared" ca="1" si="103"/>
        <v>1.8598954272643711</v>
      </c>
      <c r="U776" s="131">
        <f t="shared" ca="1" si="104"/>
        <v>206.81003875942437</v>
      </c>
      <c r="V776" s="131">
        <f t="shared" ca="1" si="105"/>
        <v>250.24014689890348</v>
      </c>
      <c r="W776" s="131">
        <f t="shared" ca="1" si="106"/>
        <v>4.1706691149817248</v>
      </c>
      <c r="X776" s="131">
        <f t="shared" ca="1" si="107"/>
        <v>250.24014689890348</v>
      </c>
      <c r="Y776" s="131">
        <f t="shared" ca="1" si="108"/>
        <v>250.24014689890348</v>
      </c>
      <c r="Z776" s="122">
        <f t="shared" ca="1" si="109"/>
        <v>250.2</v>
      </c>
      <c r="AA776" s="123" t="str">
        <f t="shared" ca="1" si="110"/>
        <v>4 h 10 min</v>
      </c>
      <c r="AB776" s="86"/>
    </row>
    <row r="777" spans="1:28" ht="15.75" customHeight="1" thickBot="1" x14ac:dyDescent="0.35">
      <c r="A777" s="62"/>
      <c r="D777" s="86"/>
      <c r="E777" s="86"/>
      <c r="F777" s="175">
        <v>697</v>
      </c>
      <c r="G777" s="172">
        <v>172194</v>
      </c>
      <c r="H777" s="128" t="s">
        <v>1004</v>
      </c>
      <c r="I777" s="129">
        <v>1503</v>
      </c>
      <c r="J777" s="130" t="s">
        <v>231</v>
      </c>
      <c r="K777" s="130">
        <v>7</v>
      </c>
      <c r="L777" s="130"/>
      <c r="M777" s="130"/>
      <c r="N777" s="130"/>
      <c r="O777" s="131"/>
      <c r="P777" s="156">
        <v>38.639400000000002</v>
      </c>
      <c r="Q777" s="156">
        <v>-9.1813000000000002</v>
      </c>
      <c r="R777" s="132">
        <f t="shared" ca="1" si="101"/>
        <v>0.99944965200753222</v>
      </c>
      <c r="S777" s="131">
        <f t="shared" ca="1" si="102"/>
        <v>3.3178260363166956E-2</v>
      </c>
      <c r="T777" s="131">
        <f t="shared" ca="1" si="103"/>
        <v>1.9009742903956526</v>
      </c>
      <c r="U777" s="131">
        <f t="shared" ca="1" si="104"/>
        <v>211.3777801237166</v>
      </c>
      <c r="V777" s="131">
        <f t="shared" ca="1" si="105"/>
        <v>255.76711394969709</v>
      </c>
      <c r="W777" s="131">
        <f t="shared" ca="1" si="106"/>
        <v>4.2627852324949513</v>
      </c>
      <c r="X777" s="131">
        <f t="shared" ca="1" si="107"/>
        <v>255.76711394969709</v>
      </c>
      <c r="Y777" s="131">
        <f t="shared" ca="1" si="108"/>
        <v>255.76711394969709</v>
      </c>
      <c r="Z777" s="122">
        <f t="shared" ca="1" si="109"/>
        <v>255.8</v>
      </c>
      <c r="AA777" s="123" t="str">
        <f t="shared" ca="1" si="110"/>
        <v>4 h 16 min</v>
      </c>
      <c r="AB777" s="86"/>
    </row>
    <row r="778" spans="1:28" ht="15.75" customHeight="1" thickBot="1" x14ac:dyDescent="0.35">
      <c r="A778" s="62"/>
      <c r="D778" s="86"/>
      <c r="E778" s="86"/>
      <c r="F778" s="175">
        <v>698</v>
      </c>
      <c r="G778" s="172">
        <v>401481</v>
      </c>
      <c r="H778" s="128" t="s">
        <v>1061</v>
      </c>
      <c r="I778" s="129">
        <v>1510</v>
      </c>
      <c r="J778" s="130" t="s">
        <v>242</v>
      </c>
      <c r="K778" s="130">
        <v>7</v>
      </c>
      <c r="L778" s="130"/>
      <c r="M778" s="130"/>
      <c r="N778" s="130"/>
      <c r="O778" s="131"/>
      <c r="P778" s="156">
        <v>38.631300000000003</v>
      </c>
      <c r="Q778" s="156">
        <v>-9.1003000000000007</v>
      </c>
      <c r="R778" s="132">
        <f t="shared" ca="1" si="101"/>
        <v>0.99947229717357944</v>
      </c>
      <c r="S778" s="131">
        <f t="shared" ca="1" si="102"/>
        <v>3.2488436240143193E-2</v>
      </c>
      <c r="T778" s="131">
        <f t="shared" ca="1" si="103"/>
        <v>1.8614502795400776</v>
      </c>
      <c r="U778" s="131">
        <f t="shared" ca="1" si="104"/>
        <v>206.98292969441476</v>
      </c>
      <c r="V778" s="131">
        <f t="shared" ca="1" si="105"/>
        <v>250.44934493024186</v>
      </c>
      <c r="W778" s="131">
        <f t="shared" ca="1" si="106"/>
        <v>4.1741557488373644</v>
      </c>
      <c r="X778" s="131">
        <f t="shared" ca="1" si="107"/>
        <v>250.44934493024186</v>
      </c>
      <c r="Y778" s="131">
        <f t="shared" ca="1" si="108"/>
        <v>250.44934493024186</v>
      </c>
      <c r="Z778" s="122">
        <f t="shared" ca="1" si="109"/>
        <v>250.4</v>
      </c>
      <c r="AA778" s="123" t="str">
        <f t="shared" ca="1" si="110"/>
        <v>4 h 10 min</v>
      </c>
      <c r="AB778" s="86"/>
    </row>
    <row r="779" spans="1:28" ht="15.75" customHeight="1" thickBot="1" x14ac:dyDescent="0.35">
      <c r="A779" s="62"/>
      <c r="D779" s="86"/>
      <c r="E779" s="86"/>
      <c r="F779" s="175">
        <v>699</v>
      </c>
      <c r="G779" s="173">
        <v>135136</v>
      </c>
      <c r="H779" s="134" t="s">
        <v>355</v>
      </c>
      <c r="I779" s="135">
        <v>703</v>
      </c>
      <c r="J779" s="130" t="s">
        <v>253</v>
      </c>
      <c r="K779" s="130">
        <v>8</v>
      </c>
      <c r="L779" s="130"/>
      <c r="M779" s="130"/>
      <c r="N779" s="130"/>
      <c r="O779" s="131"/>
      <c r="P779" s="156">
        <v>38.803899999999999</v>
      </c>
      <c r="Q779" s="156">
        <v>-7.4518000000000004</v>
      </c>
      <c r="R779" s="132">
        <f t="shared" ca="1" si="101"/>
        <v>0.99949203427869182</v>
      </c>
      <c r="S779" s="136">
        <f t="shared" ca="1" si="102"/>
        <v>3.1875028846945375E-2</v>
      </c>
      <c r="T779" s="131">
        <f t="shared" ca="1" si="103"/>
        <v>1.8263046247877208</v>
      </c>
      <c r="U779" s="131">
        <f t="shared" ca="1" si="104"/>
        <v>203.07492813959018</v>
      </c>
      <c r="V779" s="131">
        <f t="shared" ca="1" si="105"/>
        <v>245.72066304890413</v>
      </c>
      <c r="W779" s="131">
        <f t="shared" ca="1" si="106"/>
        <v>4.0953443841484019</v>
      </c>
      <c r="X779" s="131">
        <f t="shared" ca="1" si="107"/>
        <v>245.7206630489041</v>
      </c>
      <c r="Y779" s="131">
        <f t="shared" ca="1" si="108"/>
        <v>245.7206630489041</v>
      </c>
      <c r="Z779" s="122">
        <f t="shared" ca="1" si="109"/>
        <v>245.7</v>
      </c>
      <c r="AA779" s="124" t="str">
        <f t="shared" ca="1" si="110"/>
        <v>4 h 6 min</v>
      </c>
      <c r="AB779" s="86"/>
    </row>
    <row r="780" spans="1:28" ht="15.75" customHeight="1" thickBot="1" x14ac:dyDescent="0.35">
      <c r="A780" s="62"/>
      <c r="D780" s="86"/>
      <c r="E780" s="86"/>
      <c r="F780" s="175">
        <v>700</v>
      </c>
      <c r="G780" s="172">
        <v>135586</v>
      </c>
      <c r="H780" s="128" t="s">
        <v>391</v>
      </c>
      <c r="I780" s="129">
        <v>706</v>
      </c>
      <c r="J780" s="130" t="s">
        <v>264</v>
      </c>
      <c r="K780" s="130">
        <v>8</v>
      </c>
      <c r="L780" s="130"/>
      <c r="M780" s="130"/>
      <c r="N780" s="130"/>
      <c r="O780" s="131"/>
      <c r="P780" s="156">
        <v>38.647300000000001</v>
      </c>
      <c r="Q780" s="156">
        <v>-8.2123000000000008</v>
      </c>
      <c r="R780" s="132">
        <f t="shared" ca="1" si="101"/>
        <v>0.99958731758566</v>
      </c>
      <c r="S780" s="131">
        <f t="shared" ca="1" si="102"/>
        <v>2.8730151476336063E-2</v>
      </c>
      <c r="T780" s="131">
        <f t="shared" ca="1" si="103"/>
        <v>1.6461164243656077</v>
      </c>
      <c r="U780" s="131">
        <f t="shared" ca="1" si="104"/>
        <v>183.03900129820909</v>
      </c>
      <c r="V780" s="131">
        <f t="shared" ca="1" si="105"/>
        <v>221.47719157083299</v>
      </c>
      <c r="W780" s="131">
        <f t="shared" ca="1" si="106"/>
        <v>3.6912865261805496</v>
      </c>
      <c r="X780" s="131">
        <f t="shared" ca="1" si="107"/>
        <v>221.47719157083299</v>
      </c>
      <c r="Y780" s="131">
        <f t="shared" ca="1" si="108"/>
        <v>221.47719157083299</v>
      </c>
      <c r="Z780" s="122">
        <f t="shared" ca="1" si="109"/>
        <v>221.5</v>
      </c>
      <c r="AA780" s="123" t="str">
        <f t="shared" ca="1" si="110"/>
        <v>3 h 42 min</v>
      </c>
      <c r="AB780" s="86"/>
    </row>
    <row r="781" spans="1:28" ht="15.75" customHeight="1" thickBot="1" x14ac:dyDescent="0.35">
      <c r="A781" s="62"/>
      <c r="D781" s="86"/>
      <c r="E781" s="86"/>
      <c r="F781" s="175">
        <v>701</v>
      </c>
      <c r="G781" s="172">
        <v>170859</v>
      </c>
      <c r="H781" s="128" t="s">
        <v>887</v>
      </c>
      <c r="I781" s="129">
        <v>1510</v>
      </c>
      <c r="J781" s="130" t="s">
        <v>242</v>
      </c>
      <c r="K781" s="130">
        <v>7</v>
      </c>
      <c r="L781" s="130" t="s">
        <v>320</v>
      </c>
      <c r="M781" s="130"/>
      <c r="N781" s="130"/>
      <c r="O781" s="131"/>
      <c r="P781" s="156">
        <v>38.629399999999997</v>
      </c>
      <c r="Q781" s="156">
        <v>-9.1013999999999999</v>
      </c>
      <c r="R781" s="132">
        <f t="shared" ca="1" si="101"/>
        <v>0.99947298240256566</v>
      </c>
      <c r="S781" s="131">
        <f t="shared" ca="1" si="102"/>
        <v>3.2467334205293907E-2</v>
      </c>
      <c r="T781" s="131">
        <f t="shared" ca="1" si="103"/>
        <v>1.8602412220040756</v>
      </c>
      <c r="U781" s="131">
        <f t="shared" ca="1" si="104"/>
        <v>206.84848921339761</v>
      </c>
      <c r="V781" s="131">
        <f t="shared" ca="1" si="105"/>
        <v>250.28667194821111</v>
      </c>
      <c r="W781" s="131">
        <f t="shared" ca="1" si="106"/>
        <v>4.1714445324701854</v>
      </c>
      <c r="X781" s="131">
        <f t="shared" ca="1" si="107"/>
        <v>250.28667194821114</v>
      </c>
      <c r="Y781" s="131">
        <f t="shared" ca="1" si="108"/>
        <v>250.28667194821114</v>
      </c>
      <c r="Z781" s="122">
        <f t="shared" ca="1" si="109"/>
        <v>250.3</v>
      </c>
      <c r="AA781" s="123" t="str">
        <f t="shared" ca="1" si="110"/>
        <v>4 h 10 min</v>
      </c>
      <c r="AB781" s="86"/>
    </row>
    <row r="782" spans="1:28" ht="15.75" customHeight="1" thickBot="1" x14ac:dyDescent="0.35">
      <c r="A782" s="62"/>
      <c r="D782" s="86"/>
      <c r="E782" s="86"/>
      <c r="F782" s="175">
        <v>702</v>
      </c>
      <c r="G782" s="172">
        <v>403209</v>
      </c>
      <c r="H782" s="128" t="s">
        <v>1091</v>
      </c>
      <c r="I782" s="129">
        <v>1510</v>
      </c>
      <c r="J782" s="130" t="s">
        <v>242</v>
      </c>
      <c r="K782" s="130">
        <v>7</v>
      </c>
      <c r="L782" s="130"/>
      <c r="M782" s="130"/>
      <c r="N782" s="130"/>
      <c r="O782" s="131"/>
      <c r="P782" s="156">
        <v>38.628999999999998</v>
      </c>
      <c r="Q782" s="156">
        <v>-9.1209000000000007</v>
      </c>
      <c r="R782" s="132">
        <f t="shared" ca="1" si="101"/>
        <v>0.99946879356761797</v>
      </c>
      <c r="S782" s="131">
        <f t="shared" ca="1" si="102"/>
        <v>3.2596118452688172E-2</v>
      </c>
      <c r="T782" s="131">
        <f t="shared" ca="1" si="103"/>
        <v>1.8676200158475356</v>
      </c>
      <c r="U782" s="131">
        <f t="shared" ca="1" si="104"/>
        <v>207.66897009549126</v>
      </c>
      <c r="V782" s="131">
        <f t="shared" ca="1" si="105"/>
        <v>251.27945381554443</v>
      </c>
      <c r="W782" s="131">
        <f t="shared" ca="1" si="106"/>
        <v>4.1879908969257409</v>
      </c>
      <c r="X782" s="131">
        <f t="shared" ca="1" si="107"/>
        <v>251.27945381554446</v>
      </c>
      <c r="Y782" s="131">
        <f t="shared" ca="1" si="108"/>
        <v>251.27945381554446</v>
      </c>
      <c r="Z782" s="122">
        <f t="shared" ca="1" si="109"/>
        <v>251.3</v>
      </c>
      <c r="AA782" s="123" t="str">
        <f t="shared" ca="1" si="110"/>
        <v>4 h 11 min</v>
      </c>
      <c r="AB782" s="86"/>
    </row>
    <row r="783" spans="1:28" ht="15.75" customHeight="1" thickBot="1" x14ac:dyDescent="0.35">
      <c r="A783" s="62"/>
      <c r="D783" s="86"/>
      <c r="E783" s="86"/>
      <c r="F783" s="175">
        <v>703</v>
      </c>
      <c r="G783" s="172">
        <v>172327</v>
      </c>
      <c r="H783" s="128" t="s">
        <v>1016</v>
      </c>
      <c r="I783" s="129">
        <v>1503</v>
      </c>
      <c r="J783" s="130" t="s">
        <v>231</v>
      </c>
      <c r="K783" s="130">
        <v>7</v>
      </c>
      <c r="L783" s="130" t="s">
        <v>318</v>
      </c>
      <c r="M783" s="130"/>
      <c r="N783" s="130"/>
      <c r="O783" s="131"/>
      <c r="P783" s="156">
        <v>38.6312</v>
      </c>
      <c r="Q783" s="156">
        <v>-9.1516000000000002</v>
      </c>
      <c r="R783" s="132">
        <f t="shared" ca="1" si="101"/>
        <v>0.99946066750761209</v>
      </c>
      <c r="S783" s="131">
        <f t="shared" ca="1" si="102"/>
        <v>3.2844511848541424E-2</v>
      </c>
      <c r="T783" s="131">
        <f t="shared" ca="1" si="103"/>
        <v>1.8818519090888495</v>
      </c>
      <c r="U783" s="131">
        <f t="shared" ca="1" si="104"/>
        <v>209.25147755785179</v>
      </c>
      <c r="V783" s="131">
        <f t="shared" ca="1" si="105"/>
        <v>253.19428784500064</v>
      </c>
      <c r="W783" s="131">
        <f t="shared" ca="1" si="106"/>
        <v>4.2199047974166772</v>
      </c>
      <c r="X783" s="131">
        <f t="shared" ca="1" si="107"/>
        <v>253.19428784500064</v>
      </c>
      <c r="Y783" s="131">
        <f t="shared" ca="1" si="108"/>
        <v>253.19428784500064</v>
      </c>
      <c r="Z783" s="122">
        <f t="shared" ca="1" si="109"/>
        <v>253.2</v>
      </c>
      <c r="AA783" s="123" t="str">
        <f t="shared" ca="1" si="110"/>
        <v>4 h 13 min</v>
      </c>
      <c r="AB783" s="86"/>
    </row>
    <row r="784" spans="1:28" ht="15.75" customHeight="1" thickBot="1" x14ac:dyDescent="0.35">
      <c r="A784" s="62"/>
      <c r="D784" s="86"/>
      <c r="E784" s="86"/>
      <c r="F784" s="175">
        <v>704</v>
      </c>
      <c r="G784" s="172">
        <v>170872</v>
      </c>
      <c r="H784" s="128" t="s">
        <v>889</v>
      </c>
      <c r="I784" s="129">
        <v>1510</v>
      </c>
      <c r="J784" s="130" t="s">
        <v>242</v>
      </c>
      <c r="K784" s="130">
        <v>7</v>
      </c>
      <c r="L784" s="130" t="s">
        <v>320</v>
      </c>
      <c r="M784" s="130"/>
      <c r="N784" s="130"/>
      <c r="O784" s="131"/>
      <c r="P784" s="156">
        <v>38.626899999999999</v>
      </c>
      <c r="Q784" s="156">
        <v>-9.1166999999999998</v>
      </c>
      <c r="R784" s="132">
        <f t="shared" ca="1" si="101"/>
        <v>0.99947077074568524</v>
      </c>
      <c r="S784" s="131">
        <f t="shared" ca="1" si="102"/>
        <v>3.2535394311562049E-2</v>
      </c>
      <c r="T784" s="131">
        <f t="shared" ca="1" si="103"/>
        <v>1.8641407788464519</v>
      </c>
      <c r="U784" s="131">
        <f t="shared" ca="1" si="104"/>
        <v>207.28209827006521</v>
      </c>
      <c r="V784" s="131">
        <f t="shared" ca="1" si="105"/>
        <v>250.8113389067789</v>
      </c>
      <c r="W784" s="131">
        <f t="shared" ca="1" si="106"/>
        <v>4.180188981779648</v>
      </c>
      <c r="X784" s="131">
        <f t="shared" ca="1" si="107"/>
        <v>250.81133890677887</v>
      </c>
      <c r="Y784" s="131">
        <f t="shared" ca="1" si="108"/>
        <v>250.81133890677887</v>
      </c>
      <c r="Z784" s="122">
        <f t="shared" ca="1" si="109"/>
        <v>250.8</v>
      </c>
      <c r="AA784" s="123" t="str">
        <f t="shared" ca="1" si="110"/>
        <v>4 h 11 min</v>
      </c>
      <c r="AB784" s="86"/>
    </row>
    <row r="785" spans="1:28" ht="15.75" customHeight="1" thickBot="1" x14ac:dyDescent="0.35">
      <c r="A785" s="62"/>
      <c r="D785" s="86"/>
      <c r="E785" s="86"/>
      <c r="F785" s="175">
        <v>705</v>
      </c>
      <c r="G785" s="172">
        <v>171281</v>
      </c>
      <c r="H785" s="128" t="s">
        <v>927</v>
      </c>
      <c r="I785" s="129">
        <v>1510</v>
      </c>
      <c r="J785" s="130" t="s">
        <v>242</v>
      </c>
      <c r="K785" s="130">
        <v>7</v>
      </c>
      <c r="L785" s="130"/>
      <c r="M785" s="130"/>
      <c r="N785" s="130"/>
      <c r="O785" s="131"/>
      <c r="P785" s="156">
        <v>38.622500000000002</v>
      </c>
      <c r="Q785" s="156">
        <v>-9.1117000000000008</v>
      </c>
      <c r="R785" s="132">
        <f t="shared" ref="R785:R848" ca="1" si="111">SIN(RADIANS($A$55))*SIN(RADIANS(P785))+COS(RADIANS($A$55))*COS(RADIANS(P785))*COS(RADIANS(Q785)-RADIANS($B$55))</f>
        <v>0.99947404483242708</v>
      </c>
      <c r="S785" s="131">
        <f t="shared" ref="S785:S848" ca="1" si="112">ACOS(R785)</f>
        <v>3.2434588908966111E-2</v>
      </c>
      <c r="T785" s="131">
        <f t="shared" ref="T785:T848" ca="1" si="113">S785*180/PI()</f>
        <v>1.8583650547255877</v>
      </c>
      <c r="U785" s="131">
        <f t="shared" ref="U785:U848" ca="1" si="114">T785*40030/360</f>
        <v>206.63986983518132</v>
      </c>
      <c r="V785" s="131">
        <f t="shared" ref="V785:V848" ca="1" si="115">U785*1.21</f>
        <v>250.03424250056938</v>
      </c>
      <c r="W785" s="131">
        <f t="shared" ref="W785:W848" ca="1" si="116">V785/60</f>
        <v>4.1672373750094893</v>
      </c>
      <c r="X785" s="131">
        <f t="shared" ref="X785:X848" ca="1" si="117">W785*60</f>
        <v>250.03424250056935</v>
      </c>
      <c r="Y785" s="131">
        <f t="shared" ref="Y785:Y848" ca="1" si="118">IF(ISERROR(X785),0,X785)</f>
        <v>250.03424250056935</v>
      </c>
      <c r="Z785" s="122">
        <f t="shared" ref="Z785:Z848" ca="1" si="119">ROUND(Y785,1)</f>
        <v>250</v>
      </c>
      <c r="AA785" s="123" t="str">
        <f t="shared" ref="AA785:AA848" ca="1" si="120">IF(ISERROR(INT(Z785/$K$39)&amp;" h "&amp;(ROUND((((Z785/$K$39)-INT(Z785/$K$39))*60),0)&amp;" min")),"Não Encontrado !",INT(Z785/$K$39)&amp;" h "&amp;(ROUND((((Z785/$K$39)-INT(Z785/$K$39))*60),0)&amp;" min"))</f>
        <v>4 h 10 min</v>
      </c>
      <c r="AB785" s="86"/>
    </row>
    <row r="786" spans="1:28" ht="15.75" customHeight="1" thickBot="1" x14ac:dyDescent="0.35">
      <c r="A786" s="62"/>
      <c r="D786" s="86"/>
      <c r="E786" s="86"/>
      <c r="F786" s="175">
        <v>706</v>
      </c>
      <c r="G786" s="172">
        <v>171270</v>
      </c>
      <c r="H786" s="128" t="s">
        <v>926</v>
      </c>
      <c r="I786" s="129">
        <v>1510</v>
      </c>
      <c r="J786" s="130" t="s">
        <v>242</v>
      </c>
      <c r="K786" s="130">
        <v>7</v>
      </c>
      <c r="L786" s="130"/>
      <c r="M786" s="130"/>
      <c r="N786" s="130"/>
      <c r="O786" s="131"/>
      <c r="P786" s="156">
        <v>38.618600000000001</v>
      </c>
      <c r="Q786" s="156">
        <v>-9.1211000000000002</v>
      </c>
      <c r="R786" s="132">
        <f t="shared" ca="1" si="111"/>
        <v>0.99947381957603632</v>
      </c>
      <c r="S786" s="131">
        <f t="shared" ca="1" si="112"/>
        <v>3.2441534327030119E-2</v>
      </c>
      <c r="T786" s="131">
        <f t="shared" ca="1" si="113"/>
        <v>1.8587629978676092</v>
      </c>
      <c r="U786" s="131">
        <f t="shared" ca="1" si="114"/>
        <v>206.6841189017789</v>
      </c>
      <c r="V786" s="131">
        <f t="shared" ca="1" si="115"/>
        <v>250.08778387115245</v>
      </c>
      <c r="W786" s="131">
        <f t="shared" ca="1" si="116"/>
        <v>4.168129731185874</v>
      </c>
      <c r="X786" s="131">
        <f t="shared" ca="1" si="117"/>
        <v>250.08778387115245</v>
      </c>
      <c r="Y786" s="131">
        <f t="shared" ca="1" si="118"/>
        <v>250.08778387115245</v>
      </c>
      <c r="Z786" s="122">
        <f t="shared" ca="1" si="119"/>
        <v>250.1</v>
      </c>
      <c r="AA786" s="123" t="str">
        <f t="shared" ca="1" si="120"/>
        <v>4 h 10 min</v>
      </c>
      <c r="AB786" s="86"/>
    </row>
    <row r="787" spans="1:28" ht="15.75" customHeight="1" thickBot="1" x14ac:dyDescent="0.35">
      <c r="A787" s="62"/>
      <c r="D787" s="86"/>
      <c r="E787" s="86"/>
      <c r="F787" s="175">
        <v>707</v>
      </c>
      <c r="G787" s="172">
        <v>400786</v>
      </c>
      <c r="H787" s="128" t="s">
        <v>1046</v>
      </c>
      <c r="I787" s="129">
        <v>1510</v>
      </c>
      <c r="J787" s="130" t="s">
        <v>242</v>
      </c>
      <c r="K787" s="130">
        <v>7</v>
      </c>
      <c r="L787" s="130" t="s">
        <v>318</v>
      </c>
      <c r="M787" s="130"/>
      <c r="N787" s="130"/>
      <c r="O787" s="131"/>
      <c r="P787" s="156">
        <v>38.614600000000003</v>
      </c>
      <c r="Q787" s="156">
        <v>-9.0951000000000004</v>
      </c>
      <c r="R787" s="132">
        <f t="shared" ca="1" si="111"/>
        <v>0.99948159352674537</v>
      </c>
      <c r="S787" s="131">
        <f t="shared" ca="1" si="112"/>
        <v>3.2200971113499399E-2</v>
      </c>
      <c r="T787" s="131">
        <f t="shared" ca="1" si="113"/>
        <v>1.8449797410261946</v>
      </c>
      <c r="U787" s="131">
        <f t="shared" ca="1" si="114"/>
        <v>205.15149731466266</v>
      </c>
      <c r="V787" s="131">
        <f t="shared" ca="1" si="115"/>
        <v>248.23331175074182</v>
      </c>
      <c r="W787" s="131">
        <f t="shared" ca="1" si="116"/>
        <v>4.137221862512364</v>
      </c>
      <c r="X787" s="131">
        <f t="shared" ca="1" si="117"/>
        <v>248.23331175074185</v>
      </c>
      <c r="Y787" s="131">
        <f t="shared" ca="1" si="118"/>
        <v>248.23331175074185</v>
      </c>
      <c r="Z787" s="122">
        <f t="shared" ca="1" si="119"/>
        <v>248.2</v>
      </c>
      <c r="AA787" s="123" t="str">
        <f t="shared" ca="1" si="120"/>
        <v>4 h 8 min</v>
      </c>
      <c r="AB787" s="86"/>
    </row>
    <row r="788" spans="1:28" ht="15.75" customHeight="1" thickBot="1" x14ac:dyDescent="0.35">
      <c r="A788" s="62"/>
      <c r="D788" s="86"/>
      <c r="E788" s="86"/>
      <c r="F788" s="175">
        <v>708</v>
      </c>
      <c r="G788" s="172">
        <v>402114</v>
      </c>
      <c r="H788" s="128" t="s">
        <v>1075</v>
      </c>
      <c r="I788" s="129">
        <v>1510</v>
      </c>
      <c r="J788" s="130" t="s">
        <v>242</v>
      </c>
      <c r="K788" s="130">
        <v>7</v>
      </c>
      <c r="L788" s="130" t="s">
        <v>318</v>
      </c>
      <c r="M788" s="130"/>
      <c r="N788" s="130"/>
      <c r="O788" s="131"/>
      <c r="P788" s="156">
        <v>38.616300000000003</v>
      </c>
      <c r="Q788" s="156">
        <v>-9.1152999999999995</v>
      </c>
      <c r="R788" s="132">
        <f t="shared" ca="1" si="111"/>
        <v>0.99947624880702035</v>
      </c>
      <c r="S788" s="131">
        <f t="shared" ca="1" si="112"/>
        <v>3.2366554298685513E-2</v>
      </c>
      <c r="T788" s="131">
        <f t="shared" ca="1" si="113"/>
        <v>1.8544669586956919</v>
      </c>
      <c r="U788" s="131">
        <f t="shared" ca="1" si="114"/>
        <v>206.20642321274596</v>
      </c>
      <c r="V788" s="131">
        <f t="shared" ca="1" si="115"/>
        <v>249.50977208742262</v>
      </c>
      <c r="W788" s="131">
        <f t="shared" ca="1" si="116"/>
        <v>4.1584962014570435</v>
      </c>
      <c r="X788" s="131">
        <f t="shared" ca="1" si="117"/>
        <v>249.50977208742262</v>
      </c>
      <c r="Y788" s="131">
        <f t="shared" ca="1" si="118"/>
        <v>249.50977208742262</v>
      </c>
      <c r="Z788" s="122">
        <f t="shared" ca="1" si="119"/>
        <v>249.5</v>
      </c>
      <c r="AA788" s="123" t="str">
        <f t="shared" ca="1" si="120"/>
        <v>4 h 9 min</v>
      </c>
      <c r="AB788" s="86"/>
    </row>
    <row r="789" spans="1:28" ht="15.75" customHeight="1" thickBot="1" x14ac:dyDescent="0.35">
      <c r="A789" s="62"/>
      <c r="D789" s="86"/>
      <c r="E789" s="86"/>
      <c r="F789" s="175">
        <v>709</v>
      </c>
      <c r="G789" s="173">
        <v>130280</v>
      </c>
      <c r="H789" s="134" t="s">
        <v>338</v>
      </c>
      <c r="I789" s="135">
        <v>1207</v>
      </c>
      <c r="J789" s="130" t="s">
        <v>257</v>
      </c>
      <c r="K789" s="130">
        <v>8</v>
      </c>
      <c r="L789" s="130"/>
      <c r="M789" s="130"/>
      <c r="N789" s="130"/>
      <c r="O789" s="131"/>
      <c r="P789" s="156">
        <v>38.880299999999998</v>
      </c>
      <c r="Q789" s="156">
        <v>-7.1637000000000004</v>
      </c>
      <c r="R789" s="132">
        <f t="shared" ca="1" si="111"/>
        <v>0.99941576304656998</v>
      </c>
      <c r="S789" s="136">
        <f t="shared" ca="1" si="112"/>
        <v>3.4184612067353237E-2</v>
      </c>
      <c r="T789" s="131">
        <f t="shared" ca="1" si="113"/>
        <v>1.9586339957513244</v>
      </c>
      <c r="U789" s="131">
        <f t="shared" ca="1" si="114"/>
        <v>217.78921902757085</v>
      </c>
      <c r="V789" s="131">
        <f t="shared" ca="1" si="115"/>
        <v>263.52495502336075</v>
      </c>
      <c r="W789" s="131">
        <f t="shared" ca="1" si="116"/>
        <v>4.3920825837226793</v>
      </c>
      <c r="X789" s="131">
        <f t="shared" ca="1" si="117"/>
        <v>263.52495502336075</v>
      </c>
      <c r="Y789" s="131">
        <f t="shared" ca="1" si="118"/>
        <v>263.52495502336075</v>
      </c>
      <c r="Z789" s="122">
        <f t="shared" ca="1" si="119"/>
        <v>263.5</v>
      </c>
      <c r="AA789" s="124" t="str">
        <f t="shared" ca="1" si="120"/>
        <v>4 h 24 min</v>
      </c>
      <c r="AB789" s="86"/>
    </row>
    <row r="790" spans="1:28" ht="15.75" customHeight="1" thickBot="1" x14ac:dyDescent="0.35">
      <c r="A790" s="62"/>
      <c r="D790" s="86"/>
      <c r="E790" s="86"/>
      <c r="F790" s="175">
        <v>710</v>
      </c>
      <c r="G790" s="172">
        <v>135240</v>
      </c>
      <c r="H790" s="128" t="s">
        <v>365</v>
      </c>
      <c r="I790" s="129">
        <v>1207</v>
      </c>
      <c r="J790" s="130" t="s">
        <v>257</v>
      </c>
      <c r="K790" s="130">
        <v>8</v>
      </c>
      <c r="L790" s="130" t="s">
        <v>320</v>
      </c>
      <c r="M790" s="130"/>
      <c r="N790" s="130"/>
      <c r="O790" s="131"/>
      <c r="P790" s="156">
        <v>38.880299999999998</v>
      </c>
      <c r="Q790" s="156">
        <v>-7.1637000000000004</v>
      </c>
      <c r="R790" s="132">
        <f t="shared" ca="1" si="111"/>
        <v>0.99941576304656998</v>
      </c>
      <c r="S790" s="131">
        <f t="shared" ca="1" si="112"/>
        <v>3.4184612067353237E-2</v>
      </c>
      <c r="T790" s="131">
        <f t="shared" ca="1" si="113"/>
        <v>1.9586339957513244</v>
      </c>
      <c r="U790" s="131">
        <f t="shared" ca="1" si="114"/>
        <v>217.78921902757085</v>
      </c>
      <c r="V790" s="131">
        <f t="shared" ca="1" si="115"/>
        <v>263.52495502336075</v>
      </c>
      <c r="W790" s="131">
        <f t="shared" ca="1" si="116"/>
        <v>4.3920825837226793</v>
      </c>
      <c r="X790" s="131">
        <f t="shared" ca="1" si="117"/>
        <v>263.52495502336075</v>
      </c>
      <c r="Y790" s="131">
        <f t="shared" ca="1" si="118"/>
        <v>263.52495502336075</v>
      </c>
      <c r="Z790" s="122">
        <f t="shared" ca="1" si="119"/>
        <v>263.5</v>
      </c>
      <c r="AA790" s="123" t="str">
        <f t="shared" ca="1" si="120"/>
        <v>4 h 24 min</v>
      </c>
      <c r="AB790" s="86"/>
    </row>
    <row r="791" spans="1:28" ht="15.75" customHeight="1" thickBot="1" x14ac:dyDescent="0.35">
      <c r="A791" s="62"/>
      <c r="D791" s="86"/>
      <c r="E791" s="86"/>
      <c r="F791" s="175">
        <v>711</v>
      </c>
      <c r="G791" s="173">
        <v>135252</v>
      </c>
      <c r="H791" s="134" t="s">
        <v>366</v>
      </c>
      <c r="I791" s="135">
        <v>1207</v>
      </c>
      <c r="J791" s="130" t="s">
        <v>257</v>
      </c>
      <c r="K791" s="130">
        <v>8</v>
      </c>
      <c r="L791" s="130"/>
      <c r="M791" s="130"/>
      <c r="N791" s="130"/>
      <c r="O791" s="131"/>
      <c r="P791" s="156">
        <v>38.877099999999999</v>
      </c>
      <c r="Q791" s="156">
        <v>-7.1726999999999999</v>
      </c>
      <c r="R791" s="132">
        <f t="shared" ca="1" si="111"/>
        <v>0.99941886962813287</v>
      </c>
      <c r="S791" s="136">
        <f t="shared" ca="1" si="112"/>
        <v>3.4093596642460255E-2</v>
      </c>
      <c r="T791" s="131">
        <f t="shared" ca="1" si="113"/>
        <v>1.9534191960343665</v>
      </c>
      <c r="U791" s="131">
        <f t="shared" ca="1" si="114"/>
        <v>217.20936227015468</v>
      </c>
      <c r="V791" s="131">
        <f t="shared" ca="1" si="115"/>
        <v>262.82332834688714</v>
      </c>
      <c r="W791" s="131">
        <f t="shared" ca="1" si="116"/>
        <v>4.3803888057814522</v>
      </c>
      <c r="X791" s="131">
        <f t="shared" ca="1" si="117"/>
        <v>262.82332834688714</v>
      </c>
      <c r="Y791" s="131">
        <f t="shared" ca="1" si="118"/>
        <v>262.82332834688714</v>
      </c>
      <c r="Z791" s="122">
        <f t="shared" ca="1" si="119"/>
        <v>262.8</v>
      </c>
      <c r="AA791" s="124" t="str">
        <f t="shared" ca="1" si="120"/>
        <v>4 h 23 min</v>
      </c>
      <c r="AB791" s="86"/>
    </row>
    <row r="792" spans="1:28" ht="15.75" customHeight="1" thickBot="1" x14ac:dyDescent="0.35">
      <c r="A792" s="62"/>
      <c r="D792" s="86"/>
      <c r="E792" s="86"/>
      <c r="F792" s="175">
        <v>712</v>
      </c>
      <c r="G792" s="172">
        <v>135483</v>
      </c>
      <c r="H792" s="128" t="s">
        <v>381</v>
      </c>
      <c r="I792" s="129">
        <v>714</v>
      </c>
      <c r="J792" s="130" t="s">
        <v>276</v>
      </c>
      <c r="K792" s="130">
        <v>8</v>
      </c>
      <c r="L792" s="130" t="s">
        <v>327</v>
      </c>
      <c r="M792" s="130"/>
      <c r="N792" s="130"/>
      <c r="O792" s="131"/>
      <c r="P792" s="156">
        <v>38.781199999999998</v>
      </c>
      <c r="Q792" s="156">
        <v>-7.4249000000000001</v>
      </c>
      <c r="R792" s="132">
        <f t="shared" ca="1" si="111"/>
        <v>0.99950181000959026</v>
      </c>
      <c r="S792" s="131">
        <f t="shared" ca="1" si="112"/>
        <v>3.1566797792949464E-2</v>
      </c>
      <c r="T792" s="131">
        <f t="shared" ca="1" si="113"/>
        <v>1.8086442862788861</v>
      </c>
      <c r="U792" s="131">
        <f t="shared" ca="1" si="114"/>
        <v>201.11119661039947</v>
      </c>
      <c r="V792" s="131">
        <f t="shared" ca="1" si="115"/>
        <v>243.34454789858336</v>
      </c>
      <c r="W792" s="131">
        <f t="shared" ca="1" si="116"/>
        <v>4.0557424649763893</v>
      </c>
      <c r="X792" s="131">
        <f t="shared" ca="1" si="117"/>
        <v>243.34454789858336</v>
      </c>
      <c r="Y792" s="131">
        <f t="shared" ca="1" si="118"/>
        <v>243.34454789858336</v>
      </c>
      <c r="Z792" s="122">
        <f t="shared" ca="1" si="119"/>
        <v>243.3</v>
      </c>
      <c r="AA792" s="123" t="str">
        <f t="shared" ca="1" si="120"/>
        <v>4 h 3 min</v>
      </c>
      <c r="AB792" s="86"/>
    </row>
    <row r="793" spans="1:28" ht="15.75" customHeight="1" thickBot="1" x14ac:dyDescent="0.35">
      <c r="A793" s="62"/>
      <c r="D793" s="86"/>
      <c r="E793" s="86"/>
      <c r="F793" s="175">
        <v>713</v>
      </c>
      <c r="G793" s="172">
        <v>170847</v>
      </c>
      <c r="H793" s="128" t="s">
        <v>886</v>
      </c>
      <c r="I793" s="129">
        <v>1510</v>
      </c>
      <c r="J793" s="130" t="s">
        <v>242</v>
      </c>
      <c r="K793" s="130">
        <v>7</v>
      </c>
      <c r="L793" s="130" t="s">
        <v>318</v>
      </c>
      <c r="M793" s="130"/>
      <c r="N793" s="130"/>
      <c r="O793" s="131"/>
      <c r="P793" s="156">
        <v>38.597299999999997</v>
      </c>
      <c r="Q793" s="156">
        <v>-9.0927000000000007</v>
      </c>
      <c r="R793" s="132">
        <f t="shared" ca="1" si="111"/>
        <v>0.99949046892453752</v>
      </c>
      <c r="S793" s="131">
        <f t="shared" ca="1" si="112"/>
        <v>3.1924108496942161E-2</v>
      </c>
      <c r="T793" s="131">
        <f t="shared" ca="1" si="113"/>
        <v>1.8291166815925159</v>
      </c>
      <c r="U793" s="131">
        <f t="shared" ca="1" si="114"/>
        <v>203.38761323374561</v>
      </c>
      <c r="V793" s="131">
        <f t="shared" ca="1" si="115"/>
        <v>246.09901201283219</v>
      </c>
      <c r="W793" s="131">
        <f t="shared" ca="1" si="116"/>
        <v>4.1016502002138697</v>
      </c>
      <c r="X793" s="131">
        <f t="shared" ca="1" si="117"/>
        <v>246.09901201283219</v>
      </c>
      <c r="Y793" s="131">
        <f t="shared" ca="1" si="118"/>
        <v>246.09901201283219</v>
      </c>
      <c r="Z793" s="122">
        <f t="shared" ca="1" si="119"/>
        <v>246.1</v>
      </c>
      <c r="AA793" s="123" t="str">
        <f t="shared" ca="1" si="120"/>
        <v>4 h 6 min</v>
      </c>
      <c r="AB793" s="86"/>
    </row>
    <row r="794" spans="1:28" ht="15.75" customHeight="1" thickBot="1" x14ac:dyDescent="0.35">
      <c r="A794" s="62"/>
      <c r="D794" s="86"/>
      <c r="E794" s="86"/>
      <c r="F794" s="175">
        <v>714</v>
      </c>
      <c r="G794" s="172">
        <v>403210</v>
      </c>
      <c r="H794" s="128" t="s">
        <v>1092</v>
      </c>
      <c r="I794" s="129">
        <v>1508</v>
      </c>
      <c r="J794" s="130" t="s">
        <v>241</v>
      </c>
      <c r="K794" s="130">
        <v>7</v>
      </c>
      <c r="L794" s="130"/>
      <c r="M794" s="130"/>
      <c r="N794" s="130"/>
      <c r="O794" s="131"/>
      <c r="P794" s="156">
        <v>38.571199999999997</v>
      </c>
      <c r="Q794" s="156">
        <v>-8.9092000000000002</v>
      </c>
      <c r="R794" s="132">
        <f t="shared" ca="1" si="111"/>
        <v>0.99954033260313235</v>
      </c>
      <c r="S794" s="131">
        <f t="shared" ca="1" si="112"/>
        <v>3.0321695759667033E-2</v>
      </c>
      <c r="T794" s="131">
        <f t="shared" ca="1" si="113"/>
        <v>1.7373051947086455</v>
      </c>
      <c r="U794" s="131">
        <f t="shared" ca="1" si="114"/>
        <v>193.17868595607521</v>
      </c>
      <c r="V794" s="131">
        <f t="shared" ca="1" si="115"/>
        <v>233.74621000685102</v>
      </c>
      <c r="W794" s="131">
        <f t="shared" ca="1" si="116"/>
        <v>3.8957701667808502</v>
      </c>
      <c r="X794" s="131">
        <f t="shared" ca="1" si="117"/>
        <v>233.74621000685102</v>
      </c>
      <c r="Y794" s="131">
        <f t="shared" ca="1" si="118"/>
        <v>233.74621000685102</v>
      </c>
      <c r="Z794" s="122">
        <f t="shared" ca="1" si="119"/>
        <v>233.7</v>
      </c>
      <c r="AA794" s="123" t="str">
        <f t="shared" ca="1" si="120"/>
        <v>3 h 54 min</v>
      </c>
      <c r="AB794" s="86"/>
    </row>
    <row r="795" spans="1:28" ht="15.75" customHeight="1" thickBot="1" x14ac:dyDescent="0.35">
      <c r="A795" s="62"/>
      <c r="D795" s="86"/>
      <c r="E795" s="86"/>
      <c r="F795" s="175">
        <v>715</v>
      </c>
      <c r="G795" s="172">
        <v>171104</v>
      </c>
      <c r="H795" s="128" t="s">
        <v>909</v>
      </c>
      <c r="I795" s="129">
        <v>1508</v>
      </c>
      <c r="J795" s="130" t="s">
        <v>241</v>
      </c>
      <c r="K795" s="130">
        <v>7</v>
      </c>
      <c r="L795" s="130"/>
      <c r="M795" s="130"/>
      <c r="N795" s="130"/>
      <c r="O795" s="131"/>
      <c r="P795" s="156">
        <v>38.569400000000002</v>
      </c>
      <c r="Q795" s="156">
        <v>-8.9016999999999999</v>
      </c>
      <c r="R795" s="132">
        <f t="shared" ca="1" si="111"/>
        <v>0.99954257656216972</v>
      </c>
      <c r="S795" s="131">
        <f t="shared" ca="1" si="112"/>
        <v>3.0247588822414073E-2</v>
      </c>
      <c r="T795" s="131">
        <f t="shared" ca="1" si="113"/>
        <v>1.7330591799714101</v>
      </c>
      <c r="U795" s="131">
        <f t="shared" ca="1" si="114"/>
        <v>192.70655270626543</v>
      </c>
      <c r="V795" s="131">
        <f t="shared" ca="1" si="115"/>
        <v>233.17492877458116</v>
      </c>
      <c r="W795" s="131">
        <f t="shared" ca="1" si="116"/>
        <v>3.8862488129096859</v>
      </c>
      <c r="X795" s="131">
        <f t="shared" ca="1" si="117"/>
        <v>233.17492877458116</v>
      </c>
      <c r="Y795" s="131">
        <f t="shared" ca="1" si="118"/>
        <v>233.17492877458116</v>
      </c>
      <c r="Z795" s="122">
        <f t="shared" ca="1" si="119"/>
        <v>233.2</v>
      </c>
      <c r="AA795" s="123" t="str">
        <f t="shared" ca="1" si="120"/>
        <v>3 h 53 min</v>
      </c>
      <c r="AB795" s="86"/>
    </row>
    <row r="796" spans="1:28" ht="15.75" customHeight="1" thickBot="1" x14ac:dyDescent="0.35">
      <c r="A796" s="62"/>
      <c r="D796" s="86"/>
      <c r="E796" s="86"/>
      <c r="F796" s="175">
        <v>716</v>
      </c>
      <c r="G796" s="172">
        <v>170823</v>
      </c>
      <c r="H796" s="128" t="s">
        <v>884</v>
      </c>
      <c r="I796" s="129">
        <v>1511</v>
      </c>
      <c r="J796" s="130" t="s">
        <v>243</v>
      </c>
      <c r="K796" s="130">
        <v>7</v>
      </c>
      <c r="L796" s="130"/>
      <c r="M796" s="130"/>
      <c r="N796" s="130"/>
      <c r="O796" s="131"/>
      <c r="P796" s="156">
        <v>38.567999999999998</v>
      </c>
      <c r="Q796" s="156">
        <v>-9.0389999999999997</v>
      </c>
      <c r="R796" s="132">
        <f t="shared" ca="1" si="111"/>
        <v>0.9995160141774031</v>
      </c>
      <c r="S796" s="131">
        <f t="shared" ca="1" si="112"/>
        <v>3.1113497650240518E-2</v>
      </c>
      <c r="T796" s="131">
        <f t="shared" ca="1" si="113"/>
        <v>1.7826721012489857</v>
      </c>
      <c r="U796" s="131">
        <f t="shared" ca="1" si="114"/>
        <v>198.22323392499138</v>
      </c>
      <c r="V796" s="131">
        <f t="shared" ca="1" si="115"/>
        <v>239.85011304923955</v>
      </c>
      <c r="W796" s="131">
        <f t="shared" ca="1" si="116"/>
        <v>3.9975018841539924</v>
      </c>
      <c r="X796" s="131">
        <f t="shared" ca="1" si="117"/>
        <v>239.85011304923955</v>
      </c>
      <c r="Y796" s="131">
        <f t="shared" ca="1" si="118"/>
        <v>239.85011304923955</v>
      </c>
      <c r="Z796" s="122">
        <f t="shared" ca="1" si="119"/>
        <v>239.9</v>
      </c>
      <c r="AA796" s="123" t="str">
        <f t="shared" ca="1" si="120"/>
        <v>3 h 60 min</v>
      </c>
      <c r="AB796" s="86"/>
    </row>
    <row r="797" spans="1:28" ht="15.75" customHeight="1" thickBot="1" x14ac:dyDescent="0.35">
      <c r="A797" s="62"/>
      <c r="D797" s="86"/>
      <c r="E797" s="86"/>
      <c r="F797" s="175">
        <v>717</v>
      </c>
      <c r="G797" s="172">
        <v>170094</v>
      </c>
      <c r="H797" s="128" t="s">
        <v>824</v>
      </c>
      <c r="I797" s="129">
        <v>1511</v>
      </c>
      <c r="J797" s="130" t="s">
        <v>243</v>
      </c>
      <c r="K797" s="130">
        <v>7</v>
      </c>
      <c r="L797" s="130" t="s">
        <v>318</v>
      </c>
      <c r="M797" s="130"/>
      <c r="N797" s="130"/>
      <c r="O797" s="131"/>
      <c r="P797" s="156">
        <v>38.56</v>
      </c>
      <c r="Q797" s="156">
        <v>-9.0462000000000007</v>
      </c>
      <c r="R797" s="132">
        <f t="shared" ca="1" si="111"/>
        <v>0.99951824494385522</v>
      </c>
      <c r="S797" s="131">
        <f t="shared" ca="1" si="112"/>
        <v>3.1041705572897094E-2</v>
      </c>
      <c r="T797" s="131">
        <f t="shared" ca="1" si="113"/>
        <v>1.7785587182147307</v>
      </c>
      <c r="U797" s="131">
        <f t="shared" ca="1" si="114"/>
        <v>197.76584858371021</v>
      </c>
      <c r="V797" s="131">
        <f t="shared" ca="1" si="115"/>
        <v>239.29667678628934</v>
      </c>
      <c r="W797" s="131">
        <f t="shared" ca="1" si="116"/>
        <v>3.9882779464381555</v>
      </c>
      <c r="X797" s="131">
        <f t="shared" ca="1" si="117"/>
        <v>239.29667678628934</v>
      </c>
      <c r="Y797" s="131">
        <f t="shared" ca="1" si="118"/>
        <v>239.29667678628934</v>
      </c>
      <c r="Z797" s="122">
        <f t="shared" ca="1" si="119"/>
        <v>239.3</v>
      </c>
      <c r="AA797" s="123" t="str">
        <f t="shared" ca="1" si="120"/>
        <v>3 h 59 min</v>
      </c>
      <c r="AB797" s="86"/>
    </row>
    <row r="798" spans="1:28" ht="15.75" customHeight="1" thickBot="1" x14ac:dyDescent="0.35">
      <c r="A798" s="62"/>
      <c r="D798" s="86"/>
      <c r="E798" s="86"/>
      <c r="F798" s="175">
        <v>718</v>
      </c>
      <c r="G798" s="172">
        <v>172388</v>
      </c>
      <c r="H798" s="128" t="s">
        <v>1022</v>
      </c>
      <c r="I798" s="129">
        <v>1511</v>
      </c>
      <c r="J798" s="130" t="s">
        <v>243</v>
      </c>
      <c r="K798" s="130">
        <v>7</v>
      </c>
      <c r="L798" s="130" t="s">
        <v>318</v>
      </c>
      <c r="M798" s="130"/>
      <c r="N798" s="130"/>
      <c r="O798" s="131"/>
      <c r="P798" s="156">
        <v>38.554099999999998</v>
      </c>
      <c r="Q798" s="156">
        <v>-9.0513999999999992</v>
      </c>
      <c r="R798" s="132">
        <f t="shared" ca="1" si="111"/>
        <v>0.99951989462577284</v>
      </c>
      <c r="S798" s="131">
        <f t="shared" ca="1" si="112"/>
        <v>3.0988507418334255E-2</v>
      </c>
      <c r="T798" s="131">
        <f t="shared" ca="1" si="113"/>
        <v>1.7755106884803953</v>
      </c>
      <c r="U798" s="131">
        <f t="shared" ca="1" si="114"/>
        <v>197.4269246107506</v>
      </c>
      <c r="V798" s="131">
        <f t="shared" ca="1" si="115"/>
        <v>238.88657877900823</v>
      </c>
      <c r="W798" s="131">
        <f t="shared" ca="1" si="116"/>
        <v>3.9814429796501374</v>
      </c>
      <c r="X798" s="131">
        <f t="shared" ca="1" si="117"/>
        <v>238.88657877900823</v>
      </c>
      <c r="Y798" s="131">
        <f t="shared" ca="1" si="118"/>
        <v>238.88657877900823</v>
      </c>
      <c r="Z798" s="122">
        <f t="shared" ca="1" si="119"/>
        <v>238.9</v>
      </c>
      <c r="AA798" s="123" t="str">
        <f t="shared" ca="1" si="120"/>
        <v>3 h 59 min</v>
      </c>
      <c r="AB798" s="86"/>
    </row>
    <row r="799" spans="1:28" ht="15.75" customHeight="1" thickBot="1" x14ac:dyDescent="0.35">
      <c r="A799" s="62"/>
      <c r="D799" s="86"/>
      <c r="E799" s="86"/>
      <c r="F799" s="175">
        <v>719</v>
      </c>
      <c r="G799" s="172">
        <v>171359</v>
      </c>
      <c r="H799" s="128" t="s">
        <v>934</v>
      </c>
      <c r="I799" s="129">
        <v>1512</v>
      </c>
      <c r="J799" s="130" t="s">
        <v>244</v>
      </c>
      <c r="K799" s="130">
        <v>7</v>
      </c>
      <c r="L799" s="130"/>
      <c r="M799" s="130"/>
      <c r="N799" s="130"/>
      <c r="O799" s="131"/>
      <c r="P799" s="156">
        <v>38.536999999999999</v>
      </c>
      <c r="Q799" s="156">
        <v>-8.8914000000000009</v>
      </c>
      <c r="R799" s="132">
        <f t="shared" ca="1" si="111"/>
        <v>0.99955959818399753</v>
      </c>
      <c r="S799" s="131">
        <f t="shared" ca="1" si="112"/>
        <v>2.9679425379408153E-2</v>
      </c>
      <c r="T799" s="131">
        <f t="shared" ca="1" si="113"/>
        <v>1.7005058126135493</v>
      </c>
      <c r="U799" s="131">
        <f t="shared" ca="1" si="114"/>
        <v>189.08679910811216</v>
      </c>
      <c r="V799" s="131">
        <f t="shared" ca="1" si="115"/>
        <v>228.7950269208157</v>
      </c>
      <c r="W799" s="131">
        <f t="shared" ca="1" si="116"/>
        <v>3.8132504486802619</v>
      </c>
      <c r="X799" s="131">
        <f t="shared" ca="1" si="117"/>
        <v>228.7950269208157</v>
      </c>
      <c r="Y799" s="131">
        <f t="shared" ca="1" si="118"/>
        <v>228.7950269208157</v>
      </c>
      <c r="Z799" s="122">
        <f t="shared" ca="1" si="119"/>
        <v>228.8</v>
      </c>
      <c r="AA799" s="123" t="str">
        <f t="shared" ca="1" si="120"/>
        <v>3 h 49 min</v>
      </c>
      <c r="AB799" s="86"/>
    </row>
    <row r="800" spans="1:28" ht="15.75" customHeight="1" thickBot="1" x14ac:dyDescent="0.35">
      <c r="A800" s="62"/>
      <c r="D800" s="86"/>
      <c r="E800" s="86"/>
      <c r="F800" s="175">
        <v>720</v>
      </c>
      <c r="G800" s="172">
        <v>401018</v>
      </c>
      <c r="H800" s="128" t="s">
        <v>1051</v>
      </c>
      <c r="I800" s="129">
        <v>1512</v>
      </c>
      <c r="J800" s="130" t="s">
        <v>244</v>
      </c>
      <c r="K800" s="130">
        <v>7</v>
      </c>
      <c r="L800" s="130" t="s">
        <v>318</v>
      </c>
      <c r="M800" s="130"/>
      <c r="N800" s="130"/>
      <c r="O800" s="131"/>
      <c r="P800" s="156">
        <v>38.533900000000003</v>
      </c>
      <c r="Q800" s="156">
        <v>-8.8931000000000004</v>
      </c>
      <c r="R800" s="132">
        <f t="shared" ca="1" si="111"/>
        <v>0.99956071651851419</v>
      </c>
      <c r="S800" s="131">
        <f t="shared" ca="1" si="112"/>
        <v>2.9641715433377902E-2</v>
      </c>
      <c r="T800" s="131">
        <f t="shared" ca="1" si="113"/>
        <v>1.6983451918603498</v>
      </c>
      <c r="U800" s="131">
        <f t="shared" ca="1" si="114"/>
        <v>188.846550083805</v>
      </c>
      <c r="V800" s="131">
        <f t="shared" ca="1" si="115"/>
        <v>228.50432560140405</v>
      </c>
      <c r="W800" s="131">
        <f t="shared" ca="1" si="116"/>
        <v>3.8084054266900673</v>
      </c>
      <c r="X800" s="131">
        <f t="shared" ca="1" si="117"/>
        <v>228.50432560140405</v>
      </c>
      <c r="Y800" s="131">
        <f t="shared" ca="1" si="118"/>
        <v>228.50432560140405</v>
      </c>
      <c r="Z800" s="122">
        <f t="shared" ca="1" si="119"/>
        <v>228.5</v>
      </c>
      <c r="AA800" s="123" t="str">
        <f t="shared" ca="1" si="120"/>
        <v>3 h 49 min</v>
      </c>
      <c r="AB800" s="86"/>
    </row>
    <row r="801" spans="1:28" ht="15.75" customHeight="1" thickBot="1" x14ac:dyDescent="0.35">
      <c r="A801" s="62"/>
      <c r="D801" s="86"/>
      <c r="E801" s="86"/>
      <c r="F801" s="175">
        <v>721</v>
      </c>
      <c r="G801" s="172">
        <v>401316</v>
      </c>
      <c r="H801" s="128" t="s">
        <v>1057</v>
      </c>
      <c r="I801" s="129">
        <v>1512</v>
      </c>
      <c r="J801" s="130" t="s">
        <v>244</v>
      </c>
      <c r="K801" s="130">
        <v>7</v>
      </c>
      <c r="L801" s="130"/>
      <c r="M801" s="130"/>
      <c r="N801" s="130"/>
      <c r="O801" s="131"/>
      <c r="P801" s="156">
        <v>38.531599999999997</v>
      </c>
      <c r="Q801" s="156">
        <v>-8.8727999999999998</v>
      </c>
      <c r="R801" s="132">
        <f t="shared" ca="1" si="111"/>
        <v>0.99956546520076373</v>
      </c>
      <c r="S801" s="131">
        <f t="shared" ca="1" si="112"/>
        <v>2.9481054016617714E-2</v>
      </c>
      <c r="T801" s="131">
        <f t="shared" ca="1" si="113"/>
        <v>1.6891399707493986</v>
      </c>
      <c r="U801" s="131">
        <f t="shared" ca="1" si="114"/>
        <v>187.82298063638453</v>
      </c>
      <c r="V801" s="131">
        <f t="shared" ca="1" si="115"/>
        <v>227.26580657002526</v>
      </c>
      <c r="W801" s="131">
        <f t="shared" ca="1" si="116"/>
        <v>3.7877634428337545</v>
      </c>
      <c r="X801" s="131">
        <f t="shared" ca="1" si="117"/>
        <v>227.26580657002526</v>
      </c>
      <c r="Y801" s="131">
        <f t="shared" ca="1" si="118"/>
        <v>227.26580657002526</v>
      </c>
      <c r="Z801" s="122">
        <f t="shared" ca="1" si="119"/>
        <v>227.3</v>
      </c>
      <c r="AA801" s="123" t="str">
        <f t="shared" ca="1" si="120"/>
        <v>3 h 47 min</v>
      </c>
      <c r="AB801" s="86"/>
    </row>
    <row r="802" spans="1:28" ht="15.75" customHeight="1" thickBot="1" x14ac:dyDescent="0.35">
      <c r="A802" s="62"/>
      <c r="D802" s="86"/>
      <c r="E802" s="86"/>
      <c r="F802" s="175">
        <v>722</v>
      </c>
      <c r="G802" s="172">
        <v>171256</v>
      </c>
      <c r="H802" s="128" t="s">
        <v>924</v>
      </c>
      <c r="I802" s="129">
        <v>1512</v>
      </c>
      <c r="J802" s="130" t="s">
        <v>244</v>
      </c>
      <c r="K802" s="130">
        <v>7</v>
      </c>
      <c r="L802" s="130"/>
      <c r="M802" s="130"/>
      <c r="N802" s="130"/>
      <c r="O802" s="131"/>
      <c r="P802" s="156">
        <v>38.530900000000003</v>
      </c>
      <c r="Q802" s="156">
        <v>-8.8676999999999992</v>
      </c>
      <c r="R802" s="132">
        <f t="shared" ca="1" si="111"/>
        <v>0.9995667018880724</v>
      </c>
      <c r="S802" s="131">
        <f t="shared" ca="1" si="112"/>
        <v>2.9439069508143456E-2</v>
      </c>
      <c r="T802" s="131">
        <f t="shared" ca="1" si="113"/>
        <v>1.6867344356088922</v>
      </c>
      <c r="U802" s="131">
        <f t="shared" ca="1" si="114"/>
        <v>187.55549849284429</v>
      </c>
      <c r="V802" s="131">
        <f t="shared" ca="1" si="115"/>
        <v>226.94215317634158</v>
      </c>
      <c r="W802" s="131">
        <f t="shared" ca="1" si="116"/>
        <v>3.7823692196056928</v>
      </c>
      <c r="X802" s="131">
        <f t="shared" ca="1" si="117"/>
        <v>226.94215317634158</v>
      </c>
      <c r="Y802" s="131">
        <f t="shared" ca="1" si="118"/>
        <v>226.94215317634158</v>
      </c>
      <c r="Z802" s="122">
        <f t="shared" ca="1" si="119"/>
        <v>226.9</v>
      </c>
      <c r="AA802" s="123" t="str">
        <f t="shared" ca="1" si="120"/>
        <v>3 h 47 min</v>
      </c>
      <c r="AB802" s="86"/>
    </row>
    <row r="803" spans="1:28" ht="15.75" customHeight="1" thickBot="1" x14ac:dyDescent="0.35">
      <c r="A803" s="62"/>
      <c r="D803" s="86"/>
      <c r="E803" s="86"/>
      <c r="F803" s="175">
        <v>723</v>
      </c>
      <c r="G803" s="172">
        <v>171025</v>
      </c>
      <c r="H803" s="128" t="s">
        <v>901</v>
      </c>
      <c r="I803" s="129">
        <v>1512</v>
      </c>
      <c r="J803" s="130" t="s">
        <v>244</v>
      </c>
      <c r="K803" s="130">
        <v>7</v>
      </c>
      <c r="L803" s="130"/>
      <c r="M803" s="130"/>
      <c r="N803" s="130"/>
      <c r="O803" s="131"/>
      <c r="P803" s="156">
        <v>38.527299999999997</v>
      </c>
      <c r="Q803" s="156">
        <v>-8.8917000000000002</v>
      </c>
      <c r="R803" s="132">
        <f t="shared" ca="1" si="111"/>
        <v>0.99956400886380403</v>
      </c>
      <c r="S803" s="131">
        <f t="shared" ca="1" si="112"/>
        <v>2.9530418935679537E-2</v>
      </c>
      <c r="T803" s="131">
        <f t="shared" ca="1" si="113"/>
        <v>1.691968372267646</v>
      </c>
      <c r="U803" s="131">
        <f t="shared" ca="1" si="114"/>
        <v>188.13748317187185</v>
      </c>
      <c r="V803" s="131">
        <f t="shared" ca="1" si="115"/>
        <v>227.64635463796492</v>
      </c>
      <c r="W803" s="131">
        <f t="shared" ca="1" si="116"/>
        <v>3.7941059106327488</v>
      </c>
      <c r="X803" s="131">
        <f t="shared" ca="1" si="117"/>
        <v>227.64635463796492</v>
      </c>
      <c r="Y803" s="131">
        <f t="shared" ca="1" si="118"/>
        <v>227.64635463796492</v>
      </c>
      <c r="Z803" s="122">
        <f t="shared" ca="1" si="119"/>
        <v>227.6</v>
      </c>
      <c r="AA803" s="123" t="str">
        <f t="shared" ca="1" si="120"/>
        <v>3 h 48 min</v>
      </c>
      <c r="AB803" s="86"/>
    </row>
    <row r="804" spans="1:28" ht="15.75" customHeight="1" thickBot="1" x14ac:dyDescent="0.35">
      <c r="A804" s="62"/>
      <c r="D804" s="86"/>
      <c r="E804" s="86"/>
      <c r="F804" s="175">
        <v>724</v>
      </c>
      <c r="G804" s="172">
        <v>400105</v>
      </c>
      <c r="H804" s="128" t="s">
        <v>1036</v>
      </c>
      <c r="I804" s="129">
        <v>1512</v>
      </c>
      <c r="J804" s="130" t="s">
        <v>244</v>
      </c>
      <c r="K804" s="130">
        <v>7</v>
      </c>
      <c r="L804" s="130"/>
      <c r="M804" s="130"/>
      <c r="N804" s="130"/>
      <c r="O804" s="131"/>
      <c r="P804" s="156">
        <v>38.522500000000001</v>
      </c>
      <c r="Q804" s="156">
        <v>-8.8577999999999992</v>
      </c>
      <c r="R804" s="132">
        <f t="shared" ca="1" si="111"/>
        <v>0.9995723170915769</v>
      </c>
      <c r="S804" s="131">
        <f t="shared" ca="1" si="112"/>
        <v>2.9247680159131484E-2</v>
      </c>
      <c r="T804" s="131">
        <f t="shared" ca="1" si="113"/>
        <v>1.6757686336667501</v>
      </c>
      <c r="U804" s="131">
        <f t="shared" ca="1" si="114"/>
        <v>186.33616223800001</v>
      </c>
      <c r="V804" s="131">
        <f t="shared" ca="1" si="115"/>
        <v>225.46675630798001</v>
      </c>
      <c r="W804" s="131">
        <f t="shared" ca="1" si="116"/>
        <v>3.757779271799667</v>
      </c>
      <c r="X804" s="131">
        <f t="shared" ca="1" si="117"/>
        <v>225.46675630798001</v>
      </c>
      <c r="Y804" s="131">
        <f t="shared" ca="1" si="118"/>
        <v>225.46675630798001</v>
      </c>
      <c r="Z804" s="122">
        <f t="shared" ca="1" si="119"/>
        <v>225.5</v>
      </c>
      <c r="AA804" s="123" t="str">
        <f t="shared" ca="1" si="120"/>
        <v>3 h 46 min</v>
      </c>
      <c r="AB804" s="86"/>
    </row>
    <row r="805" spans="1:28" ht="15.75" customHeight="1" thickBot="1" x14ac:dyDescent="0.35">
      <c r="A805" s="62"/>
      <c r="D805" s="86"/>
      <c r="E805" s="86"/>
      <c r="F805" s="175">
        <v>725</v>
      </c>
      <c r="G805" s="172">
        <v>171037</v>
      </c>
      <c r="H805" s="128" t="s">
        <v>902</v>
      </c>
      <c r="I805" s="129">
        <v>1512</v>
      </c>
      <c r="J805" s="130" t="s">
        <v>244</v>
      </c>
      <c r="K805" s="130">
        <v>7</v>
      </c>
      <c r="L805" s="130" t="s">
        <v>320</v>
      </c>
      <c r="M805" s="130"/>
      <c r="N805" s="130"/>
      <c r="O805" s="131"/>
      <c r="P805" s="156">
        <v>38.521500000000003</v>
      </c>
      <c r="Q805" s="156">
        <v>-8.8667999999999996</v>
      </c>
      <c r="R805" s="132">
        <f t="shared" ca="1" si="111"/>
        <v>0.99957117390533368</v>
      </c>
      <c r="S805" s="131">
        <f t="shared" ca="1" si="112"/>
        <v>2.9286746040083189E-2</v>
      </c>
      <c r="T805" s="131">
        <f t="shared" ca="1" si="113"/>
        <v>1.6780069437682432</v>
      </c>
      <c r="U805" s="131">
        <f t="shared" ca="1" si="114"/>
        <v>186.58504988622994</v>
      </c>
      <c r="V805" s="131">
        <f t="shared" ca="1" si="115"/>
        <v>225.76791036233823</v>
      </c>
      <c r="W805" s="131">
        <f t="shared" ca="1" si="116"/>
        <v>3.7627985060389704</v>
      </c>
      <c r="X805" s="131">
        <f t="shared" ca="1" si="117"/>
        <v>225.76791036233823</v>
      </c>
      <c r="Y805" s="131">
        <f t="shared" ca="1" si="118"/>
        <v>225.76791036233823</v>
      </c>
      <c r="Z805" s="122">
        <f t="shared" ca="1" si="119"/>
        <v>225.8</v>
      </c>
      <c r="AA805" s="123" t="str">
        <f t="shared" ca="1" si="120"/>
        <v>3 h 46 min</v>
      </c>
      <c r="AB805" s="86"/>
    </row>
    <row r="806" spans="1:28" ht="15.75" customHeight="1" thickBot="1" x14ac:dyDescent="0.35">
      <c r="A806" s="62"/>
      <c r="D806" s="86"/>
      <c r="E806" s="86"/>
      <c r="F806" s="175">
        <v>726</v>
      </c>
      <c r="G806" s="172">
        <v>172169</v>
      </c>
      <c r="H806" s="128" t="s">
        <v>1001</v>
      </c>
      <c r="I806" s="129">
        <v>1512</v>
      </c>
      <c r="J806" s="130" t="s">
        <v>244</v>
      </c>
      <c r="K806" s="130">
        <v>7</v>
      </c>
      <c r="L806" s="130" t="s">
        <v>318</v>
      </c>
      <c r="M806" s="130"/>
      <c r="N806" s="130"/>
      <c r="O806" s="131"/>
      <c r="P806" s="156">
        <v>38.523299999999999</v>
      </c>
      <c r="Q806" s="156">
        <v>-8.9152000000000005</v>
      </c>
      <c r="R806" s="132">
        <f t="shared" ca="1" si="111"/>
        <v>0.99956147891634095</v>
      </c>
      <c r="S806" s="131">
        <f t="shared" ca="1" si="112"/>
        <v>2.9615980062491776E-2</v>
      </c>
      <c r="T806" s="131">
        <f t="shared" ca="1" si="113"/>
        <v>1.6968706637243709</v>
      </c>
      <c r="U806" s="131">
        <f t="shared" ca="1" si="114"/>
        <v>188.68259074690715</v>
      </c>
      <c r="V806" s="131">
        <f t="shared" ca="1" si="115"/>
        <v>228.30593480375765</v>
      </c>
      <c r="W806" s="131">
        <f t="shared" ca="1" si="116"/>
        <v>3.8050989133959607</v>
      </c>
      <c r="X806" s="131">
        <f t="shared" ca="1" si="117"/>
        <v>228.30593480375765</v>
      </c>
      <c r="Y806" s="131">
        <f t="shared" ca="1" si="118"/>
        <v>228.30593480375765</v>
      </c>
      <c r="Z806" s="122">
        <f t="shared" ca="1" si="119"/>
        <v>228.3</v>
      </c>
      <c r="AA806" s="123" t="str">
        <f t="shared" ca="1" si="120"/>
        <v>3 h 48 min</v>
      </c>
      <c r="AB806" s="86"/>
    </row>
    <row r="807" spans="1:28" ht="15.75" customHeight="1" thickBot="1" x14ac:dyDescent="0.35">
      <c r="A807" s="62"/>
      <c r="D807" s="86"/>
      <c r="E807" s="86"/>
      <c r="F807" s="175">
        <v>727</v>
      </c>
      <c r="G807" s="172">
        <v>171049</v>
      </c>
      <c r="H807" s="128" t="s">
        <v>903</v>
      </c>
      <c r="I807" s="129">
        <v>1512</v>
      </c>
      <c r="J807" s="130" t="s">
        <v>244</v>
      </c>
      <c r="K807" s="130">
        <v>7</v>
      </c>
      <c r="L807" s="130" t="s">
        <v>318</v>
      </c>
      <c r="M807" s="130"/>
      <c r="N807" s="130"/>
      <c r="O807" s="131"/>
      <c r="P807" s="156">
        <v>38.5242</v>
      </c>
      <c r="Q807" s="156">
        <v>-9.0227000000000004</v>
      </c>
      <c r="R807" s="132">
        <f t="shared" ca="1" si="111"/>
        <v>0.9995397685582128</v>
      </c>
      <c r="S807" s="131">
        <f t="shared" ca="1" si="112"/>
        <v>3.0340294932111211E-2</v>
      </c>
      <c r="T807" s="131">
        <f t="shared" ca="1" si="113"/>
        <v>1.738370848792133</v>
      </c>
      <c r="U807" s="131">
        <f t="shared" ca="1" si="114"/>
        <v>193.29718076985858</v>
      </c>
      <c r="V807" s="131">
        <f t="shared" ca="1" si="115"/>
        <v>233.88958873152887</v>
      </c>
      <c r="W807" s="131">
        <f t="shared" ca="1" si="116"/>
        <v>3.8981598121921479</v>
      </c>
      <c r="X807" s="131">
        <f t="shared" ca="1" si="117"/>
        <v>233.88958873152887</v>
      </c>
      <c r="Y807" s="131">
        <f t="shared" ca="1" si="118"/>
        <v>233.88958873152887</v>
      </c>
      <c r="Z807" s="122">
        <f t="shared" ca="1" si="119"/>
        <v>233.9</v>
      </c>
      <c r="AA807" s="123" t="str">
        <f t="shared" ca="1" si="120"/>
        <v>3 h 54 min</v>
      </c>
      <c r="AB807" s="86"/>
    </row>
    <row r="808" spans="1:28" ht="15.75" customHeight="1" thickBot="1" x14ac:dyDescent="0.35">
      <c r="A808" s="62"/>
      <c r="D808" s="86"/>
      <c r="E808" s="86"/>
      <c r="F808" s="175">
        <v>728</v>
      </c>
      <c r="G808" s="173">
        <v>135124</v>
      </c>
      <c r="H808" s="134" t="s">
        <v>354</v>
      </c>
      <c r="I808" s="135">
        <v>701</v>
      </c>
      <c r="J808" s="130" t="s">
        <v>247</v>
      </c>
      <c r="K808" s="130">
        <v>8</v>
      </c>
      <c r="L808" s="130"/>
      <c r="M808" s="130"/>
      <c r="N808" s="130"/>
      <c r="O808" s="131"/>
      <c r="P808" s="156">
        <v>38.702100000000002</v>
      </c>
      <c r="Q808" s="156">
        <v>-7.4036</v>
      </c>
      <c r="R808" s="132">
        <f t="shared" ca="1" si="111"/>
        <v>0.99954126677664135</v>
      </c>
      <c r="S808" s="136">
        <f t="shared" ca="1" si="112"/>
        <v>3.0290866621631052E-2</v>
      </c>
      <c r="T808" s="131">
        <f t="shared" ca="1" si="113"/>
        <v>1.7355388152131577</v>
      </c>
      <c r="U808" s="131">
        <f t="shared" ca="1" si="114"/>
        <v>192.98227436939641</v>
      </c>
      <c r="V808" s="131">
        <f t="shared" ca="1" si="115"/>
        <v>233.50855198696965</v>
      </c>
      <c r="W808" s="131">
        <f t="shared" ca="1" si="116"/>
        <v>3.8918091997828275</v>
      </c>
      <c r="X808" s="131">
        <f t="shared" ca="1" si="117"/>
        <v>233.50855198696965</v>
      </c>
      <c r="Y808" s="131">
        <f t="shared" ca="1" si="118"/>
        <v>233.50855198696965</v>
      </c>
      <c r="Z808" s="122">
        <f t="shared" ca="1" si="119"/>
        <v>233.5</v>
      </c>
      <c r="AA808" s="124" t="str">
        <f t="shared" ca="1" si="120"/>
        <v>3 h 54 min</v>
      </c>
      <c r="AB808" s="86"/>
    </row>
    <row r="809" spans="1:28" ht="15.75" customHeight="1" thickBot="1" x14ac:dyDescent="0.35">
      <c r="A809" s="62"/>
      <c r="D809" s="86"/>
      <c r="E809" s="86"/>
      <c r="F809" s="175">
        <v>729</v>
      </c>
      <c r="G809" s="172">
        <v>135537</v>
      </c>
      <c r="H809" s="128" t="s">
        <v>386</v>
      </c>
      <c r="I809" s="129">
        <v>705</v>
      </c>
      <c r="J809" s="130" t="s">
        <v>259</v>
      </c>
      <c r="K809" s="130">
        <v>8</v>
      </c>
      <c r="L809" s="130" t="s">
        <v>327</v>
      </c>
      <c r="M809" s="130"/>
      <c r="N809" s="130"/>
      <c r="O809" s="131"/>
      <c r="P809" s="156">
        <v>38.573500000000003</v>
      </c>
      <c r="Q809" s="156">
        <v>-7.9236000000000004</v>
      </c>
      <c r="R809" s="132">
        <f t="shared" ca="1" si="111"/>
        <v>0.99963083430742539</v>
      </c>
      <c r="S809" s="131">
        <f t="shared" ca="1" si="112"/>
        <v>2.7173089949274809E-2</v>
      </c>
      <c r="T809" s="131">
        <f t="shared" ca="1" si="113"/>
        <v>1.5569033704228028</v>
      </c>
      <c r="U809" s="131">
        <f t="shared" ca="1" si="114"/>
        <v>173.11900532784665</v>
      </c>
      <c r="V809" s="131">
        <f t="shared" ca="1" si="115"/>
        <v>209.47399644669443</v>
      </c>
      <c r="W809" s="131">
        <f t="shared" ca="1" si="116"/>
        <v>3.4912332741115737</v>
      </c>
      <c r="X809" s="131">
        <f t="shared" ca="1" si="117"/>
        <v>209.47399644669443</v>
      </c>
      <c r="Y809" s="131">
        <f t="shared" ca="1" si="118"/>
        <v>209.47399644669443</v>
      </c>
      <c r="Z809" s="122">
        <f t="shared" ca="1" si="119"/>
        <v>209.5</v>
      </c>
      <c r="AA809" s="123" t="str">
        <f t="shared" ca="1" si="120"/>
        <v>3 h 30 min</v>
      </c>
      <c r="AB809" s="86"/>
    </row>
    <row r="810" spans="1:28" ht="15.75" customHeight="1" thickBot="1" x14ac:dyDescent="0.35">
      <c r="A810" s="62"/>
      <c r="D810" s="86"/>
      <c r="E810" s="86"/>
      <c r="F810" s="175">
        <v>730</v>
      </c>
      <c r="G810" s="172">
        <v>135549</v>
      </c>
      <c r="H810" s="128" t="s">
        <v>387</v>
      </c>
      <c r="I810" s="129">
        <v>705</v>
      </c>
      <c r="J810" s="130" t="s">
        <v>259</v>
      </c>
      <c r="K810" s="130">
        <v>8</v>
      </c>
      <c r="L810" s="130"/>
      <c r="M810" s="130"/>
      <c r="N810" s="130"/>
      <c r="O810" s="131"/>
      <c r="P810" s="156">
        <v>38.5749</v>
      </c>
      <c r="Q810" s="156">
        <v>-7.9021999999999997</v>
      </c>
      <c r="R810" s="132">
        <f t="shared" ca="1" si="111"/>
        <v>0.9996301099034326</v>
      </c>
      <c r="S810" s="131">
        <f t="shared" ca="1" si="112"/>
        <v>2.7199739040322912E-2</v>
      </c>
      <c r="T810" s="131">
        <f t="shared" ca="1" si="113"/>
        <v>1.558430250867719</v>
      </c>
      <c r="U810" s="131">
        <f t="shared" ca="1" si="114"/>
        <v>173.2887859506522</v>
      </c>
      <c r="V810" s="131">
        <f t="shared" ca="1" si="115"/>
        <v>209.67943100028916</v>
      </c>
      <c r="W810" s="131">
        <f t="shared" ca="1" si="116"/>
        <v>3.4946571833381528</v>
      </c>
      <c r="X810" s="131">
        <f t="shared" ca="1" si="117"/>
        <v>209.67943100028916</v>
      </c>
      <c r="Y810" s="131">
        <f t="shared" ca="1" si="118"/>
        <v>209.67943100028916</v>
      </c>
      <c r="Z810" s="122">
        <f t="shared" ca="1" si="119"/>
        <v>209.7</v>
      </c>
      <c r="AA810" s="123" t="str">
        <f t="shared" ca="1" si="120"/>
        <v>3 h 30 min</v>
      </c>
      <c r="AB810" s="86"/>
    </row>
    <row r="811" spans="1:28" ht="15.75" customHeight="1" thickBot="1" x14ac:dyDescent="0.35">
      <c r="A811" s="62"/>
      <c r="D811" s="86"/>
      <c r="E811" s="86"/>
      <c r="F811" s="175">
        <v>731</v>
      </c>
      <c r="G811" s="172">
        <v>135562</v>
      </c>
      <c r="H811" s="128" t="s">
        <v>389</v>
      </c>
      <c r="I811" s="129">
        <v>705</v>
      </c>
      <c r="J811" s="130" t="s">
        <v>259</v>
      </c>
      <c r="K811" s="130">
        <v>8</v>
      </c>
      <c r="L811" s="130"/>
      <c r="M811" s="130"/>
      <c r="N811" s="130"/>
      <c r="O811" s="131"/>
      <c r="P811" s="156">
        <v>38.570300000000003</v>
      </c>
      <c r="Q811" s="156">
        <v>-7.9202000000000004</v>
      </c>
      <c r="R811" s="132">
        <f t="shared" ca="1" si="111"/>
        <v>0.9996323464398511</v>
      </c>
      <c r="S811" s="131">
        <f t="shared" ca="1" si="112"/>
        <v>2.7117377843290269E-2</v>
      </c>
      <c r="T811" s="131">
        <f t="shared" ca="1" si="113"/>
        <v>1.5537113018821032</v>
      </c>
      <c r="U811" s="131">
        <f t="shared" ca="1" si="114"/>
        <v>172.76406503983497</v>
      </c>
      <c r="V811" s="131">
        <f t="shared" ca="1" si="115"/>
        <v>209.04451869820031</v>
      </c>
      <c r="W811" s="131">
        <f t="shared" ca="1" si="116"/>
        <v>3.4840753116366718</v>
      </c>
      <c r="X811" s="131">
        <f t="shared" ca="1" si="117"/>
        <v>209.04451869820031</v>
      </c>
      <c r="Y811" s="131">
        <f t="shared" ca="1" si="118"/>
        <v>209.04451869820031</v>
      </c>
      <c r="Z811" s="122">
        <f t="shared" ca="1" si="119"/>
        <v>209</v>
      </c>
      <c r="AA811" s="123" t="str">
        <f t="shared" ca="1" si="120"/>
        <v>3 h 29 min</v>
      </c>
      <c r="AB811" s="86"/>
    </row>
    <row r="812" spans="1:28" ht="15.75" customHeight="1" thickBot="1" x14ac:dyDescent="0.35">
      <c r="A812" s="62"/>
      <c r="D812" s="86"/>
      <c r="E812" s="86"/>
      <c r="F812" s="175">
        <v>732</v>
      </c>
      <c r="G812" s="172">
        <v>135550</v>
      </c>
      <c r="H812" s="128" t="s">
        <v>388</v>
      </c>
      <c r="I812" s="129">
        <v>705</v>
      </c>
      <c r="J812" s="130" t="s">
        <v>259</v>
      </c>
      <c r="K812" s="130">
        <v>8</v>
      </c>
      <c r="L812" s="130"/>
      <c r="M812" s="130"/>
      <c r="N812" s="130"/>
      <c r="O812" s="131"/>
      <c r="P812" s="156">
        <v>38.5655</v>
      </c>
      <c r="Q812" s="156">
        <v>-7.9169</v>
      </c>
      <c r="R812" s="132">
        <f t="shared" ca="1" si="111"/>
        <v>0.99963460867439935</v>
      </c>
      <c r="S812" s="131">
        <f t="shared" ca="1" si="112"/>
        <v>2.7033815105254266E-2</v>
      </c>
      <c r="T812" s="131">
        <f t="shared" ca="1" si="113"/>
        <v>1.5489235096680829</v>
      </c>
      <c r="U812" s="131">
        <f t="shared" ca="1" si="114"/>
        <v>172.23168914448155</v>
      </c>
      <c r="V812" s="131">
        <f t="shared" ca="1" si="115"/>
        <v>208.40034386482267</v>
      </c>
      <c r="W812" s="131">
        <f t="shared" ca="1" si="116"/>
        <v>3.4733390644137114</v>
      </c>
      <c r="X812" s="131">
        <f t="shared" ca="1" si="117"/>
        <v>208.40034386482267</v>
      </c>
      <c r="Y812" s="131">
        <f t="shared" ca="1" si="118"/>
        <v>208.40034386482267</v>
      </c>
      <c r="Z812" s="122">
        <f t="shared" ca="1" si="119"/>
        <v>208.4</v>
      </c>
      <c r="AA812" s="123" t="str">
        <f t="shared" ca="1" si="120"/>
        <v>3 h 28 min</v>
      </c>
      <c r="AB812" s="86"/>
    </row>
    <row r="813" spans="1:28" ht="15.75" customHeight="1" thickBot="1" x14ac:dyDescent="0.35">
      <c r="A813" s="62"/>
      <c r="D813" s="86"/>
      <c r="E813" s="86"/>
      <c r="F813" s="175">
        <v>733</v>
      </c>
      <c r="G813" s="172">
        <v>135598</v>
      </c>
      <c r="H813" s="128" t="s">
        <v>392</v>
      </c>
      <c r="I813" s="129">
        <v>710</v>
      </c>
      <c r="J813" s="130" t="s">
        <v>271</v>
      </c>
      <c r="K813" s="130">
        <v>8</v>
      </c>
      <c r="L813" s="130"/>
      <c r="M813" s="130"/>
      <c r="N813" s="130"/>
      <c r="O813" s="131"/>
      <c r="P813" s="156">
        <v>38.643799999999999</v>
      </c>
      <c r="Q813" s="156">
        <v>-7.548</v>
      </c>
      <c r="R813" s="132">
        <f t="shared" ca="1" si="111"/>
        <v>0.99958305308169904</v>
      </c>
      <c r="S813" s="131">
        <f t="shared" ca="1" si="112"/>
        <v>2.8878223478774556E-2</v>
      </c>
      <c r="T813" s="131">
        <f t="shared" ca="1" si="113"/>
        <v>1.6546003251693842</v>
      </c>
      <c r="U813" s="131">
        <f t="shared" ca="1" si="114"/>
        <v>183.98236393480681</v>
      </c>
      <c r="V813" s="131">
        <f t="shared" ca="1" si="115"/>
        <v>222.61866036111624</v>
      </c>
      <c r="W813" s="131">
        <f t="shared" ca="1" si="116"/>
        <v>3.7103110060186042</v>
      </c>
      <c r="X813" s="131">
        <f t="shared" ca="1" si="117"/>
        <v>222.61866036111624</v>
      </c>
      <c r="Y813" s="131">
        <f t="shared" ca="1" si="118"/>
        <v>222.61866036111624</v>
      </c>
      <c r="Z813" s="122">
        <f t="shared" ca="1" si="119"/>
        <v>222.6</v>
      </c>
      <c r="AA813" s="123" t="str">
        <f t="shared" ca="1" si="120"/>
        <v>3 h 43 min</v>
      </c>
      <c r="AB813" s="86"/>
    </row>
    <row r="814" spans="1:28" ht="15.75" customHeight="1" thickBot="1" x14ac:dyDescent="0.35">
      <c r="A814" s="62"/>
      <c r="D814" s="86"/>
      <c r="E814" s="86"/>
      <c r="F814" s="175">
        <v>734</v>
      </c>
      <c r="G814" s="172">
        <v>170914</v>
      </c>
      <c r="H814" s="128" t="s">
        <v>893</v>
      </c>
      <c r="I814" s="129">
        <v>1511</v>
      </c>
      <c r="J814" s="130" t="s">
        <v>243</v>
      </c>
      <c r="K814" s="130">
        <v>7</v>
      </c>
      <c r="L814" s="130" t="s">
        <v>318</v>
      </c>
      <c r="M814" s="130"/>
      <c r="N814" s="130"/>
      <c r="O814" s="131"/>
      <c r="P814" s="156">
        <v>38.475200000000001</v>
      </c>
      <c r="Q814" s="156">
        <v>-9.0932999999999993</v>
      </c>
      <c r="R814" s="132">
        <f t="shared" ca="1" si="111"/>
        <v>0.99954663156942103</v>
      </c>
      <c r="S814" s="131">
        <f t="shared" ca="1" si="112"/>
        <v>3.0113209456211765E-2</v>
      </c>
      <c r="T814" s="131">
        <f t="shared" ca="1" si="113"/>
        <v>1.7253598094343749</v>
      </c>
      <c r="U814" s="131">
        <f t="shared" ca="1" si="114"/>
        <v>191.85042547682787</v>
      </c>
      <c r="V814" s="131">
        <f t="shared" ca="1" si="115"/>
        <v>232.1390148269617</v>
      </c>
      <c r="W814" s="131">
        <f t="shared" ca="1" si="116"/>
        <v>3.8689835804493615</v>
      </c>
      <c r="X814" s="131">
        <f t="shared" ca="1" si="117"/>
        <v>232.1390148269617</v>
      </c>
      <c r="Y814" s="131">
        <f t="shared" ca="1" si="118"/>
        <v>232.1390148269617</v>
      </c>
      <c r="Z814" s="122">
        <f t="shared" ca="1" si="119"/>
        <v>232.1</v>
      </c>
      <c r="AA814" s="123" t="str">
        <f t="shared" ca="1" si="120"/>
        <v>3 h 52 min</v>
      </c>
      <c r="AB814" s="86"/>
    </row>
    <row r="815" spans="1:28" ht="15.75" customHeight="1" thickBot="1" x14ac:dyDescent="0.35">
      <c r="A815" s="62"/>
      <c r="D815" s="86"/>
      <c r="E815" s="86"/>
      <c r="F815" s="175">
        <v>735</v>
      </c>
      <c r="G815" s="172">
        <v>171062</v>
      </c>
      <c r="H815" s="128" t="s">
        <v>905</v>
      </c>
      <c r="I815" s="129">
        <v>1511</v>
      </c>
      <c r="J815" s="130" t="s">
        <v>243</v>
      </c>
      <c r="K815" s="130">
        <v>7</v>
      </c>
      <c r="L815" s="130" t="s">
        <v>318</v>
      </c>
      <c r="M815" s="130"/>
      <c r="N815" s="130"/>
      <c r="O815" s="131"/>
      <c r="P815" s="156">
        <v>38.448700000000002</v>
      </c>
      <c r="Q815" s="156">
        <v>-9.1037999999999997</v>
      </c>
      <c r="R815" s="132">
        <f t="shared" ca="1" si="111"/>
        <v>0.99955590853795306</v>
      </c>
      <c r="S815" s="131">
        <f t="shared" ca="1" si="112"/>
        <v>2.9803500984878273E-2</v>
      </c>
      <c r="T815" s="131">
        <f t="shared" ca="1" si="113"/>
        <v>1.7076148211475173</v>
      </c>
      <c r="U815" s="131">
        <f t="shared" ca="1" si="114"/>
        <v>189.87728136259753</v>
      </c>
      <c r="V815" s="131">
        <f t="shared" ca="1" si="115"/>
        <v>229.75151044874301</v>
      </c>
      <c r="W815" s="131">
        <f t="shared" ca="1" si="116"/>
        <v>3.8291918408123835</v>
      </c>
      <c r="X815" s="131">
        <f t="shared" ca="1" si="117"/>
        <v>229.75151044874301</v>
      </c>
      <c r="Y815" s="131">
        <f t="shared" ca="1" si="118"/>
        <v>229.75151044874301</v>
      </c>
      <c r="Z815" s="122">
        <f t="shared" ca="1" si="119"/>
        <v>229.8</v>
      </c>
      <c r="AA815" s="123" t="str">
        <f t="shared" ca="1" si="120"/>
        <v>3 h 50 min</v>
      </c>
      <c r="AB815" s="86"/>
    </row>
    <row r="816" spans="1:28" ht="15.75" customHeight="1" thickBot="1" x14ac:dyDescent="0.35">
      <c r="A816" s="62"/>
      <c r="D816" s="86"/>
      <c r="E816" s="86"/>
      <c r="F816" s="175">
        <v>736</v>
      </c>
      <c r="G816" s="173">
        <v>130345</v>
      </c>
      <c r="H816" s="134" t="s">
        <v>342</v>
      </c>
      <c r="I816" s="135">
        <v>1501</v>
      </c>
      <c r="J816" s="130" t="s">
        <v>248</v>
      </c>
      <c r="K816" s="130">
        <v>8</v>
      </c>
      <c r="L816" s="130"/>
      <c r="M816" s="130"/>
      <c r="N816" s="130"/>
      <c r="O816" s="131"/>
      <c r="P816" s="156">
        <v>38.372599999999998</v>
      </c>
      <c r="Q816" s="156">
        <v>-8.5111000000000008</v>
      </c>
      <c r="R816" s="132">
        <f t="shared" ca="1" si="111"/>
        <v>0.9996875072902045</v>
      </c>
      <c r="S816" s="136">
        <f t="shared" ca="1" si="112"/>
        <v>2.5000359454782073E-2</v>
      </c>
      <c r="T816" s="131">
        <f t="shared" ca="1" si="113"/>
        <v>1.4324150830689966</v>
      </c>
      <c r="U816" s="131">
        <f t="shared" ca="1" si="114"/>
        <v>159.27659937569982</v>
      </c>
      <c r="V816" s="131">
        <f t="shared" ca="1" si="115"/>
        <v>192.72468524459677</v>
      </c>
      <c r="W816" s="131">
        <f t="shared" ca="1" si="116"/>
        <v>3.2120780874099464</v>
      </c>
      <c r="X816" s="131">
        <f t="shared" ca="1" si="117"/>
        <v>192.72468524459677</v>
      </c>
      <c r="Y816" s="131">
        <f t="shared" ca="1" si="118"/>
        <v>192.72468524459677</v>
      </c>
      <c r="Z816" s="122">
        <f t="shared" ca="1" si="119"/>
        <v>192.7</v>
      </c>
      <c r="AA816" s="124" t="str">
        <f t="shared" ca="1" si="120"/>
        <v>3 h 13 min</v>
      </c>
      <c r="AB816" s="86"/>
    </row>
    <row r="817" spans="1:28" ht="15.75" customHeight="1" thickBot="1" x14ac:dyDescent="0.35">
      <c r="A817" s="62"/>
      <c r="D817" s="86"/>
      <c r="E817" s="86"/>
      <c r="F817" s="175">
        <v>737</v>
      </c>
      <c r="G817" s="172">
        <v>135604</v>
      </c>
      <c r="H817" s="128" t="s">
        <v>393</v>
      </c>
      <c r="I817" s="129">
        <v>711</v>
      </c>
      <c r="J817" s="130" t="s">
        <v>272</v>
      </c>
      <c r="K817" s="130">
        <v>8</v>
      </c>
      <c r="L817" s="130"/>
      <c r="M817" s="130"/>
      <c r="N817" s="130"/>
      <c r="O817" s="131"/>
      <c r="P817" s="156">
        <v>38.428699999999999</v>
      </c>
      <c r="Q817" s="156">
        <v>-7.5334000000000003</v>
      </c>
      <c r="R817" s="132">
        <f t="shared" ca="1" si="111"/>
        <v>0.99968149611157919</v>
      </c>
      <c r="S817" s="131">
        <f t="shared" ca="1" si="112"/>
        <v>2.5239682934278918E-2</v>
      </c>
      <c r="T817" s="131">
        <f t="shared" ca="1" si="113"/>
        <v>1.4461273083825514</v>
      </c>
      <c r="U817" s="131">
        <f t="shared" ca="1" si="114"/>
        <v>160.80132265153759</v>
      </c>
      <c r="V817" s="131">
        <f t="shared" ca="1" si="115"/>
        <v>194.56960040836049</v>
      </c>
      <c r="W817" s="131">
        <f t="shared" ca="1" si="116"/>
        <v>3.2428266734726749</v>
      </c>
      <c r="X817" s="131">
        <f t="shared" ca="1" si="117"/>
        <v>194.56960040836049</v>
      </c>
      <c r="Y817" s="131">
        <f t="shared" ca="1" si="118"/>
        <v>194.56960040836049</v>
      </c>
      <c r="Z817" s="122">
        <f t="shared" ca="1" si="119"/>
        <v>194.6</v>
      </c>
      <c r="AA817" s="123" t="str">
        <f t="shared" ca="1" si="120"/>
        <v>3 h 15 min</v>
      </c>
      <c r="AB817" s="86"/>
    </row>
    <row r="818" spans="1:28" ht="15.75" customHeight="1" thickBot="1" x14ac:dyDescent="0.35">
      <c r="A818" s="62"/>
      <c r="D818" s="86"/>
      <c r="E818" s="86"/>
      <c r="F818" s="175">
        <v>738</v>
      </c>
      <c r="G818" s="173">
        <v>135173</v>
      </c>
      <c r="H818" s="134" t="s">
        <v>358</v>
      </c>
      <c r="I818" s="135">
        <v>713</v>
      </c>
      <c r="J818" s="130" t="s">
        <v>275</v>
      </c>
      <c r="K818" s="130">
        <v>8</v>
      </c>
      <c r="L818" s="130"/>
      <c r="M818" s="130"/>
      <c r="N818" s="130"/>
      <c r="O818" s="131"/>
      <c r="P818" s="156">
        <v>38.334099999999999</v>
      </c>
      <c r="Q818" s="156">
        <v>-8.0038</v>
      </c>
      <c r="R818" s="132">
        <f t="shared" ca="1" si="111"/>
        <v>0.9997350807930776</v>
      </c>
      <c r="S818" s="136">
        <f t="shared" ca="1" si="112"/>
        <v>2.3018727366205027E-2</v>
      </c>
      <c r="T818" s="131">
        <f t="shared" ca="1" si="113"/>
        <v>1.3188759278458375</v>
      </c>
      <c r="U818" s="131">
        <f t="shared" ca="1" si="114"/>
        <v>146.65167608796909</v>
      </c>
      <c r="V818" s="131">
        <f t="shared" ca="1" si="115"/>
        <v>177.44852806644261</v>
      </c>
      <c r="W818" s="131">
        <f t="shared" ca="1" si="116"/>
        <v>2.9574754677740436</v>
      </c>
      <c r="X818" s="131">
        <f t="shared" ca="1" si="117"/>
        <v>177.44852806644261</v>
      </c>
      <c r="Y818" s="131">
        <f t="shared" ca="1" si="118"/>
        <v>177.44852806644261</v>
      </c>
      <c r="Z818" s="122">
        <f t="shared" ca="1" si="119"/>
        <v>177.4</v>
      </c>
      <c r="AA818" s="124" t="str">
        <f t="shared" ca="1" si="120"/>
        <v>2 h 57 min</v>
      </c>
      <c r="AB818" s="86"/>
    </row>
    <row r="819" spans="1:28" ht="15.75" customHeight="1" thickBot="1" x14ac:dyDescent="0.35">
      <c r="A819" s="62"/>
      <c r="D819" s="86"/>
      <c r="E819" s="86"/>
      <c r="F819" s="175">
        <v>739</v>
      </c>
      <c r="G819" s="172">
        <v>135343</v>
      </c>
      <c r="H819" s="128" t="s">
        <v>372</v>
      </c>
      <c r="I819" s="129">
        <v>1501</v>
      </c>
      <c r="J819" s="130" t="s">
        <v>248</v>
      </c>
      <c r="K819" s="130">
        <v>8</v>
      </c>
      <c r="L819" s="130" t="s">
        <v>320</v>
      </c>
      <c r="M819" s="130"/>
      <c r="N819" s="130"/>
      <c r="O819" s="131"/>
      <c r="P819" s="156">
        <v>38.294400000000003</v>
      </c>
      <c r="Q819" s="156">
        <v>-8.2235999999999994</v>
      </c>
      <c r="R819" s="132">
        <f t="shared" ca="1" si="111"/>
        <v>0.99974296784956729</v>
      </c>
      <c r="S819" s="131">
        <f t="shared" ca="1" si="112"/>
        <v>2.2673471816576418E-2</v>
      </c>
      <c r="T819" s="131">
        <f t="shared" ca="1" si="113"/>
        <v>1.2990942419986486</v>
      </c>
      <c r="U819" s="131">
        <f t="shared" ca="1" si="114"/>
        <v>144.4520625200164</v>
      </c>
      <c r="V819" s="131">
        <f t="shared" ca="1" si="115"/>
        <v>174.78699564921985</v>
      </c>
      <c r="W819" s="131">
        <f t="shared" ca="1" si="116"/>
        <v>2.9131165941536641</v>
      </c>
      <c r="X819" s="131">
        <f t="shared" ca="1" si="117"/>
        <v>174.78699564921985</v>
      </c>
      <c r="Y819" s="131">
        <f t="shared" ca="1" si="118"/>
        <v>174.78699564921985</v>
      </c>
      <c r="Z819" s="122">
        <f t="shared" ca="1" si="119"/>
        <v>174.8</v>
      </c>
      <c r="AA819" s="123" t="str">
        <f t="shared" ca="1" si="120"/>
        <v>2 h 55 min</v>
      </c>
      <c r="AB819" s="86"/>
    </row>
    <row r="820" spans="1:28" ht="15.75" customHeight="1" thickBot="1" x14ac:dyDescent="0.35">
      <c r="A820" s="62"/>
      <c r="D820" s="86"/>
      <c r="E820" s="86"/>
      <c r="F820" s="175">
        <v>740</v>
      </c>
      <c r="G820" s="173">
        <v>130140</v>
      </c>
      <c r="H820" s="134" t="s">
        <v>335</v>
      </c>
      <c r="I820" s="135">
        <v>709</v>
      </c>
      <c r="J820" s="130" t="s">
        <v>270</v>
      </c>
      <c r="K820" s="130">
        <v>8</v>
      </c>
      <c r="L820" s="130" t="s">
        <v>318</v>
      </c>
      <c r="M820" s="130"/>
      <c r="N820" s="130"/>
      <c r="O820" s="131"/>
      <c r="P820" s="156">
        <v>38.309899999999999</v>
      </c>
      <c r="Q820" s="156">
        <v>-7.7073</v>
      </c>
      <c r="R820" s="132">
        <f t="shared" ca="1" si="111"/>
        <v>0.9997406200711737</v>
      </c>
      <c r="S820" s="136">
        <f t="shared" ca="1" si="112"/>
        <v>2.2776792688751657E-2</v>
      </c>
      <c r="T820" s="131">
        <f t="shared" ca="1" si="113"/>
        <v>1.3050140919099005</v>
      </c>
      <c r="U820" s="131">
        <f t="shared" ca="1" si="114"/>
        <v>145.11031694209254</v>
      </c>
      <c r="V820" s="131">
        <f t="shared" ca="1" si="115"/>
        <v>175.58348349993196</v>
      </c>
      <c r="W820" s="131">
        <f t="shared" ca="1" si="116"/>
        <v>2.9263913916655326</v>
      </c>
      <c r="X820" s="131">
        <f t="shared" ca="1" si="117"/>
        <v>175.58348349993196</v>
      </c>
      <c r="Y820" s="131">
        <f t="shared" ca="1" si="118"/>
        <v>175.58348349993196</v>
      </c>
      <c r="Z820" s="122">
        <f t="shared" ca="1" si="119"/>
        <v>175.6</v>
      </c>
      <c r="AA820" s="124" t="str">
        <f t="shared" ca="1" si="120"/>
        <v>2 h 56 min</v>
      </c>
      <c r="AB820" s="86"/>
    </row>
    <row r="821" spans="1:28" ht="15.75" customHeight="1" thickBot="1" x14ac:dyDescent="0.35">
      <c r="A821" s="62"/>
      <c r="D821" s="86"/>
      <c r="E821" s="86"/>
      <c r="F821" s="175">
        <v>741</v>
      </c>
      <c r="G821" s="173">
        <v>130000</v>
      </c>
      <c r="H821" s="134" t="s">
        <v>334</v>
      </c>
      <c r="I821" s="135">
        <v>203</v>
      </c>
      <c r="J821" s="130" t="s">
        <v>279</v>
      </c>
      <c r="K821" s="130">
        <v>9</v>
      </c>
      <c r="L821" s="130"/>
      <c r="M821" s="130"/>
      <c r="N821" s="130"/>
      <c r="O821" s="131"/>
      <c r="P821" s="156">
        <v>38.255899999999997</v>
      </c>
      <c r="Q821" s="156">
        <v>-7.9919000000000002</v>
      </c>
      <c r="R821" s="132">
        <f t="shared" ca="1" si="111"/>
        <v>0.99976568997816817</v>
      </c>
      <c r="S821" s="136">
        <f t="shared" ca="1" si="112"/>
        <v>2.1648056383949177E-2</v>
      </c>
      <c r="T821" s="131">
        <f t="shared" ca="1" si="113"/>
        <v>1.2403422654615262</v>
      </c>
      <c r="U821" s="131">
        <f t="shared" ca="1" si="114"/>
        <v>137.91916912895803</v>
      </c>
      <c r="V821" s="131">
        <f t="shared" ca="1" si="115"/>
        <v>166.88219464603921</v>
      </c>
      <c r="W821" s="131">
        <f t="shared" ca="1" si="116"/>
        <v>2.78136991076732</v>
      </c>
      <c r="X821" s="131">
        <f t="shared" ca="1" si="117"/>
        <v>166.88219464603921</v>
      </c>
      <c r="Y821" s="131">
        <f t="shared" ca="1" si="118"/>
        <v>166.88219464603921</v>
      </c>
      <c r="Z821" s="122">
        <f t="shared" ca="1" si="119"/>
        <v>166.9</v>
      </c>
      <c r="AA821" s="124" t="str">
        <f t="shared" ca="1" si="120"/>
        <v>2 h 47 min</v>
      </c>
      <c r="AB821" s="86"/>
    </row>
    <row r="822" spans="1:28" ht="15.75" customHeight="1" thickBot="1" x14ac:dyDescent="0.35">
      <c r="A822" s="62"/>
      <c r="D822" s="86"/>
      <c r="E822" s="86"/>
      <c r="F822" s="175">
        <v>742</v>
      </c>
      <c r="G822" s="172">
        <v>135161</v>
      </c>
      <c r="H822" s="128" t="s">
        <v>357</v>
      </c>
      <c r="I822" s="129">
        <v>708</v>
      </c>
      <c r="J822" s="130" t="s">
        <v>266</v>
      </c>
      <c r="K822" s="130">
        <v>8</v>
      </c>
      <c r="L822" s="130" t="s">
        <v>320</v>
      </c>
      <c r="M822" s="130"/>
      <c r="N822" s="130"/>
      <c r="O822" s="131"/>
      <c r="P822" s="156">
        <v>38.382399999999997</v>
      </c>
      <c r="Q822" s="156">
        <v>-7.3423999999999996</v>
      </c>
      <c r="R822" s="132">
        <f t="shared" ca="1" si="111"/>
        <v>0.9996832377599586</v>
      </c>
      <c r="S822" s="131">
        <f t="shared" ca="1" si="112"/>
        <v>2.5170576652390197E-2</v>
      </c>
      <c r="T822" s="131">
        <f t="shared" ca="1" si="113"/>
        <v>1.4421678100924866</v>
      </c>
      <c r="U822" s="131">
        <f t="shared" ca="1" si="114"/>
        <v>160.36104843889512</v>
      </c>
      <c r="V822" s="131">
        <f t="shared" ca="1" si="115"/>
        <v>194.03686861106308</v>
      </c>
      <c r="W822" s="131">
        <f t="shared" ca="1" si="116"/>
        <v>3.2339478101843846</v>
      </c>
      <c r="X822" s="131">
        <f t="shared" ca="1" si="117"/>
        <v>194.03686861106308</v>
      </c>
      <c r="Y822" s="131">
        <f t="shared" ca="1" si="118"/>
        <v>194.03686861106308</v>
      </c>
      <c r="Z822" s="122">
        <f t="shared" ca="1" si="119"/>
        <v>194</v>
      </c>
      <c r="AA822" s="123" t="str">
        <f t="shared" ca="1" si="120"/>
        <v>3 h 14 min</v>
      </c>
      <c r="AB822" s="86"/>
    </row>
    <row r="823" spans="1:28" ht="15.75" customHeight="1" thickBot="1" x14ac:dyDescent="0.35">
      <c r="A823" s="62"/>
      <c r="D823" s="86"/>
      <c r="E823" s="86"/>
      <c r="F823" s="175">
        <v>743</v>
      </c>
      <c r="G823" s="173">
        <v>130308</v>
      </c>
      <c r="H823" s="134" t="s">
        <v>340</v>
      </c>
      <c r="I823" s="135">
        <v>1505</v>
      </c>
      <c r="J823" s="130" t="s">
        <v>285</v>
      </c>
      <c r="K823" s="130">
        <v>9</v>
      </c>
      <c r="L823" s="130"/>
      <c r="M823" s="130"/>
      <c r="N823" s="130"/>
      <c r="O823" s="131"/>
      <c r="P823" s="156">
        <v>38.171100000000003</v>
      </c>
      <c r="Q823" s="156">
        <v>-8.5582999999999991</v>
      </c>
      <c r="R823" s="132">
        <f t="shared" ca="1" si="111"/>
        <v>0.99975898037165523</v>
      </c>
      <c r="S823" s="136">
        <f t="shared" ca="1" si="112"/>
        <v>2.1955833425794991E-2</v>
      </c>
      <c r="T823" s="131">
        <f t="shared" ca="1" si="113"/>
        <v>1.2579765909903127</v>
      </c>
      <c r="U823" s="131">
        <f t="shared" ca="1" si="114"/>
        <v>139.88000815928393</v>
      </c>
      <c r="V823" s="131">
        <f t="shared" ca="1" si="115"/>
        <v>169.25480987273355</v>
      </c>
      <c r="W823" s="131">
        <f t="shared" ca="1" si="116"/>
        <v>2.8209134978788923</v>
      </c>
      <c r="X823" s="131">
        <f t="shared" ca="1" si="117"/>
        <v>169.25480987273355</v>
      </c>
      <c r="Y823" s="131">
        <f t="shared" ca="1" si="118"/>
        <v>169.25480987273355</v>
      </c>
      <c r="Z823" s="122">
        <f t="shared" ca="1" si="119"/>
        <v>169.3</v>
      </c>
      <c r="AA823" s="124" t="str">
        <f t="shared" ca="1" si="120"/>
        <v>2 h 49 min</v>
      </c>
      <c r="AB823" s="86"/>
    </row>
    <row r="824" spans="1:28" ht="15.75" customHeight="1" thickBot="1" x14ac:dyDescent="0.35">
      <c r="A824" s="62"/>
      <c r="D824" s="86"/>
      <c r="E824" s="86"/>
      <c r="F824" s="175">
        <v>744</v>
      </c>
      <c r="G824" s="172">
        <v>404342</v>
      </c>
      <c r="H824" s="128" t="s">
        <v>1123</v>
      </c>
      <c r="I824" s="129">
        <v>1505</v>
      </c>
      <c r="J824" s="130" t="s">
        <v>285</v>
      </c>
      <c r="K824" s="130">
        <v>9</v>
      </c>
      <c r="L824" s="130"/>
      <c r="M824" s="130"/>
      <c r="N824" s="130"/>
      <c r="O824" s="131"/>
      <c r="P824" s="156">
        <v>38.170900000000003</v>
      </c>
      <c r="Q824" s="156">
        <v>-8.5580999999999996</v>
      </c>
      <c r="R824" s="132">
        <f t="shared" ca="1" si="111"/>
        <v>0.99975907470456193</v>
      </c>
      <c r="S824" s="131">
        <f t="shared" ca="1" si="112"/>
        <v>2.1951536175219166E-2</v>
      </c>
      <c r="T824" s="131">
        <f t="shared" ca="1" si="113"/>
        <v>1.2577303766688077</v>
      </c>
      <c r="U824" s="131">
        <f t="shared" ca="1" si="114"/>
        <v>139.85263049458993</v>
      </c>
      <c r="V824" s="131">
        <f t="shared" ca="1" si="115"/>
        <v>169.22168289845382</v>
      </c>
      <c r="W824" s="131">
        <f t="shared" ca="1" si="116"/>
        <v>2.8203613816408972</v>
      </c>
      <c r="X824" s="131">
        <f t="shared" ca="1" si="117"/>
        <v>169.22168289845382</v>
      </c>
      <c r="Y824" s="131">
        <f t="shared" ca="1" si="118"/>
        <v>169.22168289845382</v>
      </c>
      <c r="Z824" s="122">
        <f t="shared" ca="1" si="119"/>
        <v>169.2</v>
      </c>
      <c r="AA824" s="123" t="str">
        <f t="shared" ca="1" si="120"/>
        <v>2 h 49 min</v>
      </c>
      <c r="AB824" s="86"/>
    </row>
    <row r="825" spans="1:28" ht="15.75" customHeight="1" thickBot="1" x14ac:dyDescent="0.35">
      <c r="A825" s="62"/>
      <c r="D825" s="86"/>
      <c r="E825" s="86"/>
      <c r="F825" s="175">
        <v>745</v>
      </c>
      <c r="G825" s="173">
        <v>135112</v>
      </c>
      <c r="H825" s="134" t="s">
        <v>353</v>
      </c>
      <c r="I825" s="135">
        <v>214</v>
      </c>
      <c r="J825" s="130" t="s">
        <v>293</v>
      </c>
      <c r="K825" s="130">
        <v>9</v>
      </c>
      <c r="L825" s="130" t="s">
        <v>318</v>
      </c>
      <c r="M825" s="130"/>
      <c r="N825" s="130"/>
      <c r="O825" s="131"/>
      <c r="P825" s="156">
        <v>38.2119</v>
      </c>
      <c r="Q825" s="156">
        <v>-7.8005000000000004</v>
      </c>
      <c r="R825" s="132">
        <f t="shared" ca="1" si="111"/>
        <v>0.99978085197242117</v>
      </c>
      <c r="S825" s="136">
        <f t="shared" ca="1" si="112"/>
        <v>2.0935903723331206E-2</v>
      </c>
      <c r="T825" s="131">
        <f t="shared" ca="1" si="113"/>
        <v>1.1995389236391041</v>
      </c>
      <c r="U825" s="131">
        <f t="shared" ca="1" si="114"/>
        <v>133.38206420353706</v>
      </c>
      <c r="V825" s="131">
        <f t="shared" ca="1" si="115"/>
        <v>161.39229768627985</v>
      </c>
      <c r="W825" s="131">
        <f t="shared" ca="1" si="116"/>
        <v>2.689871628104664</v>
      </c>
      <c r="X825" s="131">
        <f t="shared" ca="1" si="117"/>
        <v>161.39229768627985</v>
      </c>
      <c r="Y825" s="131">
        <f t="shared" ca="1" si="118"/>
        <v>161.39229768627985</v>
      </c>
      <c r="Z825" s="122">
        <f t="shared" ca="1" si="119"/>
        <v>161.4</v>
      </c>
      <c r="AA825" s="124" t="str">
        <f t="shared" ca="1" si="120"/>
        <v>2 h 41 min</v>
      </c>
      <c r="AB825" s="86"/>
    </row>
    <row r="826" spans="1:28" ht="15.75" customHeight="1" thickBot="1" x14ac:dyDescent="0.35">
      <c r="A826" s="62"/>
      <c r="D826" s="86"/>
      <c r="E826" s="86"/>
      <c r="F826" s="175">
        <v>746</v>
      </c>
      <c r="G826" s="173">
        <v>135045</v>
      </c>
      <c r="H826" s="134" t="s">
        <v>346</v>
      </c>
      <c r="I826" s="135">
        <v>207</v>
      </c>
      <c r="J826" s="130" t="s">
        <v>283</v>
      </c>
      <c r="K826" s="130">
        <v>9</v>
      </c>
      <c r="L826" s="130" t="s">
        <v>318</v>
      </c>
      <c r="M826" s="130"/>
      <c r="N826" s="130"/>
      <c r="O826" s="131"/>
      <c r="P826" s="156">
        <v>38.165799999999997</v>
      </c>
      <c r="Q826" s="156">
        <v>-7.8914</v>
      </c>
      <c r="R826" s="132">
        <f t="shared" ca="1" si="111"/>
        <v>0.9997987326341794</v>
      </c>
      <c r="S826" s="136">
        <f t="shared" ca="1" si="112"/>
        <v>2.0063604741342278E-2</v>
      </c>
      <c r="T826" s="131">
        <f t="shared" ca="1" si="113"/>
        <v>1.1495598734975803</v>
      </c>
      <c r="U826" s="131">
        <f t="shared" ca="1" si="114"/>
        <v>127.82467148918927</v>
      </c>
      <c r="V826" s="131">
        <f t="shared" ca="1" si="115"/>
        <v>154.66785250191901</v>
      </c>
      <c r="W826" s="131">
        <f t="shared" ca="1" si="116"/>
        <v>2.5777975416986503</v>
      </c>
      <c r="X826" s="131">
        <f t="shared" ca="1" si="117"/>
        <v>154.66785250191901</v>
      </c>
      <c r="Y826" s="131">
        <f t="shared" ca="1" si="118"/>
        <v>154.66785250191901</v>
      </c>
      <c r="Z826" s="122">
        <f t="shared" ca="1" si="119"/>
        <v>154.69999999999999</v>
      </c>
      <c r="AA826" s="124" t="str">
        <f t="shared" ca="1" si="120"/>
        <v>2 h 35 min</v>
      </c>
      <c r="AB826" s="86"/>
    </row>
    <row r="827" spans="1:28" ht="15.75" customHeight="1" thickBot="1" x14ac:dyDescent="0.35">
      <c r="A827" s="62"/>
      <c r="D827" s="86"/>
      <c r="E827" s="86"/>
      <c r="F827" s="175">
        <v>747</v>
      </c>
      <c r="G827" s="172">
        <v>135513</v>
      </c>
      <c r="H827" s="128" t="s">
        <v>384</v>
      </c>
      <c r="I827" s="129">
        <v>1509</v>
      </c>
      <c r="J827" s="130" t="s">
        <v>290</v>
      </c>
      <c r="K827" s="130">
        <v>9</v>
      </c>
      <c r="L827" s="130"/>
      <c r="M827" s="130"/>
      <c r="N827" s="130"/>
      <c r="O827" s="131"/>
      <c r="P827" s="156">
        <v>38.061399999999999</v>
      </c>
      <c r="Q827" s="156">
        <v>-8.7815999999999992</v>
      </c>
      <c r="R827" s="132">
        <f t="shared" ca="1" si="111"/>
        <v>0.99976392772239797</v>
      </c>
      <c r="S827" s="131">
        <f t="shared" ca="1" si="112"/>
        <v>2.1729315062383847E-2</v>
      </c>
      <c r="T827" s="131">
        <f t="shared" ca="1" si="113"/>
        <v>1.2449980447846436</v>
      </c>
      <c r="U827" s="131">
        <f t="shared" ca="1" si="114"/>
        <v>138.43686592424802</v>
      </c>
      <c r="V827" s="131">
        <f t="shared" ca="1" si="115"/>
        <v>167.50860776834011</v>
      </c>
      <c r="W827" s="131">
        <f t="shared" ca="1" si="116"/>
        <v>2.7918101294723354</v>
      </c>
      <c r="X827" s="131">
        <f t="shared" ca="1" si="117"/>
        <v>167.50860776834011</v>
      </c>
      <c r="Y827" s="131">
        <f t="shared" ca="1" si="118"/>
        <v>167.50860776834011</v>
      </c>
      <c r="Z827" s="122">
        <f t="shared" ca="1" si="119"/>
        <v>167.5</v>
      </c>
      <c r="AA827" s="123" t="str">
        <f t="shared" ca="1" si="120"/>
        <v>2 h 48 min</v>
      </c>
      <c r="AB827" s="86"/>
    </row>
    <row r="828" spans="1:28" ht="15.75" customHeight="1" thickBot="1" x14ac:dyDescent="0.35">
      <c r="A828" s="62"/>
      <c r="D828" s="86"/>
      <c r="E828" s="86"/>
      <c r="F828" s="175">
        <v>748</v>
      </c>
      <c r="G828" s="173">
        <v>130242</v>
      </c>
      <c r="H828" s="134" t="s">
        <v>337</v>
      </c>
      <c r="I828" s="135">
        <v>208</v>
      </c>
      <c r="J828" s="130" t="s">
        <v>284</v>
      </c>
      <c r="K828" s="130">
        <v>9</v>
      </c>
      <c r="L828" s="130"/>
      <c r="M828" s="130"/>
      <c r="N828" s="130"/>
      <c r="O828" s="131"/>
      <c r="P828" s="156">
        <v>38.062100000000001</v>
      </c>
      <c r="Q828" s="156">
        <v>-8.1150000000000002</v>
      </c>
      <c r="R828" s="132">
        <f t="shared" ca="1" si="111"/>
        <v>0.99983016144067893</v>
      </c>
      <c r="S828" s="136">
        <f t="shared" ca="1" si="112"/>
        <v>1.8430592343249064E-2</v>
      </c>
      <c r="T828" s="131">
        <f t="shared" ca="1" si="113"/>
        <v>1.0559951551943016</v>
      </c>
      <c r="U828" s="131">
        <f t="shared" ca="1" si="114"/>
        <v>117.42079461785526</v>
      </c>
      <c r="V828" s="131">
        <f t="shared" ca="1" si="115"/>
        <v>142.07916148760486</v>
      </c>
      <c r="W828" s="131">
        <f t="shared" ca="1" si="116"/>
        <v>2.3679860247934146</v>
      </c>
      <c r="X828" s="131">
        <f t="shared" ca="1" si="117"/>
        <v>142.07916148760486</v>
      </c>
      <c r="Y828" s="131">
        <f t="shared" ca="1" si="118"/>
        <v>142.07916148760486</v>
      </c>
      <c r="Z828" s="122">
        <f t="shared" ca="1" si="119"/>
        <v>142.1</v>
      </c>
      <c r="AA828" s="124" t="str">
        <f t="shared" ca="1" si="120"/>
        <v>2 h 22 min</v>
      </c>
      <c r="AB828" s="86"/>
    </row>
    <row r="829" spans="1:28" ht="15.75" customHeight="1" thickBot="1" x14ac:dyDescent="0.35">
      <c r="A829" s="62"/>
      <c r="D829" s="86"/>
      <c r="E829" s="86"/>
      <c r="F829" s="175">
        <v>749</v>
      </c>
      <c r="G829" s="172">
        <v>135501</v>
      </c>
      <c r="H829" s="128" t="s">
        <v>383</v>
      </c>
      <c r="I829" s="129">
        <v>1509</v>
      </c>
      <c r="J829" s="130" t="s">
        <v>290</v>
      </c>
      <c r="K829" s="130">
        <v>9</v>
      </c>
      <c r="L829" s="130" t="s">
        <v>318</v>
      </c>
      <c r="M829" s="130"/>
      <c r="N829" s="130"/>
      <c r="O829" s="131"/>
      <c r="P829" s="156">
        <v>38.016199999999998</v>
      </c>
      <c r="Q829" s="156">
        <v>-8.6957000000000004</v>
      </c>
      <c r="R829" s="132">
        <f t="shared" ca="1" si="111"/>
        <v>0.99979130628054036</v>
      </c>
      <c r="S829" s="131">
        <f t="shared" ca="1" si="112"/>
        <v>2.0430417455763905E-2</v>
      </c>
      <c r="T829" s="131">
        <f t="shared" ca="1" si="113"/>
        <v>1.170576693905677</v>
      </c>
      <c r="U829" s="131">
        <f t="shared" ca="1" si="114"/>
        <v>130.16162515845625</v>
      </c>
      <c r="V829" s="131">
        <f t="shared" ca="1" si="115"/>
        <v>157.49556644173205</v>
      </c>
      <c r="W829" s="131">
        <f t="shared" ca="1" si="116"/>
        <v>2.6249261073622008</v>
      </c>
      <c r="X829" s="131">
        <f t="shared" ca="1" si="117"/>
        <v>157.49556644173205</v>
      </c>
      <c r="Y829" s="131">
        <f t="shared" ca="1" si="118"/>
        <v>157.49556644173205</v>
      </c>
      <c r="Z829" s="122">
        <f t="shared" ca="1" si="119"/>
        <v>157.5</v>
      </c>
      <c r="AA829" s="123" t="str">
        <f t="shared" ca="1" si="120"/>
        <v>2 h 38 min</v>
      </c>
      <c r="AB829" s="86"/>
    </row>
    <row r="830" spans="1:28" ht="15.75" customHeight="1" thickBot="1" x14ac:dyDescent="0.35">
      <c r="A830" s="62"/>
      <c r="D830" s="86"/>
      <c r="E830" s="86"/>
      <c r="F830" s="175">
        <v>750</v>
      </c>
      <c r="G830" s="173">
        <v>135057</v>
      </c>
      <c r="H830" s="134" t="s">
        <v>347</v>
      </c>
      <c r="I830" s="135">
        <v>210</v>
      </c>
      <c r="J830" s="130" t="s">
        <v>287</v>
      </c>
      <c r="K830" s="130">
        <v>9</v>
      </c>
      <c r="L830" s="130" t="s">
        <v>318</v>
      </c>
      <c r="M830" s="130"/>
      <c r="N830" s="130"/>
      <c r="O830" s="131"/>
      <c r="P830" s="156">
        <v>38.206299999999999</v>
      </c>
      <c r="Q830" s="156">
        <v>-7.2229000000000001</v>
      </c>
      <c r="R830" s="132">
        <f t="shared" ca="1" si="111"/>
        <v>0.99973696304744075</v>
      </c>
      <c r="S830" s="136">
        <f t="shared" ca="1" si="112"/>
        <v>2.2936803821568708E-2</v>
      </c>
      <c r="T830" s="131">
        <f t="shared" ca="1" si="113"/>
        <v>1.3141820544954248</v>
      </c>
      <c r="U830" s="131">
        <f t="shared" ca="1" si="114"/>
        <v>146.12974344847737</v>
      </c>
      <c r="V830" s="131">
        <f t="shared" ca="1" si="115"/>
        <v>176.8169895726576</v>
      </c>
      <c r="W830" s="131">
        <f t="shared" ca="1" si="116"/>
        <v>2.9469498262109601</v>
      </c>
      <c r="X830" s="131">
        <f t="shared" ca="1" si="117"/>
        <v>176.8169895726576</v>
      </c>
      <c r="Y830" s="131">
        <f t="shared" ca="1" si="118"/>
        <v>176.8169895726576</v>
      </c>
      <c r="Z830" s="122">
        <f t="shared" ca="1" si="119"/>
        <v>176.8</v>
      </c>
      <c r="AA830" s="124" t="str">
        <f t="shared" ca="1" si="120"/>
        <v>2 h 57 min</v>
      </c>
      <c r="AB830" s="86"/>
    </row>
    <row r="831" spans="1:28" ht="15.75" customHeight="1" thickBot="1" x14ac:dyDescent="0.35">
      <c r="A831" s="62"/>
      <c r="D831" s="86"/>
      <c r="E831" s="86"/>
      <c r="F831" s="175">
        <v>751</v>
      </c>
      <c r="G831" s="172">
        <v>402308</v>
      </c>
      <c r="H831" s="128" t="s">
        <v>1078</v>
      </c>
      <c r="I831" s="129">
        <v>210</v>
      </c>
      <c r="J831" s="130" t="s">
        <v>287</v>
      </c>
      <c r="K831" s="130">
        <v>9</v>
      </c>
      <c r="L831" s="130"/>
      <c r="M831" s="130"/>
      <c r="N831" s="130"/>
      <c r="O831" s="131"/>
      <c r="P831" s="156">
        <v>38.142699999999998</v>
      </c>
      <c r="Q831" s="156">
        <v>-7.4451000000000001</v>
      </c>
      <c r="R831" s="132">
        <f t="shared" ca="1" si="111"/>
        <v>0.99978458744691867</v>
      </c>
      <c r="S831" s="131">
        <f t="shared" ca="1" si="112"/>
        <v>2.075669951061343E-2</v>
      </c>
      <c r="T831" s="131">
        <f t="shared" ca="1" si="113"/>
        <v>1.1892712785794108</v>
      </c>
      <c r="U831" s="131">
        <f t="shared" ca="1" si="114"/>
        <v>132.24035911537172</v>
      </c>
      <c r="V831" s="131">
        <f t="shared" ca="1" si="115"/>
        <v>160.01083452959978</v>
      </c>
      <c r="W831" s="131">
        <f t="shared" ca="1" si="116"/>
        <v>2.6668472421599962</v>
      </c>
      <c r="X831" s="131">
        <f t="shared" ca="1" si="117"/>
        <v>160.01083452959978</v>
      </c>
      <c r="Y831" s="131">
        <f t="shared" ca="1" si="118"/>
        <v>160.01083452959978</v>
      </c>
      <c r="Z831" s="122">
        <f t="shared" ca="1" si="119"/>
        <v>160</v>
      </c>
      <c r="AA831" s="123" t="str">
        <f t="shared" ca="1" si="120"/>
        <v>2 h 40 min</v>
      </c>
      <c r="AB831" s="86"/>
    </row>
    <row r="832" spans="1:28" ht="15.75" customHeight="1" thickBot="1" x14ac:dyDescent="0.35">
      <c r="A832" s="62"/>
      <c r="D832" s="86"/>
      <c r="E832" s="86"/>
      <c r="F832" s="175">
        <v>752</v>
      </c>
      <c r="G832" s="172">
        <v>135471</v>
      </c>
      <c r="H832" s="128" t="s">
        <v>380</v>
      </c>
      <c r="I832" s="129">
        <v>210</v>
      </c>
      <c r="J832" s="130" t="s">
        <v>287</v>
      </c>
      <c r="K832" s="130">
        <v>9</v>
      </c>
      <c r="L832" s="130" t="s">
        <v>320</v>
      </c>
      <c r="M832" s="130"/>
      <c r="N832" s="130"/>
      <c r="O832" s="131"/>
      <c r="P832" s="156">
        <v>38.140700000000002</v>
      </c>
      <c r="Q832" s="156">
        <v>-7.4497999999999998</v>
      </c>
      <c r="R832" s="132">
        <f t="shared" ca="1" si="111"/>
        <v>0.99978570402528044</v>
      </c>
      <c r="S832" s="131">
        <f t="shared" ca="1" si="112"/>
        <v>2.0702832122736048E-2</v>
      </c>
      <c r="T832" s="131">
        <f t="shared" ca="1" si="113"/>
        <v>1.1861849046006427</v>
      </c>
      <c r="U832" s="131">
        <f t="shared" ca="1" si="114"/>
        <v>131.8971714754548</v>
      </c>
      <c r="V832" s="131">
        <f t="shared" ca="1" si="115"/>
        <v>159.59557748530031</v>
      </c>
      <c r="W832" s="131">
        <f t="shared" ca="1" si="116"/>
        <v>2.6599262914216717</v>
      </c>
      <c r="X832" s="131">
        <f t="shared" ca="1" si="117"/>
        <v>159.59557748530031</v>
      </c>
      <c r="Y832" s="131">
        <f t="shared" ca="1" si="118"/>
        <v>159.59557748530031</v>
      </c>
      <c r="Z832" s="122">
        <f t="shared" ca="1" si="119"/>
        <v>159.6</v>
      </c>
      <c r="AA832" s="123" t="str">
        <f t="shared" ca="1" si="120"/>
        <v>2 h 40 min</v>
      </c>
      <c r="AB832" s="86"/>
    </row>
    <row r="833" spans="1:28" ht="15.75" customHeight="1" thickBot="1" x14ac:dyDescent="0.35">
      <c r="A833" s="62"/>
      <c r="D833" s="86"/>
      <c r="E833" s="86"/>
      <c r="F833" s="175">
        <v>753</v>
      </c>
      <c r="G833" s="172">
        <v>135628</v>
      </c>
      <c r="H833" s="128" t="s">
        <v>395</v>
      </c>
      <c r="I833" s="129">
        <v>1513</v>
      </c>
      <c r="J833" s="130" t="s">
        <v>292</v>
      </c>
      <c r="K833" s="130">
        <v>9</v>
      </c>
      <c r="L833" s="130" t="s">
        <v>320</v>
      </c>
      <c r="M833" s="130"/>
      <c r="N833" s="130"/>
      <c r="O833" s="131"/>
      <c r="P833" s="156">
        <v>37.9572</v>
      </c>
      <c r="Q833" s="156">
        <v>-8.8609000000000009</v>
      </c>
      <c r="R833" s="132">
        <f t="shared" ca="1" si="111"/>
        <v>0.99978174786352603</v>
      </c>
      <c r="S833" s="131">
        <f t="shared" ca="1" si="112"/>
        <v>2.0893064683537244E-2</v>
      </c>
      <c r="T833" s="131">
        <f t="shared" ca="1" si="113"/>
        <v>1.197084427460517</v>
      </c>
      <c r="U833" s="131">
        <f t="shared" ca="1" si="114"/>
        <v>133.10913786456803</v>
      </c>
      <c r="V833" s="131">
        <f t="shared" ca="1" si="115"/>
        <v>161.0620568161273</v>
      </c>
      <c r="W833" s="131">
        <f t="shared" ca="1" si="116"/>
        <v>2.6843676136021215</v>
      </c>
      <c r="X833" s="131">
        <f t="shared" ca="1" si="117"/>
        <v>161.0620568161273</v>
      </c>
      <c r="Y833" s="131">
        <f t="shared" ca="1" si="118"/>
        <v>161.0620568161273</v>
      </c>
      <c r="Z833" s="122">
        <f t="shared" ca="1" si="119"/>
        <v>161.1</v>
      </c>
      <c r="AA833" s="123" t="str">
        <f t="shared" ca="1" si="120"/>
        <v>2 h 41 min</v>
      </c>
      <c r="AB833" s="86"/>
    </row>
    <row r="834" spans="1:28" ht="15.75" customHeight="1" thickBot="1" x14ac:dyDescent="0.35">
      <c r="A834" s="62"/>
      <c r="D834" s="86"/>
      <c r="E834" s="86"/>
      <c r="F834" s="175">
        <v>754</v>
      </c>
      <c r="G834" s="172">
        <v>403192</v>
      </c>
      <c r="H834" s="128" t="s">
        <v>1090</v>
      </c>
      <c r="I834" s="129">
        <v>1513</v>
      </c>
      <c r="J834" s="130" t="s">
        <v>292</v>
      </c>
      <c r="K834" s="130">
        <v>9</v>
      </c>
      <c r="L834" s="130"/>
      <c r="M834" s="130"/>
      <c r="N834" s="130"/>
      <c r="O834" s="131"/>
      <c r="P834" s="156">
        <v>37.9572</v>
      </c>
      <c r="Q834" s="156">
        <v>-8.8609000000000009</v>
      </c>
      <c r="R834" s="132">
        <f t="shared" ca="1" si="111"/>
        <v>0.99978174786352603</v>
      </c>
      <c r="S834" s="131">
        <f t="shared" ca="1" si="112"/>
        <v>2.0893064683537244E-2</v>
      </c>
      <c r="T834" s="131">
        <f t="shared" ca="1" si="113"/>
        <v>1.197084427460517</v>
      </c>
      <c r="U834" s="131">
        <f t="shared" ca="1" si="114"/>
        <v>133.10913786456803</v>
      </c>
      <c r="V834" s="131">
        <f t="shared" ca="1" si="115"/>
        <v>161.0620568161273</v>
      </c>
      <c r="W834" s="131">
        <f t="shared" ca="1" si="116"/>
        <v>2.6843676136021215</v>
      </c>
      <c r="X834" s="131">
        <f t="shared" ca="1" si="117"/>
        <v>161.0620568161273</v>
      </c>
      <c r="Y834" s="131">
        <f t="shared" ca="1" si="118"/>
        <v>161.0620568161273</v>
      </c>
      <c r="Z834" s="122">
        <f t="shared" ca="1" si="119"/>
        <v>161.1</v>
      </c>
      <c r="AA834" s="123" t="str">
        <f t="shared" ca="1" si="120"/>
        <v>2 h 41 min</v>
      </c>
      <c r="AB834" s="86"/>
    </row>
    <row r="835" spans="1:28" ht="15.75" customHeight="1" thickBot="1" x14ac:dyDescent="0.35">
      <c r="A835" s="62"/>
      <c r="D835" s="86"/>
      <c r="E835" s="86"/>
      <c r="F835" s="175">
        <v>755</v>
      </c>
      <c r="G835" s="172">
        <v>135021</v>
      </c>
      <c r="H835" s="128" t="s">
        <v>344</v>
      </c>
      <c r="I835" s="129">
        <v>205</v>
      </c>
      <c r="J835" s="130" t="s">
        <v>281</v>
      </c>
      <c r="K835" s="130">
        <v>9</v>
      </c>
      <c r="L835" s="130" t="s">
        <v>320</v>
      </c>
      <c r="M835" s="130"/>
      <c r="N835" s="130"/>
      <c r="O835" s="131"/>
      <c r="P835" s="156">
        <v>38.015300000000003</v>
      </c>
      <c r="Q835" s="156">
        <v>-7.8627000000000002</v>
      </c>
      <c r="R835" s="132">
        <f t="shared" ca="1" si="111"/>
        <v>0.9998476860758041</v>
      </c>
      <c r="S835" s="131">
        <f t="shared" ca="1" si="112"/>
        <v>1.7453812817922687E-2</v>
      </c>
      <c r="T835" s="131">
        <f t="shared" ca="1" si="113"/>
        <v>1.0000298108783083</v>
      </c>
      <c r="U835" s="131">
        <f t="shared" ca="1" si="114"/>
        <v>111.19775924849635</v>
      </c>
      <c r="V835" s="131">
        <f t="shared" ca="1" si="115"/>
        <v>134.54928869068058</v>
      </c>
      <c r="W835" s="131">
        <f t="shared" ca="1" si="116"/>
        <v>2.2424881448446765</v>
      </c>
      <c r="X835" s="131">
        <f t="shared" ca="1" si="117"/>
        <v>134.54928869068058</v>
      </c>
      <c r="Y835" s="131">
        <f t="shared" ca="1" si="118"/>
        <v>134.54928869068058</v>
      </c>
      <c r="Z835" s="122">
        <f t="shared" ca="1" si="119"/>
        <v>134.5</v>
      </c>
      <c r="AA835" s="123" t="str">
        <f t="shared" ca="1" si="120"/>
        <v>2 h 15 min</v>
      </c>
      <c r="AB835" s="86"/>
    </row>
    <row r="836" spans="1:28" ht="15.75" customHeight="1" thickBot="1" x14ac:dyDescent="0.35">
      <c r="A836" s="62"/>
      <c r="D836" s="86"/>
      <c r="E836" s="86"/>
      <c r="F836" s="175">
        <v>756</v>
      </c>
      <c r="G836" s="172">
        <v>135379</v>
      </c>
      <c r="H836" s="128" t="s">
        <v>375</v>
      </c>
      <c r="I836" s="129">
        <v>205</v>
      </c>
      <c r="J836" s="130" t="s">
        <v>281</v>
      </c>
      <c r="K836" s="130">
        <v>9</v>
      </c>
      <c r="L836" s="130"/>
      <c r="M836" s="130"/>
      <c r="N836" s="130"/>
      <c r="O836" s="131"/>
      <c r="P836" s="156">
        <v>38.015300000000003</v>
      </c>
      <c r="Q836" s="156">
        <v>-7.8627000000000002</v>
      </c>
      <c r="R836" s="132">
        <f t="shared" ca="1" si="111"/>
        <v>0.9998476860758041</v>
      </c>
      <c r="S836" s="131">
        <f t="shared" ca="1" si="112"/>
        <v>1.7453812817922687E-2</v>
      </c>
      <c r="T836" s="131">
        <f t="shared" ca="1" si="113"/>
        <v>1.0000298108783083</v>
      </c>
      <c r="U836" s="131">
        <f t="shared" ca="1" si="114"/>
        <v>111.19775924849635</v>
      </c>
      <c r="V836" s="131">
        <f t="shared" ca="1" si="115"/>
        <v>134.54928869068058</v>
      </c>
      <c r="W836" s="131">
        <f t="shared" ca="1" si="116"/>
        <v>2.2424881448446765</v>
      </c>
      <c r="X836" s="131">
        <f t="shared" ca="1" si="117"/>
        <v>134.54928869068058</v>
      </c>
      <c r="Y836" s="131">
        <f t="shared" ca="1" si="118"/>
        <v>134.54928869068058</v>
      </c>
      <c r="Z836" s="122">
        <f t="shared" ca="1" si="119"/>
        <v>134.5</v>
      </c>
      <c r="AA836" s="123" t="str">
        <f t="shared" ca="1" si="120"/>
        <v>2 h 15 min</v>
      </c>
      <c r="AB836" s="86"/>
    </row>
    <row r="837" spans="1:28" ht="15.75" customHeight="1" thickBot="1" x14ac:dyDescent="0.35">
      <c r="A837" s="62"/>
      <c r="D837" s="86"/>
      <c r="E837" s="86"/>
      <c r="F837" s="175">
        <v>757</v>
      </c>
      <c r="G837" s="172">
        <v>135355</v>
      </c>
      <c r="H837" s="128" t="s">
        <v>373</v>
      </c>
      <c r="I837" s="129">
        <v>1509</v>
      </c>
      <c r="J837" s="130" t="s">
        <v>290</v>
      </c>
      <c r="K837" s="130">
        <v>9</v>
      </c>
      <c r="L837" s="130"/>
      <c r="M837" s="130"/>
      <c r="N837" s="130"/>
      <c r="O837" s="131"/>
      <c r="P837" s="156">
        <v>37.934899999999999</v>
      </c>
      <c r="Q837" s="156">
        <v>-8.3941999999999997</v>
      </c>
      <c r="R837" s="132">
        <f t="shared" ca="1" si="111"/>
        <v>0.9998506910739231</v>
      </c>
      <c r="S837" s="131">
        <f t="shared" ca="1" si="112"/>
        <v>1.7280777861585994E-2</v>
      </c>
      <c r="T837" s="131">
        <f t="shared" ca="1" si="113"/>
        <v>0.99011563817198533</v>
      </c>
      <c r="U837" s="131">
        <f t="shared" ca="1" si="114"/>
        <v>110.09535832229048</v>
      </c>
      <c r="V837" s="131">
        <f t="shared" ca="1" si="115"/>
        <v>133.21538356997146</v>
      </c>
      <c r="W837" s="131">
        <f t="shared" ca="1" si="116"/>
        <v>2.2202563928328578</v>
      </c>
      <c r="X837" s="131">
        <f t="shared" ca="1" si="117"/>
        <v>133.21538356997146</v>
      </c>
      <c r="Y837" s="131">
        <f t="shared" ca="1" si="118"/>
        <v>133.21538356997146</v>
      </c>
      <c r="Z837" s="122">
        <f t="shared" ca="1" si="119"/>
        <v>133.19999999999999</v>
      </c>
      <c r="AA837" s="123" t="str">
        <f t="shared" ca="1" si="120"/>
        <v>2 h 13 min</v>
      </c>
      <c r="AB837" s="86"/>
    </row>
    <row r="838" spans="1:28" ht="15.75" customHeight="1" thickBot="1" x14ac:dyDescent="0.35">
      <c r="A838" s="62"/>
      <c r="D838" s="86"/>
      <c r="E838" s="86"/>
      <c r="F838" s="175">
        <v>758</v>
      </c>
      <c r="G838" s="173">
        <v>135010</v>
      </c>
      <c r="H838" s="134" t="s">
        <v>343</v>
      </c>
      <c r="I838" s="135">
        <v>204</v>
      </c>
      <c r="J838" s="130" t="s">
        <v>280</v>
      </c>
      <c r="K838" s="130">
        <v>9</v>
      </c>
      <c r="L838" s="130"/>
      <c r="M838" s="130"/>
      <c r="N838" s="130"/>
      <c r="O838" s="131"/>
      <c r="P838" s="156">
        <v>38.133499999999998</v>
      </c>
      <c r="Q838" s="156">
        <v>-6.9776999999999996</v>
      </c>
      <c r="R838" s="132">
        <f t="shared" ca="1" si="111"/>
        <v>0.99972367739486023</v>
      </c>
      <c r="S838" s="136">
        <f t="shared" ca="1" si="112"/>
        <v>2.3508948584510359E-2</v>
      </c>
      <c r="T838" s="131">
        <f t="shared" ca="1" si="113"/>
        <v>1.3469635346824942</v>
      </c>
      <c r="U838" s="131">
        <f t="shared" ca="1" si="114"/>
        <v>149.77486192594512</v>
      </c>
      <c r="V838" s="131">
        <f t="shared" ca="1" si="115"/>
        <v>181.2275829303936</v>
      </c>
      <c r="W838" s="131">
        <f t="shared" ca="1" si="116"/>
        <v>3.02045971550656</v>
      </c>
      <c r="X838" s="131">
        <f t="shared" ca="1" si="117"/>
        <v>181.2275829303936</v>
      </c>
      <c r="Y838" s="131">
        <f t="shared" ca="1" si="118"/>
        <v>181.2275829303936</v>
      </c>
      <c r="Z838" s="122">
        <f t="shared" ca="1" si="119"/>
        <v>181.2</v>
      </c>
      <c r="AA838" s="124" t="str">
        <f t="shared" ca="1" si="120"/>
        <v>3 h 1 min</v>
      </c>
      <c r="AB838" s="86"/>
    </row>
    <row r="839" spans="1:28" ht="15.75" customHeight="1" thickBot="1" x14ac:dyDescent="0.35">
      <c r="A839" s="62"/>
      <c r="D839" s="86"/>
      <c r="E839" s="86"/>
      <c r="F839" s="175">
        <v>759</v>
      </c>
      <c r="G839" s="172">
        <v>135367</v>
      </c>
      <c r="H839" s="128" t="s">
        <v>374</v>
      </c>
      <c r="I839" s="129">
        <v>201</v>
      </c>
      <c r="J839" s="130" t="s">
        <v>277</v>
      </c>
      <c r="K839" s="130">
        <v>9</v>
      </c>
      <c r="L839" s="130" t="s">
        <v>320</v>
      </c>
      <c r="M839" s="130"/>
      <c r="N839" s="130"/>
      <c r="O839" s="131"/>
      <c r="P839" s="156">
        <v>37.876100000000001</v>
      </c>
      <c r="Q839" s="156">
        <v>-8.1649999999999991</v>
      </c>
      <c r="R839" s="132">
        <f t="shared" ca="1" si="111"/>
        <v>0.99988208001381773</v>
      </c>
      <c r="S839" s="131">
        <f t="shared" ca="1" si="112"/>
        <v>1.5357233069512866E-2</v>
      </c>
      <c r="T839" s="131">
        <f t="shared" ca="1" si="113"/>
        <v>0.87990463988182566</v>
      </c>
      <c r="U839" s="131">
        <f t="shared" ca="1" si="114"/>
        <v>97.840507595748562</v>
      </c>
      <c r="V839" s="131">
        <f t="shared" ca="1" si="115"/>
        <v>118.38701419085575</v>
      </c>
      <c r="W839" s="131">
        <f t="shared" ca="1" si="116"/>
        <v>1.9731169031809292</v>
      </c>
      <c r="X839" s="131">
        <f t="shared" ca="1" si="117"/>
        <v>118.38701419085575</v>
      </c>
      <c r="Y839" s="131">
        <f t="shared" ca="1" si="118"/>
        <v>118.38701419085575</v>
      </c>
      <c r="Z839" s="122">
        <f t="shared" ca="1" si="119"/>
        <v>118.4</v>
      </c>
      <c r="AA839" s="123" t="str">
        <f t="shared" ca="1" si="120"/>
        <v>1 h 58 min</v>
      </c>
      <c r="AB839" s="86"/>
    </row>
    <row r="840" spans="1:28" ht="15.75" customHeight="1" thickBot="1" x14ac:dyDescent="0.35">
      <c r="A840" s="62"/>
      <c r="D840" s="86"/>
      <c r="E840" s="86"/>
      <c r="F840" s="175">
        <v>760</v>
      </c>
      <c r="G840" s="172">
        <v>135094</v>
      </c>
      <c r="H840" s="128" t="s">
        <v>351</v>
      </c>
      <c r="I840" s="129">
        <v>213</v>
      </c>
      <c r="J840" s="130" t="s">
        <v>291</v>
      </c>
      <c r="K840" s="130">
        <v>9</v>
      </c>
      <c r="L840" s="130" t="s">
        <v>320</v>
      </c>
      <c r="M840" s="130"/>
      <c r="N840" s="130"/>
      <c r="O840" s="131"/>
      <c r="P840" s="156">
        <v>37.944299999999998</v>
      </c>
      <c r="Q840" s="156">
        <v>-7.5979000000000001</v>
      </c>
      <c r="R840" s="132">
        <f t="shared" ca="1" si="111"/>
        <v>0.99985849048700115</v>
      </c>
      <c r="S840" s="131">
        <f t="shared" ca="1" si="112"/>
        <v>1.6823367713699744E-2</v>
      </c>
      <c r="T840" s="131">
        <f t="shared" ca="1" si="113"/>
        <v>0.9639079671916484</v>
      </c>
      <c r="U840" s="131">
        <f t="shared" ca="1" si="114"/>
        <v>107.18121090744913</v>
      </c>
      <c r="V840" s="131">
        <f t="shared" ca="1" si="115"/>
        <v>129.68926519801343</v>
      </c>
      <c r="W840" s="131">
        <f t="shared" ca="1" si="116"/>
        <v>2.1614877533002237</v>
      </c>
      <c r="X840" s="131">
        <f t="shared" ca="1" si="117"/>
        <v>129.68926519801343</v>
      </c>
      <c r="Y840" s="131">
        <f t="shared" ca="1" si="118"/>
        <v>129.68926519801343</v>
      </c>
      <c r="Z840" s="122">
        <f t="shared" ca="1" si="119"/>
        <v>129.69999999999999</v>
      </c>
      <c r="AA840" s="123" t="str">
        <f t="shared" ca="1" si="120"/>
        <v>2 h 10 min</v>
      </c>
      <c r="AB840" s="86"/>
    </row>
    <row r="841" spans="1:28" ht="15.75" customHeight="1" thickBot="1" x14ac:dyDescent="0.35">
      <c r="A841" s="62"/>
      <c r="D841" s="86"/>
      <c r="E841" s="86"/>
      <c r="F841" s="175">
        <v>761</v>
      </c>
      <c r="G841" s="172">
        <v>404330</v>
      </c>
      <c r="H841" s="128" t="s">
        <v>1122</v>
      </c>
      <c r="I841" s="129">
        <v>213</v>
      </c>
      <c r="J841" s="130" t="s">
        <v>291</v>
      </c>
      <c r="K841" s="130">
        <v>9</v>
      </c>
      <c r="L841" s="130"/>
      <c r="M841" s="130"/>
      <c r="N841" s="130"/>
      <c r="O841" s="131"/>
      <c r="P841" s="156">
        <v>37.944299999999998</v>
      </c>
      <c r="Q841" s="156">
        <v>-7.5979000000000001</v>
      </c>
      <c r="R841" s="132">
        <f t="shared" ca="1" si="111"/>
        <v>0.99985849048700115</v>
      </c>
      <c r="S841" s="131">
        <f t="shared" ca="1" si="112"/>
        <v>1.6823367713699744E-2</v>
      </c>
      <c r="T841" s="131">
        <f t="shared" ca="1" si="113"/>
        <v>0.9639079671916484</v>
      </c>
      <c r="U841" s="131">
        <f t="shared" ca="1" si="114"/>
        <v>107.18121090744913</v>
      </c>
      <c r="V841" s="131">
        <f t="shared" ca="1" si="115"/>
        <v>129.68926519801343</v>
      </c>
      <c r="W841" s="131">
        <f t="shared" ca="1" si="116"/>
        <v>2.1614877533002237</v>
      </c>
      <c r="X841" s="131">
        <f t="shared" ca="1" si="117"/>
        <v>129.68926519801343</v>
      </c>
      <c r="Y841" s="131">
        <f t="shared" ca="1" si="118"/>
        <v>129.68926519801343</v>
      </c>
      <c r="Z841" s="122">
        <f t="shared" ca="1" si="119"/>
        <v>129.69999999999999</v>
      </c>
      <c r="AA841" s="123" t="str">
        <f t="shared" ca="1" si="120"/>
        <v>2 h 10 min</v>
      </c>
      <c r="AB841" s="86"/>
    </row>
    <row r="842" spans="1:28" ht="15.75" customHeight="1" thickBot="1" x14ac:dyDescent="0.35">
      <c r="A842" s="62"/>
      <c r="D842" s="86"/>
      <c r="E842" s="86"/>
      <c r="F842" s="175">
        <v>762</v>
      </c>
      <c r="G842" s="173">
        <v>135100</v>
      </c>
      <c r="H842" s="134" t="s">
        <v>352</v>
      </c>
      <c r="I842" s="135">
        <v>213</v>
      </c>
      <c r="J842" s="130" t="s">
        <v>291</v>
      </c>
      <c r="K842" s="130">
        <v>9</v>
      </c>
      <c r="L842" s="130"/>
      <c r="M842" s="130"/>
      <c r="N842" s="130"/>
      <c r="O842" s="131"/>
      <c r="P842" s="156">
        <v>37.940399999999997</v>
      </c>
      <c r="Q842" s="156">
        <v>-7.6003999999999996</v>
      </c>
      <c r="R842" s="132">
        <f t="shared" ca="1" si="111"/>
        <v>0.99985974723893789</v>
      </c>
      <c r="S842" s="136">
        <f t="shared" ca="1" si="112"/>
        <v>1.6748494837301786E-2</v>
      </c>
      <c r="T842" s="131">
        <f t="shared" ca="1" si="113"/>
        <v>0.95961806737404076</v>
      </c>
      <c r="U842" s="131">
        <f t="shared" ca="1" si="114"/>
        <v>106.70419788050792</v>
      </c>
      <c r="V842" s="131">
        <f t="shared" ca="1" si="115"/>
        <v>129.11207943541459</v>
      </c>
      <c r="W842" s="131">
        <f t="shared" ca="1" si="116"/>
        <v>2.1518679905902429</v>
      </c>
      <c r="X842" s="131">
        <f t="shared" ca="1" si="117"/>
        <v>129.11207943541459</v>
      </c>
      <c r="Y842" s="131">
        <f t="shared" ca="1" si="118"/>
        <v>129.11207943541459</v>
      </c>
      <c r="Z842" s="122">
        <f t="shared" ca="1" si="119"/>
        <v>129.1</v>
      </c>
      <c r="AA842" s="124" t="str">
        <f t="shared" ca="1" si="120"/>
        <v>2 h 9 min</v>
      </c>
      <c r="AB842" s="86"/>
    </row>
    <row r="843" spans="1:28" ht="15.75" customHeight="1" thickBot="1" x14ac:dyDescent="0.35">
      <c r="A843" s="62"/>
      <c r="D843" s="86"/>
      <c r="E843" s="86"/>
      <c r="F843" s="175">
        <v>763</v>
      </c>
      <c r="G843" s="172">
        <v>135446</v>
      </c>
      <c r="H843" s="128" t="s">
        <v>379</v>
      </c>
      <c r="I843" s="129">
        <v>1509</v>
      </c>
      <c r="J843" s="130" t="s">
        <v>290</v>
      </c>
      <c r="K843" s="130">
        <v>9</v>
      </c>
      <c r="L843" s="130"/>
      <c r="M843" s="130"/>
      <c r="N843" s="130"/>
      <c r="O843" s="131"/>
      <c r="P843" s="156">
        <v>37.801099999999998</v>
      </c>
      <c r="Q843" s="156">
        <v>-8.6752000000000002</v>
      </c>
      <c r="R843" s="132">
        <f t="shared" ca="1" si="111"/>
        <v>0.99985257366719571</v>
      </c>
      <c r="S843" s="131">
        <f t="shared" ca="1" si="112"/>
        <v>1.7171485396861197E-2</v>
      </c>
      <c r="T843" s="131">
        <f t="shared" ca="1" si="113"/>
        <v>0.98385364121067209</v>
      </c>
      <c r="U843" s="131">
        <f t="shared" ca="1" si="114"/>
        <v>109.39905904906445</v>
      </c>
      <c r="V843" s="131">
        <f t="shared" ca="1" si="115"/>
        <v>132.37286144936797</v>
      </c>
      <c r="W843" s="131">
        <f t="shared" ca="1" si="116"/>
        <v>2.2062143574894661</v>
      </c>
      <c r="X843" s="131">
        <f t="shared" ca="1" si="117"/>
        <v>132.37286144936797</v>
      </c>
      <c r="Y843" s="131">
        <f t="shared" ca="1" si="118"/>
        <v>132.37286144936797</v>
      </c>
      <c r="Z843" s="122">
        <f t="shared" ca="1" si="119"/>
        <v>132.4</v>
      </c>
      <c r="AA843" s="123" t="str">
        <f t="shared" ca="1" si="120"/>
        <v>2 h 12 min</v>
      </c>
      <c r="AB843" s="86"/>
    </row>
    <row r="844" spans="1:28" ht="15.75" customHeight="1" thickBot="1" x14ac:dyDescent="0.35">
      <c r="A844" s="62"/>
      <c r="D844" s="86"/>
      <c r="E844" s="86"/>
      <c r="F844" s="175">
        <v>764</v>
      </c>
      <c r="G844" s="173">
        <v>135070</v>
      </c>
      <c r="H844" s="134" t="s">
        <v>349</v>
      </c>
      <c r="I844" s="135">
        <v>211</v>
      </c>
      <c r="J844" s="130" t="s">
        <v>288</v>
      </c>
      <c r="K844" s="130">
        <v>9</v>
      </c>
      <c r="L844" s="130"/>
      <c r="M844" s="130"/>
      <c r="N844" s="130"/>
      <c r="O844" s="131"/>
      <c r="P844" s="156">
        <v>37.734400000000001</v>
      </c>
      <c r="Q844" s="156">
        <v>-8.4641999999999999</v>
      </c>
      <c r="R844" s="132">
        <f t="shared" ca="1" si="111"/>
        <v>0.99989384302028084</v>
      </c>
      <c r="S844" s="136">
        <f t="shared" ca="1" si="112"/>
        <v>1.4571126105399346E-2</v>
      </c>
      <c r="T844" s="131">
        <f t="shared" ca="1" si="113"/>
        <v>0.83486402859227882</v>
      </c>
      <c r="U844" s="131">
        <f t="shared" ca="1" si="114"/>
        <v>92.832241845969236</v>
      </c>
      <c r="V844" s="131">
        <f t="shared" ca="1" si="115"/>
        <v>112.32701263362277</v>
      </c>
      <c r="W844" s="131">
        <f t="shared" ca="1" si="116"/>
        <v>1.8721168772270462</v>
      </c>
      <c r="X844" s="131">
        <f t="shared" ca="1" si="117"/>
        <v>112.32701263362277</v>
      </c>
      <c r="Y844" s="131">
        <f t="shared" ca="1" si="118"/>
        <v>112.32701263362277</v>
      </c>
      <c r="Z844" s="122">
        <f t="shared" ca="1" si="119"/>
        <v>112.3</v>
      </c>
      <c r="AA844" s="124" t="str">
        <f t="shared" ca="1" si="120"/>
        <v>1 h 52 min</v>
      </c>
      <c r="AB844" s="86"/>
    </row>
    <row r="845" spans="1:28" ht="15.75" customHeight="1" thickBot="1" x14ac:dyDescent="0.35">
      <c r="A845" s="62"/>
      <c r="D845" s="86"/>
      <c r="E845" s="86"/>
      <c r="F845" s="175">
        <v>765</v>
      </c>
      <c r="G845" s="173">
        <v>130333</v>
      </c>
      <c r="H845" s="134" t="s">
        <v>341</v>
      </c>
      <c r="I845" s="135">
        <v>211</v>
      </c>
      <c r="J845" s="130" t="s">
        <v>288</v>
      </c>
      <c r="K845" s="130">
        <v>9</v>
      </c>
      <c r="L845" s="130"/>
      <c r="M845" s="130"/>
      <c r="N845" s="130"/>
      <c r="O845" s="131"/>
      <c r="P845" s="156">
        <v>37.723999999999997</v>
      </c>
      <c r="Q845" s="156">
        <v>-8.7818000000000005</v>
      </c>
      <c r="R845" s="132">
        <f t="shared" ca="1" si="111"/>
        <v>0.99985361425446584</v>
      </c>
      <c r="S845" s="136">
        <f t="shared" ca="1" si="112"/>
        <v>1.7110775385002164E-2</v>
      </c>
      <c r="T845" s="131">
        <f t="shared" ca="1" si="113"/>
        <v>0.98037521375696024</v>
      </c>
      <c r="U845" s="131">
        <f t="shared" ca="1" si="114"/>
        <v>109.01227724080867</v>
      </c>
      <c r="V845" s="131">
        <f t="shared" ca="1" si="115"/>
        <v>131.9048554613785</v>
      </c>
      <c r="W845" s="131">
        <f t="shared" ca="1" si="116"/>
        <v>2.1984142576896417</v>
      </c>
      <c r="X845" s="131">
        <f t="shared" ca="1" si="117"/>
        <v>131.9048554613785</v>
      </c>
      <c r="Y845" s="131">
        <f t="shared" ca="1" si="118"/>
        <v>131.9048554613785</v>
      </c>
      <c r="Z845" s="122">
        <f t="shared" ca="1" si="119"/>
        <v>131.9</v>
      </c>
      <c r="AA845" s="124" t="str">
        <f t="shared" ca="1" si="120"/>
        <v>2 h 12 min</v>
      </c>
      <c r="AB845" s="86"/>
    </row>
    <row r="846" spans="1:28" ht="15.75" customHeight="1" thickBot="1" x14ac:dyDescent="0.35">
      <c r="A846" s="62"/>
      <c r="D846" s="86"/>
      <c r="E846" s="86"/>
      <c r="F846" s="175">
        <v>766</v>
      </c>
      <c r="G846" s="173">
        <v>135033</v>
      </c>
      <c r="H846" s="134" t="s">
        <v>345</v>
      </c>
      <c r="I846" s="135">
        <v>206</v>
      </c>
      <c r="J846" s="130" t="s">
        <v>282</v>
      </c>
      <c r="K846" s="130">
        <v>9</v>
      </c>
      <c r="L846" s="130"/>
      <c r="M846" s="130"/>
      <c r="N846" s="130"/>
      <c r="O846" s="131"/>
      <c r="P846" s="156">
        <v>37.699100000000001</v>
      </c>
      <c r="Q846" s="156">
        <v>-8.0858000000000008</v>
      </c>
      <c r="R846" s="132">
        <f t="shared" ca="1" si="111"/>
        <v>0.99992664931621156</v>
      </c>
      <c r="S846" s="136">
        <f t="shared" ca="1" si="112"/>
        <v>1.2112108035057467E-2</v>
      </c>
      <c r="T846" s="131">
        <f t="shared" ca="1" si="113"/>
        <v>0.6939726714152854</v>
      </c>
      <c r="U846" s="131">
        <f t="shared" ca="1" si="114"/>
        <v>77.165905657649645</v>
      </c>
      <c r="V846" s="131">
        <f t="shared" ca="1" si="115"/>
        <v>93.370745845756062</v>
      </c>
      <c r="W846" s="131">
        <f t="shared" ca="1" si="116"/>
        <v>1.5561790974292677</v>
      </c>
      <c r="X846" s="131">
        <f t="shared" ca="1" si="117"/>
        <v>93.370745845756062</v>
      </c>
      <c r="Y846" s="131">
        <f t="shared" ca="1" si="118"/>
        <v>93.370745845756062</v>
      </c>
      <c r="Z846" s="122">
        <f t="shared" ca="1" si="119"/>
        <v>93.4</v>
      </c>
      <c r="AA846" s="124" t="str">
        <f t="shared" ca="1" si="120"/>
        <v>1 h 33 min</v>
      </c>
      <c r="AB846" s="86"/>
    </row>
    <row r="847" spans="1:28" ht="15.75" customHeight="1" thickBot="1" x14ac:dyDescent="0.35">
      <c r="A847" s="62"/>
      <c r="D847" s="86"/>
      <c r="E847" s="86"/>
      <c r="F847" s="175">
        <v>767</v>
      </c>
      <c r="G847" s="173">
        <v>135069</v>
      </c>
      <c r="H847" s="134" t="s">
        <v>348</v>
      </c>
      <c r="I847" s="135">
        <v>211</v>
      </c>
      <c r="J847" s="130" t="s">
        <v>288</v>
      </c>
      <c r="K847" s="130">
        <v>9</v>
      </c>
      <c r="L847" s="130" t="s">
        <v>318</v>
      </c>
      <c r="M847" s="130"/>
      <c r="N847" s="130"/>
      <c r="O847" s="131"/>
      <c r="P847" s="156">
        <v>37.597200000000001</v>
      </c>
      <c r="Q847" s="156">
        <v>-8.6366999999999994</v>
      </c>
      <c r="R847" s="132">
        <f t="shared" ca="1" si="111"/>
        <v>0.99990022200741591</v>
      </c>
      <c r="S847" s="136">
        <f t="shared" ca="1" si="112"/>
        <v>1.4126546067802837E-2</v>
      </c>
      <c r="T847" s="131">
        <f t="shared" ca="1" si="113"/>
        <v>0.80939146878223145</v>
      </c>
      <c r="U847" s="131">
        <f t="shared" ca="1" si="114"/>
        <v>89.999834709313134</v>
      </c>
      <c r="V847" s="131">
        <f t="shared" ca="1" si="115"/>
        <v>108.89979999826889</v>
      </c>
      <c r="W847" s="131">
        <f t="shared" ca="1" si="116"/>
        <v>1.8149966666378148</v>
      </c>
      <c r="X847" s="131">
        <f t="shared" ca="1" si="117"/>
        <v>108.89979999826889</v>
      </c>
      <c r="Y847" s="131">
        <f t="shared" ca="1" si="118"/>
        <v>108.89979999826889</v>
      </c>
      <c r="Z847" s="122">
        <f t="shared" ca="1" si="119"/>
        <v>108.9</v>
      </c>
      <c r="AA847" s="124" t="str">
        <f t="shared" ca="1" si="120"/>
        <v>1 h 49 min</v>
      </c>
      <c r="AB847" s="86"/>
    </row>
    <row r="848" spans="1:28" ht="15.75" customHeight="1" thickBot="1" x14ac:dyDescent="0.35">
      <c r="A848" s="62"/>
      <c r="D848" s="86"/>
      <c r="E848" s="86"/>
      <c r="F848" s="175">
        <v>768</v>
      </c>
      <c r="G848" s="172">
        <v>135434</v>
      </c>
      <c r="H848" s="128" t="s">
        <v>378</v>
      </c>
      <c r="I848" s="129">
        <v>211</v>
      </c>
      <c r="J848" s="130" t="s">
        <v>288</v>
      </c>
      <c r="K848" s="130">
        <v>9</v>
      </c>
      <c r="L848" s="130"/>
      <c r="M848" s="130"/>
      <c r="N848" s="130"/>
      <c r="O848" s="131"/>
      <c r="P848" s="156">
        <v>37.597200000000001</v>
      </c>
      <c r="Q848" s="156">
        <v>-8.6366999999999994</v>
      </c>
      <c r="R848" s="132">
        <f t="shared" ca="1" si="111"/>
        <v>0.99990022200741591</v>
      </c>
      <c r="S848" s="131">
        <f t="shared" ca="1" si="112"/>
        <v>1.4126546067802837E-2</v>
      </c>
      <c r="T848" s="131">
        <f t="shared" ca="1" si="113"/>
        <v>0.80939146878223145</v>
      </c>
      <c r="U848" s="131">
        <f t="shared" ca="1" si="114"/>
        <v>89.999834709313134</v>
      </c>
      <c r="V848" s="131">
        <f t="shared" ca="1" si="115"/>
        <v>108.89979999826889</v>
      </c>
      <c r="W848" s="131">
        <f t="shared" ca="1" si="116"/>
        <v>1.8149966666378148</v>
      </c>
      <c r="X848" s="131">
        <f t="shared" ca="1" si="117"/>
        <v>108.89979999826889</v>
      </c>
      <c r="Y848" s="131">
        <f t="shared" ca="1" si="118"/>
        <v>108.89979999826889</v>
      </c>
      <c r="Z848" s="122">
        <f t="shared" ca="1" si="119"/>
        <v>108.9</v>
      </c>
      <c r="AA848" s="123" t="str">
        <f t="shared" ca="1" si="120"/>
        <v>1 h 49 min</v>
      </c>
      <c r="AB848" s="86"/>
    </row>
    <row r="849" spans="1:28" ht="15.75" customHeight="1" thickBot="1" x14ac:dyDescent="0.35">
      <c r="A849" s="62"/>
      <c r="D849" s="86"/>
      <c r="E849" s="86"/>
      <c r="F849" s="175">
        <v>769</v>
      </c>
      <c r="G849" s="172">
        <v>135392</v>
      </c>
      <c r="H849" s="128" t="s">
        <v>376</v>
      </c>
      <c r="I849" s="129">
        <v>212</v>
      </c>
      <c r="J849" s="130" t="s">
        <v>289</v>
      </c>
      <c r="K849" s="130">
        <v>9</v>
      </c>
      <c r="L849" s="130"/>
      <c r="M849" s="130"/>
      <c r="N849" s="130"/>
      <c r="O849" s="131"/>
      <c r="P849" s="156">
        <v>37.605499999999999</v>
      </c>
      <c r="Q849" s="156">
        <v>-8.2537000000000003</v>
      </c>
      <c r="R849" s="132">
        <f t="shared" ref="R849:R891" ca="1" si="121">SIN(RADIANS($A$55))*SIN(RADIANS(P849))+COS(RADIANS($A$55))*COS(RADIANS(P849))*COS(RADIANS(Q849)-RADIANS($B$55))</f>
        <v>0.99993694015360801</v>
      </c>
      <c r="S849" s="131">
        <f t="shared" ref="S849:S891" ca="1" si="122">ACOS(R849)</f>
        <v>1.1230361451040061E-2</v>
      </c>
      <c r="T849" s="131">
        <f t="shared" ref="T849:T891" ca="1" si="123">S849*180/PI()</f>
        <v>0.64345231355101062</v>
      </c>
      <c r="U849" s="131">
        <f t="shared" ref="U849:U891" ca="1" si="124">T849*40030/360</f>
        <v>71.548322531797098</v>
      </c>
      <c r="V849" s="131">
        <f t="shared" ref="V849:V891" ca="1" si="125">U849*1.21</f>
        <v>86.573470263474491</v>
      </c>
      <c r="W849" s="131">
        <f t="shared" ref="W849:W891" ca="1" si="126">V849/60</f>
        <v>1.4428911710579082</v>
      </c>
      <c r="X849" s="131">
        <f t="shared" ref="X849:X891" ca="1" si="127">W849*60</f>
        <v>86.573470263474491</v>
      </c>
      <c r="Y849" s="131">
        <f t="shared" ref="Y849:Y891" ca="1" si="128">IF(ISERROR(X849),0,X849)</f>
        <v>86.573470263474491</v>
      </c>
      <c r="Z849" s="122">
        <f t="shared" ref="Z849:Z891" ca="1" si="129">ROUND(Y849,1)</f>
        <v>86.6</v>
      </c>
      <c r="AA849" s="123" t="str">
        <f t="shared" ref="AA849:AA891" ca="1" si="130">IF(ISERROR(INT(Z849/$K$39)&amp;" h "&amp;(ROUND((((Z849/$K$39)-INT(Z849/$K$39))*60),0)&amp;" min")),"Não Encontrado !",INT(Z849/$K$39)&amp;" h "&amp;(ROUND((((Z849/$K$39)-INT(Z849/$K$39))*60),0)&amp;" min"))</f>
        <v>1 h 27 min</v>
      </c>
      <c r="AB849" s="86"/>
    </row>
    <row r="850" spans="1:28" ht="15.75" customHeight="1" thickBot="1" x14ac:dyDescent="0.35">
      <c r="A850" s="62"/>
      <c r="D850" s="86"/>
      <c r="E850" s="86"/>
      <c r="F850" s="175">
        <v>770</v>
      </c>
      <c r="G850" s="172">
        <v>135616</v>
      </c>
      <c r="H850" s="128" t="s">
        <v>394</v>
      </c>
      <c r="I850" s="129">
        <v>209</v>
      </c>
      <c r="J850" s="130" t="s">
        <v>286</v>
      </c>
      <c r="K850" s="130">
        <v>9</v>
      </c>
      <c r="L850" s="130"/>
      <c r="M850" s="130"/>
      <c r="N850" s="130"/>
      <c r="O850" s="131"/>
      <c r="P850" s="156">
        <v>37.641500000000001</v>
      </c>
      <c r="Q850" s="156">
        <v>-7.6607000000000003</v>
      </c>
      <c r="R850" s="132">
        <f t="shared" ca="1" si="121"/>
        <v>0.99993365901698095</v>
      </c>
      <c r="S850" s="131">
        <f t="shared" ca="1" si="122"/>
        <v>1.1518829502430661E-2</v>
      </c>
      <c r="T850" s="131">
        <f t="shared" ca="1" si="123"/>
        <v>0.65998031542005486</v>
      </c>
      <c r="U850" s="131">
        <f t="shared" ca="1" si="124"/>
        <v>73.386144517402215</v>
      </c>
      <c r="V850" s="131">
        <f t="shared" ca="1" si="125"/>
        <v>88.797234866056684</v>
      </c>
      <c r="W850" s="131">
        <f t="shared" ca="1" si="126"/>
        <v>1.4799539144342782</v>
      </c>
      <c r="X850" s="131">
        <f t="shared" ca="1" si="127"/>
        <v>88.797234866056684</v>
      </c>
      <c r="Y850" s="131">
        <f t="shared" ca="1" si="128"/>
        <v>88.797234866056684</v>
      </c>
      <c r="Z850" s="122">
        <f t="shared" ca="1" si="129"/>
        <v>88.8</v>
      </c>
      <c r="AA850" s="123" t="str">
        <f t="shared" ca="1" si="130"/>
        <v>1 h 29 min</v>
      </c>
      <c r="AB850" s="86"/>
    </row>
    <row r="851" spans="1:28" ht="15.75" customHeight="1" thickBot="1" x14ac:dyDescent="0.35">
      <c r="A851" s="62"/>
      <c r="D851" s="86"/>
      <c r="E851" s="86"/>
      <c r="F851" s="175">
        <v>771</v>
      </c>
      <c r="G851" s="173">
        <v>135082</v>
      </c>
      <c r="H851" s="134" t="s">
        <v>350</v>
      </c>
      <c r="I851" s="135">
        <v>211</v>
      </c>
      <c r="J851" s="130" t="s">
        <v>288</v>
      </c>
      <c r="K851" s="130">
        <v>9</v>
      </c>
      <c r="L851" s="130"/>
      <c r="M851" s="130"/>
      <c r="N851" s="130"/>
      <c r="O851" s="131"/>
      <c r="P851" s="156">
        <v>37.497</v>
      </c>
      <c r="Q851" s="156">
        <v>-8.4972999999999992</v>
      </c>
      <c r="R851" s="132">
        <f t="shared" ca="1" si="121"/>
        <v>0.99993354582859784</v>
      </c>
      <c r="S851" s="136">
        <f t="shared" ca="1" si="122"/>
        <v>1.1528651910900578E-2</v>
      </c>
      <c r="T851" s="131">
        <f t="shared" ca="1" si="123"/>
        <v>0.66054309797003474</v>
      </c>
      <c r="U851" s="131">
        <f t="shared" ca="1" si="124"/>
        <v>73.448722810390251</v>
      </c>
      <c r="V851" s="131">
        <f t="shared" ca="1" si="125"/>
        <v>88.8729546005722</v>
      </c>
      <c r="W851" s="131">
        <f t="shared" ca="1" si="126"/>
        <v>1.4812159100095366</v>
      </c>
      <c r="X851" s="131">
        <f t="shared" ca="1" si="127"/>
        <v>88.8729546005722</v>
      </c>
      <c r="Y851" s="131">
        <f t="shared" ca="1" si="128"/>
        <v>88.8729546005722</v>
      </c>
      <c r="Z851" s="122">
        <f t="shared" ca="1" si="129"/>
        <v>88.9</v>
      </c>
      <c r="AA851" s="124" t="str">
        <f t="shared" ca="1" si="130"/>
        <v>1 h 29 min</v>
      </c>
      <c r="AB851" s="86"/>
    </row>
    <row r="852" spans="1:28" ht="15.75" customHeight="1" thickBot="1" x14ac:dyDescent="0.35">
      <c r="A852" s="62"/>
      <c r="D852" s="86"/>
      <c r="E852" s="86"/>
      <c r="F852" s="175">
        <v>772</v>
      </c>
      <c r="G852" s="173">
        <v>130229</v>
      </c>
      <c r="H852" s="134" t="s">
        <v>336</v>
      </c>
      <c r="I852" s="135">
        <v>202</v>
      </c>
      <c r="J852" s="130" t="s">
        <v>278</v>
      </c>
      <c r="K852" s="130">
        <v>9</v>
      </c>
      <c r="L852" s="130"/>
      <c r="M852" s="130"/>
      <c r="N852" s="130"/>
      <c r="O852" s="131"/>
      <c r="P852" s="156">
        <v>37.511800000000001</v>
      </c>
      <c r="Q852" s="156">
        <v>-8.0604999999999993</v>
      </c>
      <c r="R852" s="132">
        <f t="shared" ca="1" si="121"/>
        <v>0.99996094936065161</v>
      </c>
      <c r="S852" s="136">
        <f t="shared" ca="1" si="122"/>
        <v>8.8375215428058151E-3</v>
      </c>
      <c r="T852" s="131">
        <f t="shared" ca="1" si="123"/>
        <v>0.50635268575871706</v>
      </c>
      <c r="U852" s="131">
        <f t="shared" ca="1" si="124"/>
        <v>56.303605585892903</v>
      </c>
      <c r="V852" s="131">
        <f t="shared" ca="1" si="125"/>
        <v>68.127362758930417</v>
      </c>
      <c r="W852" s="131">
        <f t="shared" ca="1" si="126"/>
        <v>1.1354560459821736</v>
      </c>
      <c r="X852" s="131">
        <f t="shared" ca="1" si="127"/>
        <v>68.127362758930417</v>
      </c>
      <c r="Y852" s="131">
        <f t="shared" ca="1" si="128"/>
        <v>68.127362758930417</v>
      </c>
      <c r="Z852" s="122">
        <f t="shared" ca="1" si="129"/>
        <v>68.099999999999994</v>
      </c>
      <c r="AA852" s="124" t="str">
        <f t="shared" ca="1" si="130"/>
        <v>1 h 8 min</v>
      </c>
      <c r="AB852" s="86"/>
    </row>
    <row r="853" spans="1:28" ht="15.75" customHeight="1" thickBot="1" x14ac:dyDescent="0.35">
      <c r="A853" s="62"/>
      <c r="D853" s="86"/>
      <c r="E853" s="86"/>
      <c r="F853" s="175">
        <v>773</v>
      </c>
      <c r="G853" s="172">
        <v>145520</v>
      </c>
      <c r="H853" s="128" t="s">
        <v>431</v>
      </c>
      <c r="I853" s="129">
        <v>802</v>
      </c>
      <c r="J853" s="130" t="s">
        <v>295</v>
      </c>
      <c r="K853" s="130">
        <v>10</v>
      </c>
      <c r="L853" s="130"/>
      <c r="M853" s="130"/>
      <c r="N853" s="130"/>
      <c r="O853" s="131"/>
      <c r="P853" s="156">
        <v>37.440899999999999</v>
      </c>
      <c r="Q853" s="156">
        <v>-7.7709000000000001</v>
      </c>
      <c r="R853" s="132">
        <f t="shared" ca="1" si="121"/>
        <v>0.9999702059154455</v>
      </c>
      <c r="S853" s="131">
        <f t="shared" ca="1" si="122"/>
        <v>7.7193565150974752E-3</v>
      </c>
      <c r="T853" s="131">
        <f t="shared" ca="1" si="123"/>
        <v>0.4422865488719005</v>
      </c>
      <c r="U853" s="131">
        <f t="shared" ca="1" si="124"/>
        <v>49.179807087061604</v>
      </c>
      <c r="V853" s="131">
        <f t="shared" ca="1" si="125"/>
        <v>59.507566575344541</v>
      </c>
      <c r="W853" s="131">
        <f t="shared" ca="1" si="126"/>
        <v>0.99179277625574236</v>
      </c>
      <c r="X853" s="131">
        <f t="shared" ca="1" si="127"/>
        <v>59.507566575344541</v>
      </c>
      <c r="Y853" s="131">
        <f t="shared" ca="1" si="128"/>
        <v>59.507566575344541</v>
      </c>
      <c r="Z853" s="122">
        <f t="shared" ca="1" si="129"/>
        <v>59.5</v>
      </c>
      <c r="AA853" s="123" t="str">
        <f t="shared" ca="1" si="130"/>
        <v>0 h 60 min</v>
      </c>
      <c r="AB853" s="86"/>
    </row>
    <row r="854" spans="1:28" ht="15.75" customHeight="1" thickBot="1" x14ac:dyDescent="0.35">
      <c r="A854" s="62"/>
      <c r="D854" s="86"/>
      <c r="E854" s="86"/>
      <c r="F854" s="175">
        <v>774</v>
      </c>
      <c r="G854" s="172">
        <v>145180</v>
      </c>
      <c r="H854" s="128" t="s">
        <v>408</v>
      </c>
      <c r="I854" s="129">
        <v>809</v>
      </c>
      <c r="J854" s="130" t="s">
        <v>302</v>
      </c>
      <c r="K854" s="130">
        <v>10</v>
      </c>
      <c r="L854" s="130"/>
      <c r="M854" s="130"/>
      <c r="N854" s="130"/>
      <c r="O854" s="131"/>
      <c r="P854" s="156">
        <v>37.320099999999996</v>
      </c>
      <c r="Q854" s="156">
        <v>-8.5531000000000006</v>
      </c>
      <c r="R854" s="132">
        <f t="shared" ca="1" si="121"/>
        <v>0.99994814373924035</v>
      </c>
      <c r="S854" s="131">
        <f t="shared" ca="1" si="122"/>
        <v>1.0183978490205137E-2</v>
      </c>
      <c r="T854" s="131">
        <f t="shared" ca="1" si="123"/>
        <v>0.58349898614076656</v>
      </c>
      <c r="U854" s="131">
        <f t="shared" ca="1" si="124"/>
        <v>64.881845597819137</v>
      </c>
      <c r="V854" s="131">
        <f t="shared" ca="1" si="125"/>
        <v>78.507033173361151</v>
      </c>
      <c r="W854" s="131">
        <f t="shared" ca="1" si="126"/>
        <v>1.3084505528893524</v>
      </c>
      <c r="X854" s="131">
        <f t="shared" ca="1" si="127"/>
        <v>78.507033173361151</v>
      </c>
      <c r="Y854" s="131">
        <f t="shared" ca="1" si="128"/>
        <v>78.507033173361151</v>
      </c>
      <c r="Z854" s="122">
        <f t="shared" ca="1" si="129"/>
        <v>78.5</v>
      </c>
      <c r="AA854" s="123" t="str">
        <f t="shared" ca="1" si="130"/>
        <v>1 h 19 min</v>
      </c>
      <c r="AB854" s="86"/>
    </row>
    <row r="855" spans="1:28" ht="15.75" customHeight="1" thickBot="1" x14ac:dyDescent="0.35">
      <c r="A855" s="62"/>
      <c r="D855" s="86"/>
      <c r="E855" s="86"/>
      <c r="F855" s="175">
        <v>775</v>
      </c>
      <c r="G855" s="172">
        <v>145051</v>
      </c>
      <c r="H855" s="128" t="s">
        <v>400</v>
      </c>
      <c r="I855" s="129">
        <v>803</v>
      </c>
      <c r="J855" s="130" t="s">
        <v>296</v>
      </c>
      <c r="K855" s="130">
        <v>10</v>
      </c>
      <c r="L855" s="130"/>
      <c r="M855" s="130"/>
      <c r="N855" s="130"/>
      <c r="O855" s="131"/>
      <c r="P855" s="156">
        <v>37.316600000000001</v>
      </c>
      <c r="Q855" s="156">
        <v>-8.7993000000000006</v>
      </c>
      <c r="R855" s="132">
        <f t="shared" ca="1" si="121"/>
        <v>0.99991281812587962</v>
      </c>
      <c r="S855" s="131">
        <f t="shared" ca="1" si="122"/>
        <v>1.3204782537375781E-2</v>
      </c>
      <c r="T855" s="131">
        <f t="shared" ca="1" si="123"/>
        <v>0.75657830877968246</v>
      </c>
      <c r="U855" s="131">
        <f t="shared" ca="1" si="124"/>
        <v>84.12730472347414</v>
      </c>
      <c r="V855" s="131">
        <f t="shared" ca="1" si="125"/>
        <v>101.7940387154037</v>
      </c>
      <c r="W855" s="131">
        <f t="shared" ca="1" si="126"/>
        <v>1.696567311923395</v>
      </c>
      <c r="X855" s="131">
        <f t="shared" ca="1" si="127"/>
        <v>101.7940387154037</v>
      </c>
      <c r="Y855" s="131">
        <f t="shared" ca="1" si="128"/>
        <v>101.7940387154037</v>
      </c>
      <c r="Z855" s="122">
        <f t="shared" ca="1" si="129"/>
        <v>101.8</v>
      </c>
      <c r="AA855" s="123" t="str">
        <f t="shared" ca="1" si="130"/>
        <v>1 h 42 min</v>
      </c>
      <c r="AB855" s="86"/>
    </row>
    <row r="856" spans="1:28" ht="15.75" customHeight="1" thickBot="1" x14ac:dyDescent="0.35">
      <c r="A856" s="62"/>
      <c r="D856" s="86"/>
      <c r="E856" s="86"/>
      <c r="F856" s="175">
        <v>776</v>
      </c>
      <c r="G856" s="172">
        <v>145555</v>
      </c>
      <c r="H856" s="128" t="s">
        <v>434</v>
      </c>
      <c r="I856" s="129">
        <v>813</v>
      </c>
      <c r="J856" s="130" t="s">
        <v>306</v>
      </c>
      <c r="K856" s="130">
        <v>10</v>
      </c>
      <c r="L856" s="130"/>
      <c r="M856" s="130"/>
      <c r="N856" s="130"/>
      <c r="O856" s="131"/>
      <c r="P856" s="156">
        <v>37.189</v>
      </c>
      <c r="Q856" s="156">
        <v>-8.4460999999999995</v>
      </c>
      <c r="R856" s="132">
        <f t="shared" ca="1" si="121"/>
        <v>0.99996943732199028</v>
      </c>
      <c r="S856" s="131">
        <f t="shared" ca="1" si="122"/>
        <v>7.8182905664259117E-3</v>
      </c>
      <c r="T856" s="131">
        <f t="shared" ca="1" si="123"/>
        <v>0.44795505246315054</v>
      </c>
      <c r="U856" s="131">
        <f t="shared" ca="1" si="124"/>
        <v>49.810113194721986</v>
      </c>
      <c r="V856" s="131">
        <f t="shared" ca="1" si="125"/>
        <v>60.270236965613599</v>
      </c>
      <c r="W856" s="131">
        <f t="shared" ca="1" si="126"/>
        <v>1.0045039494268933</v>
      </c>
      <c r="X856" s="131">
        <f t="shared" ca="1" si="127"/>
        <v>60.270236965613591</v>
      </c>
      <c r="Y856" s="131">
        <f t="shared" ca="1" si="128"/>
        <v>60.270236965613591</v>
      </c>
      <c r="Z856" s="122">
        <f t="shared" ca="1" si="129"/>
        <v>60.3</v>
      </c>
      <c r="AA856" s="123" t="str">
        <f t="shared" ca="1" si="130"/>
        <v>1 h 0 min</v>
      </c>
      <c r="AB856" s="86"/>
    </row>
    <row r="857" spans="1:28" ht="15.75" customHeight="1" thickBot="1" x14ac:dyDescent="0.35">
      <c r="A857" s="62"/>
      <c r="D857" s="86"/>
      <c r="E857" s="86"/>
      <c r="F857" s="175">
        <v>777</v>
      </c>
      <c r="G857" s="172">
        <v>145488</v>
      </c>
      <c r="H857" s="128" t="s">
        <v>428</v>
      </c>
      <c r="I857" s="129">
        <v>811</v>
      </c>
      <c r="J857" s="130" t="s">
        <v>304</v>
      </c>
      <c r="K857" s="130">
        <v>10</v>
      </c>
      <c r="L857" s="130" t="s">
        <v>327</v>
      </c>
      <c r="M857" s="130"/>
      <c r="N857" s="130"/>
      <c r="O857" s="131"/>
      <c r="P857" s="156">
        <v>37.142800000000001</v>
      </c>
      <c r="Q857" s="156">
        <v>-8.5488999999999997</v>
      </c>
      <c r="R857" s="132">
        <f t="shared" ca="1" si="121"/>
        <v>0.9999601659631614</v>
      </c>
      <c r="S857" s="131">
        <f t="shared" ca="1" si="122"/>
        <v>8.925727006785289E-3</v>
      </c>
      <c r="T857" s="131">
        <f t="shared" ca="1" si="123"/>
        <v>0.5114064865747342</v>
      </c>
      <c r="U857" s="131">
        <f t="shared" ca="1" si="124"/>
        <v>56.865560159962804</v>
      </c>
      <c r="V857" s="131">
        <f t="shared" ca="1" si="125"/>
        <v>68.80732779355499</v>
      </c>
      <c r="W857" s="131">
        <f t="shared" ca="1" si="126"/>
        <v>1.1467887965592498</v>
      </c>
      <c r="X857" s="131">
        <f t="shared" ca="1" si="127"/>
        <v>68.80732779355499</v>
      </c>
      <c r="Y857" s="131">
        <f t="shared" ca="1" si="128"/>
        <v>68.80732779355499</v>
      </c>
      <c r="Z857" s="122">
        <f t="shared" ca="1" si="129"/>
        <v>68.8</v>
      </c>
      <c r="AA857" s="123" t="str">
        <f t="shared" ca="1" si="130"/>
        <v>1 h 9 min</v>
      </c>
      <c r="AB857" s="86"/>
    </row>
    <row r="858" spans="1:28" ht="15.75" customHeight="1" thickBot="1" x14ac:dyDescent="0.35">
      <c r="A858" s="62"/>
      <c r="D858" s="86"/>
      <c r="E858" s="86"/>
      <c r="F858" s="175">
        <v>778</v>
      </c>
      <c r="G858" s="172">
        <v>145490</v>
      </c>
      <c r="H858" s="128" t="s">
        <v>429</v>
      </c>
      <c r="I858" s="129">
        <v>811</v>
      </c>
      <c r="J858" s="130" t="s">
        <v>304</v>
      </c>
      <c r="K858" s="130">
        <v>10</v>
      </c>
      <c r="L858" s="130"/>
      <c r="M858" s="130"/>
      <c r="N858" s="130"/>
      <c r="O858" s="131"/>
      <c r="P858" s="156">
        <v>37.142600000000002</v>
      </c>
      <c r="Q858" s="156">
        <v>-8.5568000000000008</v>
      </c>
      <c r="R858" s="132">
        <f t="shared" ca="1" si="121"/>
        <v>0.99995921603693017</v>
      </c>
      <c r="S858" s="131">
        <f t="shared" ca="1" si="122"/>
        <v>9.0315270353125143E-3</v>
      </c>
      <c r="T858" s="131">
        <f t="shared" ca="1" si="123"/>
        <v>0.51746838168170783</v>
      </c>
      <c r="U858" s="131">
        <f t="shared" ca="1" si="124"/>
        <v>57.53960921866323</v>
      </c>
      <c r="V858" s="131">
        <f t="shared" ca="1" si="125"/>
        <v>69.622927154582513</v>
      </c>
      <c r="W858" s="131">
        <f t="shared" ca="1" si="126"/>
        <v>1.1603821192430419</v>
      </c>
      <c r="X858" s="131">
        <f t="shared" ca="1" si="127"/>
        <v>69.622927154582513</v>
      </c>
      <c r="Y858" s="131">
        <f t="shared" ca="1" si="128"/>
        <v>69.622927154582513</v>
      </c>
      <c r="Z858" s="122">
        <f t="shared" ca="1" si="129"/>
        <v>69.599999999999994</v>
      </c>
      <c r="AA858" s="123" t="str">
        <f t="shared" ca="1" si="130"/>
        <v>1 h 10 min</v>
      </c>
      <c r="AB858" s="86"/>
    </row>
    <row r="859" spans="1:28" ht="15.75" customHeight="1" thickBot="1" x14ac:dyDescent="0.35">
      <c r="A859" s="62"/>
      <c r="D859" s="86"/>
      <c r="E859" s="86"/>
      <c r="F859" s="175">
        <v>779</v>
      </c>
      <c r="G859" s="172">
        <v>145464</v>
      </c>
      <c r="H859" s="128" t="s">
        <v>426</v>
      </c>
      <c r="I859" s="129">
        <v>811</v>
      </c>
      <c r="J859" s="130" t="s">
        <v>304</v>
      </c>
      <c r="K859" s="130">
        <v>10</v>
      </c>
      <c r="L859" s="130"/>
      <c r="M859" s="130"/>
      <c r="N859" s="130"/>
      <c r="O859" s="131"/>
      <c r="P859" s="156">
        <v>37.139600000000002</v>
      </c>
      <c r="Q859" s="156">
        <v>-8.5449000000000002</v>
      </c>
      <c r="R859" s="132">
        <f t="shared" ca="1" si="121"/>
        <v>0.99996076605758644</v>
      </c>
      <c r="S859" s="131">
        <f t="shared" ca="1" si="122"/>
        <v>8.8582389860083488E-3</v>
      </c>
      <c r="T859" s="131">
        <f t="shared" ca="1" si="123"/>
        <v>0.50753970781652424</v>
      </c>
      <c r="U859" s="131">
        <f t="shared" ca="1" si="124"/>
        <v>56.435595844154065</v>
      </c>
      <c r="V859" s="131">
        <f t="shared" ca="1" si="125"/>
        <v>68.287070971426417</v>
      </c>
      <c r="W859" s="131">
        <f t="shared" ca="1" si="126"/>
        <v>1.1381178495237736</v>
      </c>
      <c r="X859" s="131">
        <f t="shared" ca="1" si="127"/>
        <v>68.287070971426417</v>
      </c>
      <c r="Y859" s="131">
        <f t="shared" ca="1" si="128"/>
        <v>68.287070971426417</v>
      </c>
      <c r="Z859" s="122">
        <f t="shared" ca="1" si="129"/>
        <v>68.3</v>
      </c>
      <c r="AA859" s="123" t="str">
        <f t="shared" ca="1" si="130"/>
        <v>1 h 8 min</v>
      </c>
      <c r="AB859" s="86"/>
    </row>
    <row r="860" spans="1:28" ht="15.75" customHeight="1" thickBot="1" x14ac:dyDescent="0.35">
      <c r="A860" s="62"/>
      <c r="D860" s="86"/>
      <c r="E860" s="86"/>
      <c r="F860" s="175">
        <v>780</v>
      </c>
      <c r="G860" s="172">
        <v>145531</v>
      </c>
      <c r="H860" s="128" t="s">
        <v>432</v>
      </c>
      <c r="I860" s="129">
        <v>811</v>
      </c>
      <c r="J860" s="130" t="s">
        <v>304</v>
      </c>
      <c r="K860" s="130">
        <v>10</v>
      </c>
      <c r="L860" s="130"/>
      <c r="M860" s="130"/>
      <c r="N860" s="130"/>
      <c r="O860" s="131"/>
      <c r="P860" s="156">
        <v>37.138599999999997</v>
      </c>
      <c r="Q860" s="156">
        <v>-8.5678000000000001</v>
      </c>
      <c r="R860" s="132">
        <f t="shared" ca="1" si="121"/>
        <v>0.99995801163235365</v>
      </c>
      <c r="S860" s="131">
        <f t="shared" ca="1" si="122"/>
        <v>9.1639141731914009E-3</v>
      </c>
      <c r="T860" s="131">
        <f t="shared" ca="1" si="123"/>
        <v>0.52505360594398465</v>
      </c>
      <c r="U860" s="131">
        <f t="shared" ca="1" si="124"/>
        <v>58.383044016493628</v>
      </c>
      <c r="V860" s="131">
        <f t="shared" ca="1" si="125"/>
        <v>70.643483259957293</v>
      </c>
      <c r="W860" s="131">
        <f t="shared" ca="1" si="126"/>
        <v>1.177391387665955</v>
      </c>
      <c r="X860" s="131">
        <f t="shared" ca="1" si="127"/>
        <v>70.643483259957293</v>
      </c>
      <c r="Y860" s="131">
        <f t="shared" ca="1" si="128"/>
        <v>70.643483259957293</v>
      </c>
      <c r="Z860" s="122">
        <f t="shared" ca="1" si="129"/>
        <v>70.599999999999994</v>
      </c>
      <c r="AA860" s="123" t="str">
        <f t="shared" ca="1" si="130"/>
        <v>1 h 11 min</v>
      </c>
      <c r="AB860" s="86"/>
    </row>
    <row r="861" spans="1:28" ht="15.75" customHeight="1" thickBot="1" x14ac:dyDescent="0.35">
      <c r="A861" s="62"/>
      <c r="D861" s="86"/>
      <c r="E861" s="86"/>
      <c r="F861" s="175">
        <v>781</v>
      </c>
      <c r="G861" s="172">
        <v>145130</v>
      </c>
      <c r="H861" s="128" t="s">
        <v>405</v>
      </c>
      <c r="I861" s="129">
        <v>806</v>
      </c>
      <c r="J861" s="130" t="s">
        <v>299</v>
      </c>
      <c r="K861" s="130">
        <v>10</v>
      </c>
      <c r="L861" s="130" t="s">
        <v>327</v>
      </c>
      <c r="M861" s="130"/>
      <c r="N861" s="130"/>
      <c r="O861" s="131"/>
      <c r="P861" s="156">
        <v>37.137</v>
      </c>
      <c r="Q861" s="156">
        <v>-8.5138999999999996</v>
      </c>
      <c r="R861" s="132">
        <f t="shared" ca="1" si="121"/>
        <v>0.99996447782442643</v>
      </c>
      <c r="S861" s="131">
        <f t="shared" ca="1" si="122"/>
        <v>8.4288060696300349E-3</v>
      </c>
      <c r="T861" s="131">
        <f t="shared" ca="1" si="123"/>
        <v>0.48293501412405249</v>
      </c>
      <c r="U861" s="131">
        <f t="shared" ca="1" si="124"/>
        <v>53.699690598293948</v>
      </c>
      <c r="V861" s="131">
        <f t="shared" ca="1" si="125"/>
        <v>64.976625623935675</v>
      </c>
      <c r="W861" s="131">
        <f t="shared" ca="1" si="126"/>
        <v>1.0829437603989278</v>
      </c>
      <c r="X861" s="131">
        <f t="shared" ca="1" si="127"/>
        <v>64.976625623935675</v>
      </c>
      <c r="Y861" s="131">
        <f t="shared" ca="1" si="128"/>
        <v>64.976625623935675</v>
      </c>
      <c r="Z861" s="122">
        <f t="shared" ca="1" si="129"/>
        <v>65</v>
      </c>
      <c r="AA861" s="123" t="str">
        <f t="shared" ca="1" si="130"/>
        <v>1 h 5 min</v>
      </c>
      <c r="AB861" s="86"/>
    </row>
    <row r="862" spans="1:28" ht="15.75" customHeight="1" thickBot="1" x14ac:dyDescent="0.35">
      <c r="A862" s="62"/>
      <c r="D862" s="86"/>
      <c r="E862" s="86"/>
      <c r="F862" s="175">
        <v>782</v>
      </c>
      <c r="G862" s="172">
        <v>145403</v>
      </c>
      <c r="H862" s="128" t="s">
        <v>420</v>
      </c>
      <c r="I862" s="129">
        <v>806</v>
      </c>
      <c r="J862" s="130" t="s">
        <v>299</v>
      </c>
      <c r="K862" s="130">
        <v>10</v>
      </c>
      <c r="L862" s="130"/>
      <c r="M862" s="130"/>
      <c r="N862" s="130"/>
      <c r="O862" s="131"/>
      <c r="P862" s="156">
        <v>37.138500000000001</v>
      </c>
      <c r="Q862" s="156">
        <v>-8.4504999999999999</v>
      </c>
      <c r="R862" s="132">
        <f t="shared" ca="1" si="121"/>
        <v>0.9999712394182031</v>
      </c>
      <c r="S862" s="131">
        <f t="shared" ca="1" si="122"/>
        <v>7.5842889791735146E-3</v>
      </c>
      <c r="T862" s="131">
        <f t="shared" ca="1" si="123"/>
        <v>0.43454774911422589</v>
      </c>
      <c r="U862" s="131">
        <f t="shared" ca="1" si="124"/>
        <v>48.319295547340175</v>
      </c>
      <c r="V862" s="131">
        <f t="shared" ca="1" si="125"/>
        <v>58.466347612281609</v>
      </c>
      <c r="W862" s="131">
        <f t="shared" ca="1" si="126"/>
        <v>0.97443912687136014</v>
      </c>
      <c r="X862" s="131">
        <f t="shared" ca="1" si="127"/>
        <v>58.466347612281609</v>
      </c>
      <c r="Y862" s="131">
        <f t="shared" ca="1" si="128"/>
        <v>58.466347612281609</v>
      </c>
      <c r="Z862" s="122">
        <f t="shared" ca="1" si="129"/>
        <v>58.5</v>
      </c>
      <c r="AA862" s="123" t="str">
        <f t="shared" ca="1" si="130"/>
        <v>0 h 59 min</v>
      </c>
      <c r="AB862" s="86"/>
    </row>
    <row r="863" spans="1:28" ht="15.75" customHeight="1" thickBot="1" x14ac:dyDescent="0.35">
      <c r="A863" s="62"/>
      <c r="D863" s="86"/>
      <c r="E863" s="86"/>
      <c r="F863" s="175">
        <v>783</v>
      </c>
      <c r="G863" s="172">
        <v>145476</v>
      </c>
      <c r="H863" s="128" t="s">
        <v>427</v>
      </c>
      <c r="I863" s="129">
        <v>811</v>
      </c>
      <c r="J863" s="130" t="s">
        <v>304</v>
      </c>
      <c r="K863" s="130">
        <v>10</v>
      </c>
      <c r="L863" s="130"/>
      <c r="M863" s="130"/>
      <c r="N863" s="130"/>
      <c r="O863" s="131"/>
      <c r="P863" s="156">
        <v>37.127000000000002</v>
      </c>
      <c r="Q863" s="156">
        <v>-8.5401000000000007</v>
      </c>
      <c r="R863" s="132">
        <f t="shared" ca="1" si="121"/>
        <v>0.99996178008732983</v>
      </c>
      <c r="S863" s="131">
        <f t="shared" ca="1" si="122"/>
        <v>8.7430150557958886E-3</v>
      </c>
      <c r="T863" s="131">
        <f t="shared" ca="1" si="123"/>
        <v>0.50093786291644038</v>
      </c>
      <c r="U863" s="131">
        <f t="shared" ca="1" si="124"/>
        <v>55.701507368180856</v>
      </c>
      <c r="V863" s="131">
        <f t="shared" ca="1" si="125"/>
        <v>67.398823915498838</v>
      </c>
      <c r="W863" s="131">
        <f t="shared" ca="1" si="126"/>
        <v>1.1233137319249806</v>
      </c>
      <c r="X863" s="131">
        <f t="shared" ca="1" si="127"/>
        <v>67.398823915498838</v>
      </c>
      <c r="Y863" s="131">
        <f t="shared" ca="1" si="128"/>
        <v>67.398823915498838</v>
      </c>
      <c r="Z863" s="122">
        <f t="shared" ca="1" si="129"/>
        <v>67.400000000000006</v>
      </c>
      <c r="AA863" s="123" t="str">
        <f t="shared" ca="1" si="130"/>
        <v>1 h 7 min</v>
      </c>
      <c r="AB863" s="86"/>
    </row>
    <row r="864" spans="1:28" ht="15.75" customHeight="1" thickBot="1" x14ac:dyDescent="0.35">
      <c r="A864" s="62"/>
      <c r="D864" s="86"/>
      <c r="E864" s="86"/>
      <c r="F864" s="175">
        <v>784</v>
      </c>
      <c r="G864" s="172">
        <v>145026</v>
      </c>
      <c r="H864" s="128" t="s">
        <v>399</v>
      </c>
      <c r="I864" s="129">
        <v>801</v>
      </c>
      <c r="J864" s="130" t="s">
        <v>294</v>
      </c>
      <c r="K864" s="130">
        <v>10</v>
      </c>
      <c r="L864" s="130"/>
      <c r="M864" s="130"/>
      <c r="N864" s="130"/>
      <c r="O864" s="131"/>
      <c r="P864" s="156">
        <v>37.130600000000001</v>
      </c>
      <c r="Q864" s="156">
        <v>-8.2466000000000008</v>
      </c>
      <c r="R864" s="132">
        <f t="shared" ca="1" si="121"/>
        <v>0.99998816036071148</v>
      </c>
      <c r="S864" s="131">
        <f t="shared" ca="1" si="122"/>
        <v>4.8661406990428979E-3</v>
      </c>
      <c r="T864" s="131">
        <f t="shared" ca="1" si="123"/>
        <v>0.27880932457199814</v>
      </c>
      <c r="U864" s="131">
        <f t="shared" ca="1" si="124"/>
        <v>31.002047951714125</v>
      </c>
      <c r="V864" s="131">
        <f t="shared" ca="1" si="125"/>
        <v>37.51247802157409</v>
      </c>
      <c r="W864" s="131">
        <f t="shared" ca="1" si="126"/>
        <v>0.62520796702623482</v>
      </c>
      <c r="X864" s="131">
        <f t="shared" ca="1" si="127"/>
        <v>37.51247802157409</v>
      </c>
      <c r="Y864" s="131">
        <f t="shared" ca="1" si="128"/>
        <v>37.51247802157409</v>
      </c>
      <c r="Z864" s="122">
        <f t="shared" ca="1" si="129"/>
        <v>37.5</v>
      </c>
      <c r="AA864" s="123" t="str">
        <f t="shared" ca="1" si="130"/>
        <v>0 h 38 min</v>
      </c>
      <c r="AB864" s="86"/>
    </row>
    <row r="865" spans="1:28" ht="15.75" customHeight="1" thickBot="1" x14ac:dyDescent="0.35">
      <c r="A865" s="62"/>
      <c r="D865" s="86"/>
      <c r="E865" s="86"/>
      <c r="F865" s="175">
        <v>785</v>
      </c>
      <c r="G865" s="172">
        <v>400324</v>
      </c>
      <c r="H865" s="128" t="s">
        <v>1041</v>
      </c>
      <c r="I865" s="129">
        <v>808</v>
      </c>
      <c r="J865" s="130" t="s">
        <v>301</v>
      </c>
      <c r="K865" s="130">
        <v>10</v>
      </c>
      <c r="L865" s="130"/>
      <c r="M865" s="130"/>
      <c r="N865" s="130"/>
      <c r="O865" s="131"/>
      <c r="P865" s="156">
        <v>37.1419</v>
      </c>
      <c r="Q865" s="156">
        <v>-8.0175000000000001</v>
      </c>
      <c r="R865" s="132">
        <f t="shared" ca="1" si="121"/>
        <v>0.9999968269919024</v>
      </c>
      <c r="S865" s="131">
        <f t="shared" ca="1" si="122"/>
        <v>2.5191307134007079E-3</v>
      </c>
      <c r="T865" s="131">
        <f t="shared" ca="1" si="123"/>
        <v>0.14433555791964073</v>
      </c>
      <c r="U865" s="131">
        <f t="shared" ca="1" si="124"/>
        <v>16.049312176453384</v>
      </c>
      <c r="V865" s="131">
        <f t="shared" ca="1" si="125"/>
        <v>19.419667733508593</v>
      </c>
      <c r="W865" s="131">
        <f t="shared" ca="1" si="126"/>
        <v>0.32366112889180987</v>
      </c>
      <c r="X865" s="131">
        <f t="shared" ca="1" si="127"/>
        <v>19.419667733508593</v>
      </c>
      <c r="Y865" s="131">
        <f t="shared" ca="1" si="128"/>
        <v>19.419667733508593</v>
      </c>
      <c r="Z865" s="122">
        <f t="shared" ca="1" si="129"/>
        <v>19.399999999999999</v>
      </c>
      <c r="AA865" s="123" t="str">
        <f t="shared" ca="1" si="130"/>
        <v>0 h 19 min</v>
      </c>
      <c r="AB865" s="86"/>
    </row>
    <row r="866" spans="1:28" ht="15.75" customHeight="1" thickBot="1" x14ac:dyDescent="0.35">
      <c r="A866" s="62"/>
      <c r="D866" s="86"/>
      <c r="E866" s="86"/>
      <c r="F866" s="175">
        <v>786</v>
      </c>
      <c r="G866" s="172">
        <v>145373</v>
      </c>
      <c r="H866" s="128" t="s">
        <v>417</v>
      </c>
      <c r="I866" s="129">
        <v>812</v>
      </c>
      <c r="J866" s="130" t="s">
        <v>305</v>
      </c>
      <c r="K866" s="130">
        <v>10</v>
      </c>
      <c r="L866" s="130"/>
      <c r="M866" s="130"/>
      <c r="N866" s="130"/>
      <c r="O866" s="131"/>
      <c r="P866" s="156">
        <v>37.152999999999999</v>
      </c>
      <c r="Q866" s="156">
        <v>-7.8982999999999999</v>
      </c>
      <c r="R866" s="132">
        <f t="shared" ca="1" si="121"/>
        <v>0.99999708252290298</v>
      </c>
      <c r="S866" s="131">
        <f t="shared" ca="1" si="122"/>
        <v>2.415565571717293E-3</v>
      </c>
      <c r="T866" s="131">
        <f t="shared" ca="1" si="123"/>
        <v>0.13840171239650667</v>
      </c>
      <c r="U866" s="131">
        <f t="shared" ca="1" si="124"/>
        <v>15.38950152008934</v>
      </c>
      <c r="V866" s="131">
        <f t="shared" ca="1" si="125"/>
        <v>18.621296839308101</v>
      </c>
      <c r="W866" s="131">
        <f t="shared" ca="1" si="126"/>
        <v>0.31035494732180169</v>
      </c>
      <c r="X866" s="131">
        <f t="shared" ca="1" si="127"/>
        <v>18.621296839308101</v>
      </c>
      <c r="Y866" s="131">
        <f t="shared" ca="1" si="128"/>
        <v>18.621296839308101</v>
      </c>
      <c r="Z866" s="122">
        <f t="shared" ca="1" si="129"/>
        <v>18.600000000000001</v>
      </c>
      <c r="AA866" s="123" t="str">
        <f t="shared" ca="1" si="130"/>
        <v>0 h 19 min</v>
      </c>
      <c r="AB866" s="86"/>
    </row>
    <row r="867" spans="1:28" ht="15.75" customHeight="1" thickBot="1" x14ac:dyDescent="0.35">
      <c r="A867" s="62"/>
      <c r="D867" s="86"/>
      <c r="E867" s="86"/>
      <c r="F867" s="175">
        <v>787</v>
      </c>
      <c r="G867" s="172">
        <v>145178</v>
      </c>
      <c r="H867" s="128" t="s">
        <v>407</v>
      </c>
      <c r="I867" s="129">
        <v>808</v>
      </c>
      <c r="J867" s="130" t="s">
        <v>301</v>
      </c>
      <c r="K867" s="130">
        <v>10</v>
      </c>
      <c r="L867" s="130"/>
      <c r="M867" s="130"/>
      <c r="N867" s="130"/>
      <c r="O867" s="131"/>
      <c r="P867" s="156">
        <v>37.137900000000002</v>
      </c>
      <c r="Q867" s="156">
        <v>-8.0202000000000009</v>
      </c>
      <c r="R867" s="132">
        <f t="shared" ca="1" si="121"/>
        <v>0.99999692946915597</v>
      </c>
      <c r="S867" s="131">
        <f t="shared" ca="1" si="122"/>
        <v>2.4781171947227953E-3</v>
      </c>
      <c r="T867" s="131">
        <f t="shared" ca="1" si="123"/>
        <v>0.14198565639641539</v>
      </c>
      <c r="U867" s="131">
        <f t="shared" ca="1" si="124"/>
        <v>15.788016182079188</v>
      </c>
      <c r="V867" s="131">
        <f t="shared" ca="1" si="125"/>
        <v>19.103499580315816</v>
      </c>
      <c r="W867" s="131">
        <f t="shared" ca="1" si="126"/>
        <v>0.31839165967193028</v>
      </c>
      <c r="X867" s="131">
        <f t="shared" ca="1" si="127"/>
        <v>19.103499580315816</v>
      </c>
      <c r="Y867" s="131">
        <f t="shared" ca="1" si="128"/>
        <v>19.103499580315816</v>
      </c>
      <c r="Z867" s="122">
        <f t="shared" ca="1" si="129"/>
        <v>19.100000000000001</v>
      </c>
      <c r="AA867" s="123" t="str">
        <f t="shared" ca="1" si="130"/>
        <v>0 h 19 min</v>
      </c>
      <c r="AB867" s="86"/>
    </row>
    <row r="868" spans="1:28" ht="15.75" customHeight="1" thickBot="1" x14ac:dyDescent="0.35">
      <c r="A868" s="62"/>
      <c r="D868" s="86"/>
      <c r="E868" s="86"/>
      <c r="F868" s="175">
        <v>788</v>
      </c>
      <c r="G868" s="172">
        <v>145415</v>
      </c>
      <c r="H868" s="128" t="s">
        <v>421</v>
      </c>
      <c r="I868" s="129">
        <v>807</v>
      </c>
      <c r="J868" s="130" t="s">
        <v>300</v>
      </c>
      <c r="K868" s="130">
        <v>10</v>
      </c>
      <c r="L868" s="130" t="s">
        <v>320</v>
      </c>
      <c r="M868" s="130"/>
      <c r="N868" s="130"/>
      <c r="O868" s="131"/>
      <c r="P868" s="156">
        <v>37.101199999999999</v>
      </c>
      <c r="Q868" s="156">
        <v>-8.6821999999999999</v>
      </c>
      <c r="R868" s="132">
        <f t="shared" ca="1" si="121"/>
        <v>0.9999436945004031</v>
      </c>
      <c r="S868" s="131">
        <f t="shared" ca="1" si="122"/>
        <v>1.0611882772600945E-2</v>
      </c>
      <c r="T868" s="131">
        <f t="shared" ca="1" si="123"/>
        <v>0.60801609555762048</v>
      </c>
      <c r="U868" s="131">
        <f t="shared" ca="1" si="124"/>
        <v>67.608011958809854</v>
      </c>
      <c r="V868" s="131">
        <f t="shared" ca="1" si="125"/>
        <v>81.805694470159921</v>
      </c>
      <c r="W868" s="131">
        <f t="shared" ca="1" si="126"/>
        <v>1.3634282411693319</v>
      </c>
      <c r="X868" s="131">
        <f t="shared" ca="1" si="127"/>
        <v>81.805694470159921</v>
      </c>
      <c r="Y868" s="131">
        <f t="shared" ca="1" si="128"/>
        <v>81.805694470159921</v>
      </c>
      <c r="Z868" s="122">
        <f t="shared" ca="1" si="129"/>
        <v>81.8</v>
      </c>
      <c r="AA868" s="123" t="str">
        <f t="shared" ca="1" si="130"/>
        <v>1 h 22 min</v>
      </c>
      <c r="AB868" s="86"/>
    </row>
    <row r="869" spans="1:28" ht="15.75" customHeight="1" thickBot="1" x14ac:dyDescent="0.35">
      <c r="A869" s="62"/>
      <c r="D869" s="86"/>
      <c r="E869" s="86"/>
      <c r="F869" s="175">
        <v>789</v>
      </c>
      <c r="G869" s="172">
        <v>145063</v>
      </c>
      <c r="H869" s="128" t="s">
        <v>401</v>
      </c>
      <c r="I869" s="129">
        <v>804</v>
      </c>
      <c r="J869" s="130" t="s">
        <v>297</v>
      </c>
      <c r="K869" s="130">
        <v>10</v>
      </c>
      <c r="L869" s="130"/>
      <c r="M869" s="130"/>
      <c r="N869" s="130"/>
      <c r="O869" s="131"/>
      <c r="P869" s="156">
        <v>37.2179</v>
      </c>
      <c r="Q869" s="156">
        <v>-7.4423000000000004</v>
      </c>
      <c r="R869" s="132">
        <f t="shared" ca="1" si="121"/>
        <v>0.99997101036003666</v>
      </c>
      <c r="S869" s="131">
        <f t="shared" ca="1" si="122"/>
        <v>7.6144310399344217E-3</v>
      </c>
      <c r="T869" s="131">
        <f t="shared" ca="1" si="123"/>
        <v>0.43627476198165277</v>
      </c>
      <c r="U869" s="131">
        <f t="shared" ca="1" si="124"/>
        <v>48.511329783682108</v>
      </c>
      <c r="V869" s="131">
        <f t="shared" ca="1" si="125"/>
        <v>58.698709038255352</v>
      </c>
      <c r="W869" s="131">
        <f t="shared" ca="1" si="126"/>
        <v>0.97831181730425587</v>
      </c>
      <c r="X869" s="131">
        <f t="shared" ca="1" si="127"/>
        <v>58.698709038255352</v>
      </c>
      <c r="Y869" s="131">
        <f t="shared" ca="1" si="128"/>
        <v>58.698709038255352</v>
      </c>
      <c r="Z869" s="122">
        <f t="shared" ca="1" si="129"/>
        <v>58.7</v>
      </c>
      <c r="AA869" s="123" t="str">
        <f t="shared" ca="1" si="130"/>
        <v>0 h 59 min</v>
      </c>
      <c r="AB869" s="86"/>
    </row>
    <row r="870" spans="1:28" ht="15.75" customHeight="1" thickBot="1" x14ac:dyDescent="0.35">
      <c r="A870" s="62"/>
      <c r="D870" s="86"/>
      <c r="E870" s="86"/>
      <c r="F870" s="175">
        <v>790</v>
      </c>
      <c r="G870" s="172">
        <v>145440</v>
      </c>
      <c r="H870" s="128" t="s">
        <v>424</v>
      </c>
      <c r="I870" s="129">
        <v>808</v>
      </c>
      <c r="J870" s="130" t="s">
        <v>301</v>
      </c>
      <c r="K870" s="130">
        <v>10</v>
      </c>
      <c r="L870" s="130" t="s">
        <v>320</v>
      </c>
      <c r="M870" s="130"/>
      <c r="N870" s="130"/>
      <c r="O870" s="131"/>
      <c r="P870" s="156">
        <v>37.134799999999998</v>
      </c>
      <c r="Q870" s="156">
        <v>-8.0084999999999997</v>
      </c>
      <c r="R870" s="132">
        <f t="shared" ca="1" si="121"/>
        <v>0.99999723909678284</v>
      </c>
      <c r="S870" s="131">
        <f t="shared" ca="1" si="122"/>
        <v>2.349852968843047E-3</v>
      </c>
      <c r="T870" s="131">
        <f t="shared" ca="1" si="123"/>
        <v>0.13463665759099314</v>
      </c>
      <c r="U870" s="131">
        <f t="shared" ca="1" si="124"/>
        <v>14.970848342687376</v>
      </c>
      <c r="V870" s="131">
        <f t="shared" ca="1" si="125"/>
        <v>18.114726494651723</v>
      </c>
      <c r="W870" s="131">
        <f t="shared" ca="1" si="126"/>
        <v>0.3019121082441954</v>
      </c>
      <c r="X870" s="131">
        <f t="shared" ca="1" si="127"/>
        <v>18.114726494651723</v>
      </c>
      <c r="Y870" s="131">
        <f t="shared" ca="1" si="128"/>
        <v>18.114726494651723</v>
      </c>
      <c r="Z870" s="122">
        <f t="shared" ca="1" si="129"/>
        <v>18.100000000000001</v>
      </c>
      <c r="AA870" s="123" t="str">
        <f t="shared" ca="1" si="130"/>
        <v>0 h 18 min</v>
      </c>
      <c r="AB870" s="86"/>
    </row>
    <row r="871" spans="1:28" ht="15.75" customHeight="1" thickBot="1" x14ac:dyDescent="0.35">
      <c r="A871" s="62"/>
      <c r="D871" s="86"/>
      <c r="E871" s="86"/>
      <c r="F871" s="175">
        <v>791</v>
      </c>
      <c r="G871" s="172">
        <v>145427</v>
      </c>
      <c r="H871" s="128" t="s">
        <v>422</v>
      </c>
      <c r="I871" s="129">
        <v>807</v>
      </c>
      <c r="J871" s="130" t="s">
        <v>300</v>
      </c>
      <c r="K871" s="130">
        <v>10</v>
      </c>
      <c r="L871" s="130"/>
      <c r="M871" s="130"/>
      <c r="N871" s="130"/>
      <c r="O871" s="131"/>
      <c r="P871" s="156">
        <v>37.096699999999998</v>
      </c>
      <c r="Q871" s="156">
        <v>-8.6847999999999992</v>
      </c>
      <c r="R871" s="132">
        <f t="shared" ca="1" si="121"/>
        <v>0.99994342288794524</v>
      </c>
      <c r="S871" s="131">
        <f t="shared" ca="1" si="122"/>
        <v>1.0637447584617155E-2</v>
      </c>
      <c r="T871" s="131">
        <f t="shared" ca="1" si="123"/>
        <v>0.60948085139019459</v>
      </c>
      <c r="U871" s="131">
        <f t="shared" ca="1" si="124"/>
        <v>67.770884669859697</v>
      </c>
      <c r="V871" s="131">
        <f t="shared" ca="1" si="125"/>
        <v>82.002770450530235</v>
      </c>
      <c r="W871" s="131">
        <f t="shared" ca="1" si="126"/>
        <v>1.3667128408421705</v>
      </c>
      <c r="X871" s="131">
        <f t="shared" ca="1" si="127"/>
        <v>82.002770450530235</v>
      </c>
      <c r="Y871" s="131">
        <f t="shared" ca="1" si="128"/>
        <v>82.002770450530235</v>
      </c>
      <c r="Z871" s="122">
        <f t="shared" ca="1" si="129"/>
        <v>82</v>
      </c>
      <c r="AA871" s="123" t="str">
        <f t="shared" ca="1" si="130"/>
        <v>1 h 22 min</v>
      </c>
      <c r="AB871" s="86"/>
    </row>
    <row r="872" spans="1:28" ht="15.75" customHeight="1" thickBot="1" x14ac:dyDescent="0.35">
      <c r="A872" s="62"/>
      <c r="D872" s="86"/>
      <c r="E872" s="86"/>
      <c r="F872" s="175">
        <v>792</v>
      </c>
      <c r="G872" s="172">
        <v>145269</v>
      </c>
      <c r="H872" s="128" t="s">
        <v>411</v>
      </c>
      <c r="I872" s="129">
        <v>813</v>
      </c>
      <c r="J872" s="130" t="s">
        <v>306</v>
      </c>
      <c r="K872" s="130">
        <v>10</v>
      </c>
      <c r="L872" s="130" t="s">
        <v>318</v>
      </c>
      <c r="M872" s="130"/>
      <c r="N872" s="130"/>
      <c r="O872" s="131"/>
      <c r="P872" s="156">
        <v>37.104900000000001</v>
      </c>
      <c r="Q872" s="156">
        <v>-8.3583999999999996</v>
      </c>
      <c r="R872" s="132">
        <f t="shared" ca="1" si="121"/>
        <v>0.99998082067025651</v>
      </c>
      <c r="S872" s="131">
        <f t="shared" ca="1" si="122"/>
        <v>6.1934467062509935E-3</v>
      </c>
      <c r="T872" s="131">
        <f t="shared" ca="1" si="123"/>
        <v>0.35485835690738288</v>
      </c>
      <c r="U872" s="131">
        <f t="shared" ca="1" si="124"/>
        <v>39.458277852784825</v>
      </c>
      <c r="V872" s="131">
        <f t="shared" ca="1" si="125"/>
        <v>47.744516201869637</v>
      </c>
      <c r="W872" s="131">
        <f t="shared" ca="1" si="126"/>
        <v>0.79574193669782722</v>
      </c>
      <c r="X872" s="131">
        <f t="shared" ca="1" si="127"/>
        <v>47.744516201869637</v>
      </c>
      <c r="Y872" s="131">
        <f t="shared" ca="1" si="128"/>
        <v>47.744516201869637</v>
      </c>
      <c r="Z872" s="122">
        <f t="shared" ca="1" si="129"/>
        <v>47.7</v>
      </c>
      <c r="AA872" s="123" t="str">
        <f t="shared" ca="1" si="130"/>
        <v>0 h 48 min</v>
      </c>
      <c r="AB872" s="86"/>
    </row>
    <row r="873" spans="1:28" ht="15.75" customHeight="1" thickBot="1" x14ac:dyDescent="0.35">
      <c r="A873" s="62"/>
      <c r="D873" s="86"/>
      <c r="E873" s="86"/>
      <c r="F873" s="175">
        <v>793</v>
      </c>
      <c r="G873" s="173">
        <v>145385</v>
      </c>
      <c r="H873" s="128" t="s">
        <v>418</v>
      </c>
      <c r="I873" s="129">
        <v>801</v>
      </c>
      <c r="J873" s="130" t="s">
        <v>294</v>
      </c>
      <c r="K873" s="130">
        <v>10</v>
      </c>
      <c r="L873" s="130"/>
      <c r="M873" s="130"/>
      <c r="N873" s="130"/>
      <c r="O873" s="131"/>
      <c r="P873" s="156">
        <v>37.107300000000002</v>
      </c>
      <c r="Q873" s="156">
        <v>-8.2401</v>
      </c>
      <c r="R873" s="132">
        <f t="shared" ca="1" si="121"/>
        <v>0.99998928174196666</v>
      </c>
      <c r="S873" s="131">
        <f t="shared" ca="1" si="122"/>
        <v>4.6299626737662525E-3</v>
      </c>
      <c r="T873" s="131">
        <f t="shared" ca="1" si="123"/>
        <v>0.26527732050991232</v>
      </c>
      <c r="U873" s="131">
        <f t="shared" ca="1" si="124"/>
        <v>29.497364277810529</v>
      </c>
      <c r="V873" s="131">
        <f t="shared" ca="1" si="125"/>
        <v>35.691810776150739</v>
      </c>
      <c r="W873" s="131">
        <f t="shared" ca="1" si="126"/>
        <v>0.59486351293584561</v>
      </c>
      <c r="X873" s="131">
        <f t="shared" ca="1" si="127"/>
        <v>35.691810776150739</v>
      </c>
      <c r="Y873" s="131">
        <f t="shared" ca="1" si="128"/>
        <v>35.691810776150739</v>
      </c>
      <c r="Z873" s="122">
        <f t="shared" ca="1" si="129"/>
        <v>35.700000000000003</v>
      </c>
      <c r="AA873" s="123" t="str">
        <f t="shared" ca="1" si="130"/>
        <v>0 h 36 min</v>
      </c>
      <c r="AB873" s="86"/>
    </row>
    <row r="874" spans="1:28" ht="15.75" customHeight="1" thickBot="1" x14ac:dyDescent="0.35">
      <c r="A874" s="62"/>
      <c r="D874" s="86"/>
      <c r="E874" s="86"/>
      <c r="F874" s="175">
        <v>794</v>
      </c>
      <c r="G874" s="172">
        <v>145282</v>
      </c>
      <c r="H874" s="128" t="s">
        <v>412</v>
      </c>
      <c r="I874" s="129">
        <v>815</v>
      </c>
      <c r="J874" s="130" t="s">
        <v>308</v>
      </c>
      <c r="K874" s="130">
        <v>10</v>
      </c>
      <c r="L874" s="130"/>
      <c r="M874" s="130"/>
      <c r="N874" s="130"/>
      <c r="O874" s="131"/>
      <c r="P874" s="156">
        <v>37.0824</v>
      </c>
      <c r="Q874" s="156">
        <v>-8.9123999999999999</v>
      </c>
      <c r="R874" s="132">
        <f t="shared" ca="1" si="121"/>
        <v>0.99990527016632613</v>
      </c>
      <c r="S874" s="131">
        <f t="shared" ca="1" si="122"/>
        <v>1.3764543532948315E-2</v>
      </c>
      <c r="T874" s="131">
        <f t="shared" ca="1" si="123"/>
        <v>0.78865025136202982</v>
      </c>
      <c r="U874" s="131">
        <f t="shared" ca="1" si="124"/>
        <v>87.693526561172362</v>
      </c>
      <c r="V874" s="131">
        <f t="shared" ca="1" si="125"/>
        <v>106.10916713901855</v>
      </c>
      <c r="W874" s="131">
        <f t="shared" ca="1" si="126"/>
        <v>1.7684861189836425</v>
      </c>
      <c r="X874" s="131">
        <f t="shared" ca="1" si="127"/>
        <v>106.10916713901855</v>
      </c>
      <c r="Y874" s="131">
        <f t="shared" ca="1" si="128"/>
        <v>106.10916713901855</v>
      </c>
      <c r="Z874" s="122">
        <f t="shared" ca="1" si="129"/>
        <v>106.1</v>
      </c>
      <c r="AA874" s="123" t="str">
        <f t="shared" ca="1" si="130"/>
        <v>1 h 46 min</v>
      </c>
      <c r="AB874" s="86"/>
    </row>
    <row r="875" spans="1:28" ht="15.75" customHeight="1" thickBot="1" x14ac:dyDescent="0.35">
      <c r="A875" s="62"/>
      <c r="D875" s="86"/>
      <c r="E875" s="86"/>
      <c r="F875" s="175">
        <v>795</v>
      </c>
      <c r="G875" s="172">
        <v>145014</v>
      </c>
      <c r="H875" s="128" t="s">
        <v>398</v>
      </c>
      <c r="I875" s="129">
        <v>801</v>
      </c>
      <c r="J875" s="130" t="s">
        <v>294</v>
      </c>
      <c r="K875" s="130">
        <v>10</v>
      </c>
      <c r="L875" s="130"/>
      <c r="M875" s="130"/>
      <c r="N875" s="130"/>
      <c r="O875" s="131"/>
      <c r="P875" s="156">
        <v>37.094299999999997</v>
      </c>
      <c r="Q875" s="156">
        <v>-8.2472999999999992</v>
      </c>
      <c r="R875" s="132">
        <f t="shared" ca="1" si="121"/>
        <v>0.9999891721490004</v>
      </c>
      <c r="S875" s="131">
        <f t="shared" ca="1" si="122"/>
        <v>4.6535729370118517E-3</v>
      </c>
      <c r="T875" s="131">
        <f t="shared" ca="1" si="123"/>
        <v>0.26663008894707801</v>
      </c>
      <c r="U875" s="131">
        <f t="shared" ca="1" si="124"/>
        <v>29.647784612643147</v>
      </c>
      <c r="V875" s="131">
        <f t="shared" ca="1" si="125"/>
        <v>35.873819381298205</v>
      </c>
      <c r="W875" s="131">
        <f t="shared" ca="1" si="126"/>
        <v>0.5978969896883034</v>
      </c>
      <c r="X875" s="131">
        <f t="shared" ca="1" si="127"/>
        <v>35.873819381298205</v>
      </c>
      <c r="Y875" s="131">
        <f t="shared" ca="1" si="128"/>
        <v>35.873819381298205</v>
      </c>
      <c r="Z875" s="122">
        <f t="shared" ca="1" si="129"/>
        <v>35.9</v>
      </c>
      <c r="AA875" s="123" t="str">
        <f t="shared" ca="1" si="130"/>
        <v>0 h 36 min</v>
      </c>
      <c r="AB875" s="86"/>
    </row>
    <row r="876" spans="1:28" ht="15.75" customHeight="1" thickBot="1" x14ac:dyDescent="0.35">
      <c r="A876" s="62"/>
      <c r="D876" s="86"/>
      <c r="E876" s="86"/>
      <c r="F876" s="175">
        <v>796</v>
      </c>
      <c r="G876" s="172">
        <v>145348</v>
      </c>
      <c r="H876" s="128" t="s">
        <v>416</v>
      </c>
      <c r="I876" s="129">
        <v>816</v>
      </c>
      <c r="J876" s="130" t="s">
        <v>309</v>
      </c>
      <c r="K876" s="130">
        <v>10</v>
      </c>
      <c r="L876" s="130"/>
      <c r="M876" s="130"/>
      <c r="N876" s="130"/>
      <c r="O876" s="131"/>
      <c r="P876" s="156">
        <v>37.1937</v>
      </c>
      <c r="Q876" s="156">
        <v>-7.4208999999999996</v>
      </c>
      <c r="R876" s="132">
        <f t="shared" ca="1" si="121"/>
        <v>0.9999703408197631</v>
      </c>
      <c r="S876" s="131">
        <f t="shared" ca="1" si="122"/>
        <v>7.7018604050211881E-3</v>
      </c>
      <c r="T876" s="131">
        <f t="shared" ca="1" si="123"/>
        <v>0.4412840956066329</v>
      </c>
      <c r="U876" s="131">
        <f t="shared" ca="1" si="124"/>
        <v>49.06833985314865</v>
      </c>
      <c r="V876" s="131">
        <f t="shared" ca="1" si="125"/>
        <v>59.372691222309868</v>
      </c>
      <c r="W876" s="131">
        <f t="shared" ca="1" si="126"/>
        <v>0.98954485370516443</v>
      </c>
      <c r="X876" s="131">
        <f t="shared" ca="1" si="127"/>
        <v>59.372691222309868</v>
      </c>
      <c r="Y876" s="131">
        <f t="shared" ca="1" si="128"/>
        <v>59.372691222309868</v>
      </c>
      <c r="Z876" s="122">
        <f t="shared" ca="1" si="129"/>
        <v>59.4</v>
      </c>
      <c r="AA876" s="123" t="str">
        <f t="shared" ca="1" si="130"/>
        <v>0 h 59 min</v>
      </c>
      <c r="AB876" s="86"/>
    </row>
    <row r="877" spans="1:28" ht="15.75" customHeight="1" thickBot="1" x14ac:dyDescent="0.35">
      <c r="A877" s="62"/>
      <c r="D877" s="86"/>
      <c r="E877" s="86"/>
      <c r="F877" s="175">
        <v>797</v>
      </c>
      <c r="G877" s="172">
        <v>145518</v>
      </c>
      <c r="H877" s="128" t="s">
        <v>430</v>
      </c>
      <c r="I877" s="129">
        <v>816</v>
      </c>
      <c r="J877" s="130" t="s">
        <v>309</v>
      </c>
      <c r="K877" s="130">
        <v>10</v>
      </c>
      <c r="L877" s="130" t="s">
        <v>320</v>
      </c>
      <c r="M877" s="130"/>
      <c r="N877" s="130"/>
      <c r="O877" s="131"/>
      <c r="P877" s="156">
        <v>37.1937</v>
      </c>
      <c r="Q877" s="156">
        <v>-7.4208999999999996</v>
      </c>
      <c r="R877" s="132">
        <f t="shared" ca="1" si="121"/>
        <v>0.9999703408197631</v>
      </c>
      <c r="S877" s="131">
        <f t="shared" ca="1" si="122"/>
        <v>7.7018604050211881E-3</v>
      </c>
      <c r="T877" s="131">
        <f t="shared" ca="1" si="123"/>
        <v>0.4412840956066329</v>
      </c>
      <c r="U877" s="131">
        <f t="shared" ca="1" si="124"/>
        <v>49.06833985314865</v>
      </c>
      <c r="V877" s="131">
        <f t="shared" ca="1" si="125"/>
        <v>59.372691222309868</v>
      </c>
      <c r="W877" s="131">
        <f t="shared" ca="1" si="126"/>
        <v>0.98954485370516443</v>
      </c>
      <c r="X877" s="131">
        <f t="shared" ca="1" si="127"/>
        <v>59.372691222309868</v>
      </c>
      <c r="Y877" s="131">
        <f t="shared" ca="1" si="128"/>
        <v>59.372691222309868</v>
      </c>
      <c r="Z877" s="122">
        <f t="shared" ca="1" si="129"/>
        <v>59.4</v>
      </c>
      <c r="AA877" s="123" t="str">
        <f t="shared" ca="1" si="130"/>
        <v>0 h 59 min</v>
      </c>
      <c r="AB877" s="86"/>
    </row>
    <row r="878" spans="1:28" ht="15.75" customHeight="1" thickBot="1" x14ac:dyDescent="0.35">
      <c r="A878" s="62"/>
      <c r="D878" s="86"/>
      <c r="E878" s="86"/>
      <c r="F878" s="175">
        <v>798</v>
      </c>
      <c r="G878" s="172">
        <v>145324</v>
      </c>
      <c r="H878" s="128" t="s">
        <v>414</v>
      </c>
      <c r="I878" s="129">
        <v>814</v>
      </c>
      <c r="J878" s="130" t="s">
        <v>307</v>
      </c>
      <c r="K878" s="130">
        <v>10</v>
      </c>
      <c r="L878" s="130"/>
      <c r="M878" s="130"/>
      <c r="N878" s="130"/>
      <c r="O878" s="131"/>
      <c r="P878" s="156">
        <v>37.133600000000001</v>
      </c>
      <c r="Q878" s="156">
        <v>-7.6429999999999998</v>
      </c>
      <c r="R878" s="132">
        <f t="shared" ca="1" si="121"/>
        <v>0.99999005660912377</v>
      </c>
      <c r="S878" s="131">
        <f t="shared" ca="1" si="122"/>
        <v>4.4594635001935501E-3</v>
      </c>
      <c r="T878" s="131">
        <f t="shared" ca="1" si="123"/>
        <v>0.25550843745372798</v>
      </c>
      <c r="U878" s="131">
        <f t="shared" ca="1" si="124"/>
        <v>28.411118753535362</v>
      </c>
      <c r="V878" s="131">
        <f t="shared" ca="1" si="125"/>
        <v>34.377453691777788</v>
      </c>
      <c r="W878" s="131">
        <f t="shared" ca="1" si="126"/>
        <v>0.57295756152962984</v>
      </c>
      <c r="X878" s="131">
        <f t="shared" ca="1" si="127"/>
        <v>34.377453691777788</v>
      </c>
      <c r="Y878" s="131">
        <f t="shared" ca="1" si="128"/>
        <v>34.377453691777788</v>
      </c>
      <c r="Z878" s="122">
        <f t="shared" ca="1" si="129"/>
        <v>34.4</v>
      </c>
      <c r="AA878" s="123" t="str">
        <f t="shared" ca="1" si="130"/>
        <v>0 h 34 min</v>
      </c>
      <c r="AB878" s="86"/>
    </row>
    <row r="879" spans="1:28" ht="15.75" customHeight="1" thickBot="1" x14ac:dyDescent="0.35">
      <c r="A879" s="62"/>
      <c r="D879" s="86"/>
      <c r="E879" s="86"/>
      <c r="F879" s="175">
        <v>799</v>
      </c>
      <c r="G879" s="172">
        <v>145142</v>
      </c>
      <c r="H879" s="128" t="s">
        <v>406</v>
      </c>
      <c r="I879" s="129">
        <v>808</v>
      </c>
      <c r="J879" s="130" t="s">
        <v>301</v>
      </c>
      <c r="K879" s="130">
        <v>10</v>
      </c>
      <c r="L879" s="130" t="s">
        <v>327</v>
      </c>
      <c r="M879" s="130"/>
      <c r="N879" s="130"/>
      <c r="O879" s="131"/>
      <c r="P879" s="156">
        <v>37.083799999999997</v>
      </c>
      <c r="Q879" s="156">
        <v>-8.0345999999999993</v>
      </c>
      <c r="R879" s="132">
        <f t="shared" ca="1" si="121"/>
        <v>0.99999820352643853</v>
      </c>
      <c r="S879" s="131">
        <f t="shared" ca="1" si="122"/>
        <v>1.8955073723689875E-3</v>
      </c>
      <c r="T879" s="131">
        <f t="shared" ca="1" si="123"/>
        <v>0.10860457247267553</v>
      </c>
      <c r="U879" s="131">
        <f t="shared" ca="1" si="124"/>
        <v>12.07622510022556</v>
      </c>
      <c r="V879" s="131">
        <f t="shared" ca="1" si="125"/>
        <v>14.612232371272928</v>
      </c>
      <c r="W879" s="131">
        <f t="shared" ca="1" si="126"/>
        <v>0.24353720618788213</v>
      </c>
      <c r="X879" s="131">
        <f t="shared" ca="1" si="127"/>
        <v>14.612232371272928</v>
      </c>
      <c r="Y879" s="131">
        <f t="shared" ca="1" si="128"/>
        <v>14.612232371272928</v>
      </c>
      <c r="Z879" s="122">
        <f t="shared" ca="1" si="129"/>
        <v>14.6</v>
      </c>
      <c r="AA879" s="123" t="str">
        <f t="shared" ca="1" si="130"/>
        <v>0 h 15 min</v>
      </c>
      <c r="AB879" s="86"/>
    </row>
    <row r="880" spans="1:28" ht="15.75" customHeight="1" thickBot="1" x14ac:dyDescent="0.35">
      <c r="A880" s="62"/>
      <c r="D880" s="86"/>
      <c r="E880" s="86"/>
      <c r="F880" s="175">
        <v>800</v>
      </c>
      <c r="G880" s="172">
        <v>145439</v>
      </c>
      <c r="H880" s="128" t="s">
        <v>423</v>
      </c>
      <c r="I880" s="129">
        <v>808</v>
      </c>
      <c r="J880" s="130" t="s">
        <v>301</v>
      </c>
      <c r="K880" s="130">
        <v>10</v>
      </c>
      <c r="L880" s="130"/>
      <c r="M880" s="130"/>
      <c r="N880" s="130"/>
      <c r="O880" s="131"/>
      <c r="P880" s="156">
        <v>37.072099999999999</v>
      </c>
      <c r="Q880" s="156">
        <v>-8.1094000000000008</v>
      </c>
      <c r="R880" s="132">
        <f t="shared" ca="1" si="121"/>
        <v>0.99999632735462551</v>
      </c>
      <c r="S880" s="131">
        <f t="shared" ca="1" si="122"/>
        <v>2.7102205159514892E-3</v>
      </c>
      <c r="T880" s="131">
        <f t="shared" ca="1" si="123"/>
        <v>0.15528419711378874</v>
      </c>
      <c r="U880" s="131">
        <f t="shared" ca="1" si="124"/>
        <v>17.266740029069343</v>
      </c>
      <c r="V880" s="131">
        <f t="shared" ca="1" si="125"/>
        <v>20.892755435173903</v>
      </c>
      <c r="W880" s="131">
        <f t="shared" ca="1" si="126"/>
        <v>0.34821259058623172</v>
      </c>
      <c r="X880" s="131">
        <f t="shared" ca="1" si="127"/>
        <v>20.892755435173903</v>
      </c>
      <c r="Y880" s="131">
        <f t="shared" ca="1" si="128"/>
        <v>20.892755435173903</v>
      </c>
      <c r="Z880" s="122">
        <f t="shared" ca="1" si="129"/>
        <v>20.9</v>
      </c>
      <c r="AA880" s="123" t="str">
        <f t="shared" ca="1" si="130"/>
        <v>0 h 21 min</v>
      </c>
      <c r="AB880" s="86"/>
    </row>
    <row r="881" spans="1:28" ht="15.75" customHeight="1" thickBot="1" x14ac:dyDescent="0.35">
      <c r="A881" s="62"/>
      <c r="D881" s="86"/>
      <c r="E881" s="86"/>
      <c r="F881" s="175">
        <v>801</v>
      </c>
      <c r="G881" s="172">
        <v>145312</v>
      </c>
      <c r="H881" s="128" t="s">
        <v>413</v>
      </c>
      <c r="I881" s="129">
        <v>814</v>
      </c>
      <c r="J881" s="130" t="s">
        <v>307</v>
      </c>
      <c r="K881" s="130">
        <v>10</v>
      </c>
      <c r="L881" s="130"/>
      <c r="M881" s="130"/>
      <c r="N881" s="130"/>
      <c r="O881" s="131"/>
      <c r="P881" s="156">
        <v>37.121000000000002</v>
      </c>
      <c r="Q881" s="156">
        <v>-7.6528999999999998</v>
      </c>
      <c r="R881" s="132">
        <f t="shared" ca="1" si="121"/>
        <v>0.99999101730285778</v>
      </c>
      <c r="S881" s="131">
        <f t="shared" ca="1" si="122"/>
        <v>4.2385635751742701E-3</v>
      </c>
      <c r="T881" s="131">
        <f t="shared" ca="1" si="123"/>
        <v>0.24285180405536691</v>
      </c>
      <c r="U881" s="131">
        <f t="shared" ca="1" si="124"/>
        <v>27.003771434267602</v>
      </c>
      <c r="V881" s="131">
        <f t="shared" ca="1" si="125"/>
        <v>32.674563435463796</v>
      </c>
      <c r="W881" s="131">
        <f t="shared" ca="1" si="126"/>
        <v>0.54457605725772995</v>
      </c>
      <c r="X881" s="131">
        <f t="shared" ca="1" si="127"/>
        <v>32.674563435463796</v>
      </c>
      <c r="Y881" s="131">
        <f t="shared" ca="1" si="128"/>
        <v>32.674563435463796</v>
      </c>
      <c r="Z881" s="122">
        <f t="shared" ca="1" si="129"/>
        <v>32.700000000000003</v>
      </c>
      <c r="AA881" s="123" t="str">
        <f t="shared" ca="1" si="130"/>
        <v>0 h 33 min</v>
      </c>
      <c r="AB881" s="86"/>
    </row>
    <row r="882" spans="1:28" ht="15.75" customHeight="1" thickBot="1" x14ac:dyDescent="0.35">
      <c r="A882" s="62"/>
      <c r="D882" s="86"/>
      <c r="E882" s="86"/>
      <c r="F882" s="175">
        <v>802</v>
      </c>
      <c r="G882" s="172">
        <v>145336</v>
      </c>
      <c r="H882" s="128" t="s">
        <v>415</v>
      </c>
      <c r="I882" s="129">
        <v>808</v>
      </c>
      <c r="J882" s="130" t="s">
        <v>301</v>
      </c>
      <c r="K882" s="130">
        <v>10</v>
      </c>
      <c r="L882" s="130" t="s">
        <v>320</v>
      </c>
      <c r="M882" s="130"/>
      <c r="N882" s="130"/>
      <c r="O882" s="131"/>
      <c r="P882" s="156">
        <v>37.065300000000001</v>
      </c>
      <c r="Q882" s="156">
        <v>-8.0907</v>
      </c>
      <c r="R882" s="132">
        <f t="shared" ca="1" si="121"/>
        <v>0.99999706049965797</v>
      </c>
      <c r="S882" s="131">
        <f t="shared" ca="1" si="122"/>
        <v>2.4246656603073014E-3</v>
      </c>
      <c r="T882" s="131">
        <f t="shared" ca="1" si="123"/>
        <v>0.13892310906590929</v>
      </c>
      <c r="U882" s="131">
        <f t="shared" ca="1" si="124"/>
        <v>15.447477933078746</v>
      </c>
      <c r="V882" s="131">
        <f t="shared" ca="1" si="125"/>
        <v>18.691448299025282</v>
      </c>
      <c r="W882" s="131">
        <f t="shared" ca="1" si="126"/>
        <v>0.31152413831708803</v>
      </c>
      <c r="X882" s="131">
        <f t="shared" ca="1" si="127"/>
        <v>18.691448299025282</v>
      </c>
      <c r="Y882" s="131">
        <f t="shared" ca="1" si="128"/>
        <v>18.691448299025282</v>
      </c>
      <c r="Z882" s="122">
        <f t="shared" ca="1" si="129"/>
        <v>18.7</v>
      </c>
      <c r="AA882" s="123" t="str">
        <f t="shared" ca="1" si="130"/>
        <v>0 h 19 min</v>
      </c>
      <c r="AB882" s="86"/>
    </row>
    <row r="883" spans="1:28" ht="15.75" customHeight="1" thickBot="1" x14ac:dyDescent="0.35">
      <c r="A883" s="62"/>
      <c r="D883" s="86"/>
      <c r="E883" s="86"/>
      <c r="F883" s="175">
        <v>803</v>
      </c>
      <c r="G883" s="172">
        <v>145105</v>
      </c>
      <c r="H883" s="128" t="s">
        <v>404</v>
      </c>
      <c r="I883" s="129">
        <v>805</v>
      </c>
      <c r="J883" s="130" t="s">
        <v>298</v>
      </c>
      <c r="K883" s="130">
        <v>10</v>
      </c>
      <c r="L883" s="130"/>
      <c r="M883" s="130"/>
      <c r="N883" s="130"/>
      <c r="O883" s="131"/>
      <c r="P883" s="156">
        <v>37.032400000000003</v>
      </c>
      <c r="Q883" s="156">
        <v>-7.9615</v>
      </c>
      <c r="R883" s="132">
        <f t="shared" ca="1" si="121"/>
        <v>0.9999998510664696</v>
      </c>
      <c r="S883" s="131">
        <f t="shared" ca="1" si="122"/>
        <v>5.457719928578797E-4</v>
      </c>
      <c r="T883" s="131">
        <f t="shared" ca="1" si="123"/>
        <v>3.1270431767200617E-2</v>
      </c>
      <c r="U883" s="131">
        <f t="shared" ca="1" si="124"/>
        <v>3.4770982878917795</v>
      </c>
      <c r="V883" s="131">
        <f t="shared" ca="1" si="125"/>
        <v>4.2072889283490529</v>
      </c>
      <c r="W883" s="131">
        <f t="shared" ca="1" si="126"/>
        <v>7.0121482139150884E-2</v>
      </c>
      <c r="X883" s="131">
        <f t="shared" ca="1" si="127"/>
        <v>4.2072889283490529</v>
      </c>
      <c r="Y883" s="131">
        <f t="shared" ca="1" si="128"/>
        <v>4.2072889283490529</v>
      </c>
      <c r="Z883" s="122">
        <f t="shared" ca="1" si="129"/>
        <v>4.2</v>
      </c>
      <c r="AA883" s="123" t="str">
        <f t="shared" ca="1" si="130"/>
        <v>0 h 4 min</v>
      </c>
      <c r="AB883" s="86"/>
    </row>
    <row r="884" spans="1:28" ht="15.75" customHeight="1" thickBot="1" x14ac:dyDescent="0.35">
      <c r="A884" s="62"/>
      <c r="D884" s="86"/>
      <c r="E884" s="86"/>
      <c r="F884" s="175">
        <v>804</v>
      </c>
      <c r="G884" s="172">
        <v>145567</v>
      </c>
      <c r="H884" s="128" t="s">
        <v>435</v>
      </c>
      <c r="I884" s="129">
        <v>805</v>
      </c>
      <c r="J884" s="130" t="s">
        <v>298</v>
      </c>
      <c r="K884" s="130">
        <v>10</v>
      </c>
      <c r="L884" s="130" t="s">
        <v>318</v>
      </c>
      <c r="M884" s="130"/>
      <c r="N884" s="130"/>
      <c r="O884" s="131"/>
      <c r="P884" s="156">
        <v>37.030999999999999</v>
      </c>
      <c r="Q884" s="156">
        <v>-7.9279999999999999</v>
      </c>
      <c r="R884" s="132">
        <f t="shared" ca="1" si="121"/>
        <v>0.99999996840852834</v>
      </c>
      <c r="S884" s="131">
        <f t="shared" ca="1" si="122"/>
        <v>2.5136217626053892E-4</v>
      </c>
      <c r="T884" s="131">
        <f t="shared" ca="1" si="123"/>
        <v>1.4401991828952373E-2</v>
      </c>
      <c r="U884" s="131">
        <f t="shared" ca="1" si="124"/>
        <v>1.6014214803137874</v>
      </c>
      <c r="V884" s="131">
        <f t="shared" ca="1" si="125"/>
        <v>1.9377199911796827</v>
      </c>
      <c r="W884" s="131">
        <f t="shared" ca="1" si="126"/>
        <v>3.2295333186328046E-2</v>
      </c>
      <c r="X884" s="131">
        <f t="shared" ca="1" si="127"/>
        <v>1.9377199911796827</v>
      </c>
      <c r="Y884" s="131">
        <f t="shared" ca="1" si="128"/>
        <v>1.9377199911796827</v>
      </c>
      <c r="Z884" s="122">
        <f t="shared" ca="1" si="129"/>
        <v>1.9</v>
      </c>
      <c r="AA884" s="123" t="str">
        <f t="shared" ca="1" si="130"/>
        <v>0 h 2 min</v>
      </c>
      <c r="AB884" s="86"/>
    </row>
    <row r="885" spans="1:28" ht="15.75" customHeight="1" thickBot="1" x14ac:dyDescent="0.35">
      <c r="A885" s="62"/>
      <c r="D885" s="86"/>
      <c r="E885" s="86"/>
      <c r="F885" s="175">
        <v>805</v>
      </c>
      <c r="G885" s="172">
        <v>145221</v>
      </c>
      <c r="H885" s="128" t="s">
        <v>410</v>
      </c>
      <c r="I885" s="129">
        <v>810</v>
      </c>
      <c r="J885" s="130" t="s">
        <v>303</v>
      </c>
      <c r="K885" s="130">
        <v>10</v>
      </c>
      <c r="L885" s="130" t="s">
        <v>320</v>
      </c>
      <c r="M885" s="130"/>
      <c r="N885" s="130"/>
      <c r="O885" s="131"/>
      <c r="P885" s="156">
        <v>37.043700000000001</v>
      </c>
      <c r="Q885" s="156">
        <v>-7.8057999999999996</v>
      </c>
      <c r="R885" s="132">
        <f t="shared" ca="1" si="121"/>
        <v>0.99999844574676366</v>
      </c>
      <c r="S885" s="131">
        <f t="shared" ca="1" si="122"/>
        <v>1.7630959355365849E-3</v>
      </c>
      <c r="T885" s="131">
        <f t="shared" ca="1" si="123"/>
        <v>0.10101795598291577</v>
      </c>
      <c r="U885" s="131">
        <f t="shared" ca="1" si="124"/>
        <v>11.232635494433662</v>
      </c>
      <c r="V885" s="131">
        <f t="shared" ca="1" si="125"/>
        <v>13.591488948264731</v>
      </c>
      <c r="W885" s="131">
        <f t="shared" ca="1" si="126"/>
        <v>0.22652481580441217</v>
      </c>
      <c r="X885" s="131">
        <f t="shared" ca="1" si="127"/>
        <v>13.591488948264731</v>
      </c>
      <c r="Y885" s="131">
        <f t="shared" ca="1" si="128"/>
        <v>13.591488948264731</v>
      </c>
      <c r="Z885" s="122">
        <f t="shared" ca="1" si="129"/>
        <v>13.6</v>
      </c>
      <c r="AA885" s="123" t="str">
        <f t="shared" ca="1" si="130"/>
        <v>0 h 14 min</v>
      </c>
      <c r="AB885" s="86"/>
    </row>
    <row r="886" spans="1:28" ht="15.75" customHeight="1" thickBot="1" x14ac:dyDescent="0.35">
      <c r="A886" s="62"/>
      <c r="D886" s="86"/>
      <c r="E886" s="86"/>
      <c r="F886" s="175">
        <v>806</v>
      </c>
      <c r="G886" s="172">
        <v>145191</v>
      </c>
      <c r="H886" s="128" t="s">
        <v>409</v>
      </c>
      <c r="I886" s="129">
        <v>810</v>
      </c>
      <c r="J886" s="130" t="s">
        <v>303</v>
      </c>
      <c r="K886" s="130">
        <v>10</v>
      </c>
      <c r="L886" s="130" t="s">
        <v>320</v>
      </c>
      <c r="M886" s="130"/>
      <c r="N886" s="130"/>
      <c r="O886" s="131"/>
      <c r="P886" s="156">
        <v>37.037999999999997</v>
      </c>
      <c r="Q886" s="156">
        <v>-7.8480999999999996</v>
      </c>
      <c r="R886" s="132">
        <f t="shared" ca="1" si="121"/>
        <v>0.99999931516248997</v>
      </c>
      <c r="S886" s="131">
        <f t="shared" ca="1" si="122"/>
        <v>1.1703312250823661E-3</v>
      </c>
      <c r="T886" s="131">
        <f t="shared" ca="1" si="123"/>
        <v>6.7055039829594765E-2</v>
      </c>
      <c r="U886" s="131">
        <f t="shared" ca="1" si="124"/>
        <v>7.4561479010518852</v>
      </c>
      <c r="V886" s="131">
        <f t="shared" ca="1" si="125"/>
        <v>9.0219389602727809</v>
      </c>
      <c r="W886" s="131">
        <f t="shared" ca="1" si="126"/>
        <v>0.15036564933787969</v>
      </c>
      <c r="X886" s="131">
        <f t="shared" ca="1" si="127"/>
        <v>9.0219389602727809</v>
      </c>
      <c r="Y886" s="131">
        <f t="shared" ca="1" si="128"/>
        <v>9.0219389602727809</v>
      </c>
      <c r="Z886" s="122">
        <f t="shared" ca="1" si="129"/>
        <v>9</v>
      </c>
      <c r="AA886" s="123" t="str">
        <f t="shared" ca="1" si="130"/>
        <v>0 h 9 min</v>
      </c>
      <c r="AB886" s="86"/>
    </row>
    <row r="887" spans="1:28" ht="15.75" customHeight="1" thickBot="1" x14ac:dyDescent="0.35">
      <c r="A887" s="62"/>
      <c r="D887" s="86"/>
      <c r="E887" s="86"/>
      <c r="F887" s="175">
        <v>807</v>
      </c>
      <c r="G887" s="172">
        <v>145087</v>
      </c>
      <c r="H887" s="128" t="s">
        <v>402</v>
      </c>
      <c r="I887" s="129">
        <v>805</v>
      </c>
      <c r="J887" s="130" t="s">
        <v>298</v>
      </c>
      <c r="K887" s="130">
        <v>10</v>
      </c>
      <c r="L887" s="130" t="s">
        <v>318</v>
      </c>
      <c r="M887" s="130"/>
      <c r="N887" s="130"/>
      <c r="O887" s="131"/>
      <c r="P887" s="156">
        <v>37.023000000000003</v>
      </c>
      <c r="Q887" s="156">
        <v>-7.9396000000000004</v>
      </c>
      <c r="R887" s="132">
        <f t="shared" ca="1" si="121"/>
        <v>0.99999998001184931</v>
      </c>
      <c r="S887" s="131">
        <f t="shared" ca="1" si="122"/>
        <v>1.9994074500573333E-4</v>
      </c>
      <c r="T887" s="131">
        <f t="shared" ca="1" si="123"/>
        <v>1.1455760841529912E-2</v>
      </c>
      <c r="U887" s="131">
        <f t="shared" ca="1" si="124"/>
        <v>1.2738169624623401</v>
      </c>
      <c r="V887" s="131">
        <f t="shared" ca="1" si="125"/>
        <v>1.5413185245794314</v>
      </c>
      <c r="W887" s="131">
        <f t="shared" ca="1" si="126"/>
        <v>2.5688642076323858E-2</v>
      </c>
      <c r="X887" s="131">
        <f t="shared" ca="1" si="127"/>
        <v>1.5413185245794314</v>
      </c>
      <c r="Y887" s="131">
        <f t="shared" ca="1" si="128"/>
        <v>1.5413185245794314</v>
      </c>
      <c r="Z887" s="122">
        <f t="shared" ca="1" si="129"/>
        <v>1.5</v>
      </c>
      <c r="AA887" s="123" t="str">
        <f t="shared" ca="1" si="130"/>
        <v>0 h 2 min</v>
      </c>
      <c r="AB887" s="86"/>
    </row>
    <row r="888" spans="1:28" ht="15.75" customHeight="1" thickBot="1" x14ac:dyDescent="0.35">
      <c r="A888" s="62"/>
      <c r="D888" s="86"/>
      <c r="E888" s="86"/>
      <c r="F888" s="175">
        <v>808</v>
      </c>
      <c r="G888" s="172">
        <v>145543</v>
      </c>
      <c r="H888" s="128" t="s">
        <v>433</v>
      </c>
      <c r="I888" s="129">
        <v>810</v>
      </c>
      <c r="J888" s="130" t="s">
        <v>303</v>
      </c>
      <c r="K888" s="130">
        <v>10</v>
      </c>
      <c r="L888" s="130" t="s">
        <v>320</v>
      </c>
      <c r="M888" s="130"/>
      <c r="N888" s="130"/>
      <c r="O888" s="131"/>
      <c r="P888" s="156">
        <v>37.031799999999997</v>
      </c>
      <c r="Q888" s="156">
        <v>-7.84</v>
      </c>
      <c r="R888" s="132">
        <f t="shared" ca="1" si="121"/>
        <v>0.99999921811345582</v>
      </c>
      <c r="S888" s="131">
        <f t="shared" ca="1" si="122"/>
        <v>1.2505092131349649E-3</v>
      </c>
      <c r="T888" s="131">
        <f t="shared" ca="1" si="123"/>
        <v>7.1648900154859016E-2</v>
      </c>
      <c r="U888" s="131">
        <f t="shared" ca="1" si="124"/>
        <v>7.9669596477750186</v>
      </c>
      <c r="V888" s="131">
        <f t="shared" ca="1" si="125"/>
        <v>9.6400211738077726</v>
      </c>
      <c r="W888" s="131">
        <f t="shared" ca="1" si="126"/>
        <v>0.16066701956346288</v>
      </c>
      <c r="X888" s="131">
        <f t="shared" ca="1" si="127"/>
        <v>9.6400211738077726</v>
      </c>
      <c r="Y888" s="131">
        <f t="shared" ca="1" si="128"/>
        <v>9.6400211738077726</v>
      </c>
      <c r="Z888" s="122">
        <f t="shared" ca="1" si="129"/>
        <v>9.6</v>
      </c>
      <c r="AA888" s="123" t="str">
        <f t="shared" ca="1" si="130"/>
        <v>0 h 10 min</v>
      </c>
      <c r="AB888" s="86"/>
    </row>
    <row r="889" spans="1:28" ht="15.75" customHeight="1" thickBot="1" x14ac:dyDescent="0.35">
      <c r="A889" s="62"/>
      <c r="D889" s="86"/>
      <c r="E889" s="86"/>
      <c r="F889" s="175">
        <v>809</v>
      </c>
      <c r="G889" s="172">
        <v>145099</v>
      </c>
      <c r="H889" s="128" t="s">
        <v>403</v>
      </c>
      <c r="I889" s="129">
        <v>805</v>
      </c>
      <c r="J889" s="130" t="s">
        <v>298</v>
      </c>
      <c r="K889" s="130">
        <v>10</v>
      </c>
      <c r="L889" s="130"/>
      <c r="M889" s="130"/>
      <c r="N889" s="130"/>
      <c r="O889" s="131"/>
      <c r="P889" s="156">
        <v>37.018999999999998</v>
      </c>
      <c r="Q889" s="156">
        <v>-7.9215999999999998</v>
      </c>
      <c r="R889" s="132">
        <f t="shared" ca="1" si="121"/>
        <v>0.99999999550961638</v>
      </c>
      <c r="S889" s="131">
        <f t="shared" ca="1" si="122"/>
        <v>9.4766910088361911E-5</v>
      </c>
      <c r="T889" s="131">
        <f t="shared" ca="1" si="123"/>
        <v>5.4297439855588809E-3</v>
      </c>
      <c r="U889" s="131">
        <f t="shared" ca="1" si="124"/>
        <v>0.60375736594978335</v>
      </c>
      <c r="V889" s="131">
        <f t="shared" ca="1" si="125"/>
        <v>0.73054641279923782</v>
      </c>
      <c r="W889" s="131">
        <f t="shared" ca="1" si="126"/>
        <v>1.2175773546653964E-2</v>
      </c>
      <c r="X889" s="131">
        <f t="shared" ca="1" si="127"/>
        <v>0.73054641279923782</v>
      </c>
      <c r="Y889" s="131">
        <f t="shared" ca="1" si="128"/>
        <v>0.73054641279923782</v>
      </c>
      <c r="Z889" s="122">
        <f t="shared" ca="1" si="129"/>
        <v>0.7</v>
      </c>
      <c r="AA889" s="123" t="str">
        <f t="shared" ca="1" si="130"/>
        <v>0 h 1 min</v>
      </c>
      <c r="AB889" s="86"/>
    </row>
    <row r="890" spans="1:28" ht="15.75" customHeight="1" thickBot="1" x14ac:dyDescent="0.35">
      <c r="A890" s="62"/>
      <c r="D890" s="86"/>
      <c r="E890" s="86"/>
      <c r="F890" s="175">
        <v>810</v>
      </c>
      <c r="G890" s="172">
        <v>145397</v>
      </c>
      <c r="H890" s="128" t="s">
        <v>419</v>
      </c>
      <c r="I890" s="129">
        <v>805</v>
      </c>
      <c r="J890" s="130" t="s">
        <v>298</v>
      </c>
      <c r="K890" s="130">
        <v>10</v>
      </c>
      <c r="L890" s="130"/>
      <c r="M890" s="130"/>
      <c r="N890" s="130"/>
      <c r="O890" s="131"/>
      <c r="P890" s="156">
        <v>37.016599999999997</v>
      </c>
      <c r="Q890" s="156">
        <v>-7.9276999999999997</v>
      </c>
      <c r="R890" s="132">
        <f t="shared" ca="1" si="121"/>
        <v>0.99999999999999989</v>
      </c>
      <c r="S890" s="131">
        <f t="shared" ca="1" si="122"/>
        <v>1.4901161193847656E-8</v>
      </c>
      <c r="T890" s="131">
        <f t="shared" ca="1" si="123"/>
        <v>8.5377364625159387E-7</v>
      </c>
      <c r="U890" s="131">
        <f t="shared" ca="1" si="124"/>
        <v>9.4934886276253609E-5</v>
      </c>
      <c r="V890" s="131">
        <f t="shared" ca="1" si="125"/>
        <v>1.1487121239426687E-4</v>
      </c>
      <c r="W890" s="131">
        <f t="shared" ca="1" si="126"/>
        <v>1.9145202065711144E-6</v>
      </c>
      <c r="X890" s="131">
        <f t="shared" ca="1" si="127"/>
        <v>1.1487121239426687E-4</v>
      </c>
      <c r="Y890" s="131">
        <f t="shared" ca="1" si="128"/>
        <v>1.1487121239426687E-4</v>
      </c>
      <c r="Z890" s="122">
        <f t="shared" ca="1" si="129"/>
        <v>0</v>
      </c>
      <c r="AA890" s="123" t="str">
        <f t="shared" ca="1" si="130"/>
        <v>0 h 0 min</v>
      </c>
      <c r="AB890" s="86"/>
    </row>
    <row r="891" spans="1:28" ht="15.75" customHeight="1" thickBot="1" x14ac:dyDescent="0.35">
      <c r="A891" s="62"/>
      <c r="D891" s="86"/>
      <c r="E891" s="86"/>
      <c r="F891" s="176">
        <v>811</v>
      </c>
      <c r="G891" s="174">
        <v>145452</v>
      </c>
      <c r="H891" s="138" t="s">
        <v>425</v>
      </c>
      <c r="I891" s="139">
        <v>810</v>
      </c>
      <c r="J891" s="140" t="s">
        <v>303</v>
      </c>
      <c r="K891" s="140">
        <v>10</v>
      </c>
      <c r="L891" s="140" t="s">
        <v>320</v>
      </c>
      <c r="M891" s="140"/>
      <c r="N891" s="140"/>
      <c r="O891" s="141"/>
      <c r="P891" s="160">
        <v>37.026000000000003</v>
      </c>
      <c r="Q891" s="160">
        <v>-7.8423999999999996</v>
      </c>
      <c r="R891" s="142">
        <f t="shared" ca="1" si="121"/>
        <v>0.99999928009996963</v>
      </c>
      <c r="S891" s="141">
        <f t="shared" ca="1" si="122"/>
        <v>1.1999167610645678E-3</v>
      </c>
      <c r="T891" s="141">
        <f t="shared" ca="1" si="123"/>
        <v>6.8750166176007363E-2</v>
      </c>
      <c r="U891" s="141">
        <f t="shared" ca="1" si="124"/>
        <v>7.6446365334043742</v>
      </c>
      <c r="V891" s="141">
        <f t="shared" ca="1" si="125"/>
        <v>9.2500102054192919</v>
      </c>
      <c r="W891" s="141">
        <f t="shared" ca="1" si="126"/>
        <v>0.1541668367569882</v>
      </c>
      <c r="X891" s="141">
        <f t="shared" ca="1" si="127"/>
        <v>9.2500102054192919</v>
      </c>
      <c r="Y891" s="141">
        <f t="shared" ca="1" si="128"/>
        <v>9.2500102054192919</v>
      </c>
      <c r="Z891" s="125">
        <f t="shared" ca="1" si="129"/>
        <v>9.3000000000000007</v>
      </c>
      <c r="AA891" s="126" t="str">
        <f t="shared" ca="1" si="130"/>
        <v>0 h 9 min</v>
      </c>
      <c r="AB891" s="86"/>
    </row>
    <row r="892" spans="1:28" ht="13.5" thickTop="1" x14ac:dyDescent="0.2"/>
  </sheetData>
  <sheetProtection algorithmName="SHA-512" hashValue="0vDcwJUUUr1yu00+4LkH4K37RM+9EzsU+GlkCS+FkgAVK7N8spSAOgQKVtHaEUDm/ZDcvWHUcIR6L+QkSty7KA==" saltValue="vOIaCef8sOB5N8DytRfjng==" spinCount="100000" sheet="1" selectLockedCells="1" sort="0" autoFilter="0"/>
  <autoFilter ref="G80:AA80">
    <sortState ref="G81:AA891">
      <sortCondition ref="Z80"/>
    </sortState>
  </autoFilter>
  <dataConsolidate/>
  <mergeCells count="6">
    <mergeCell ref="E33:AA33"/>
    <mergeCell ref="E34:AA34"/>
    <mergeCell ref="F35:AA35"/>
    <mergeCell ref="AV38:AW38"/>
    <mergeCell ref="K43:Z43"/>
    <mergeCell ref="F39:G39"/>
  </mergeCells>
  <dataValidations count="4">
    <dataValidation type="list" allowBlank="1" showInputMessage="1" showErrorMessage="1" sqref="J43">
      <formula1>$B$2:$B$11</formula1>
    </dataValidation>
    <dataValidation type="list" allowBlank="1" showInputMessage="1" showErrorMessage="1" sqref="K43">
      <formula1>Destino</formula1>
    </dataValidation>
    <dataValidation type="list" allowBlank="1" showInputMessage="1" showErrorMessage="1" sqref="H43">
      <formula1>City</formula1>
    </dataValidation>
    <dataValidation type="list" allowBlank="1" showInputMessage="1" showErrorMessage="1" sqref="F43:G43">
      <formula1>B2:B11</formula1>
    </dataValidation>
  </dataValidations>
  <hyperlinks>
    <hyperlink ref="F37" r:id="rId1"/>
  </hyperlinks>
  <printOptions horizontalCentered="1" verticalCentered="1"/>
  <pageMargins left="0.23622047244094491" right="0.23622047244094491" top="0.55118110236220474" bottom="0.59055118110236227" header="0.31496062992125984" footer="0.31496062992125984"/>
  <pageSetup paperSize="9" scale="76" fitToHeight="0" orientation="landscape" r:id="rId2"/>
  <headerFooter alignWithMargins="0">
    <oddHeader>&amp;LArlindo Ferreira e Davide Martins</oddHeader>
    <oddFooter>&amp;R&amp;P de &amp;N</oddFooter>
  </headerFooter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3"/>
  <sheetViews>
    <sheetView topLeftCell="A790" workbookViewId="0">
      <selection activeCell="A2" sqref="A2"/>
    </sheetView>
  </sheetViews>
  <sheetFormatPr defaultRowHeight="12.75" x14ac:dyDescent="0.2"/>
  <cols>
    <col min="1" max="1" width="14.28515625" customWidth="1"/>
    <col min="2" max="2" width="31.140625" customWidth="1"/>
  </cols>
  <sheetData>
    <row r="1" spans="1:11" ht="26.25" thickTop="1" x14ac:dyDescent="0.2">
      <c r="A1" s="143" t="s">
        <v>1131</v>
      </c>
      <c r="B1" s="144" t="s">
        <v>1132</v>
      </c>
      <c r="C1" s="145" t="s">
        <v>1133</v>
      </c>
      <c r="D1" s="146" t="s">
        <v>31</v>
      </c>
      <c r="E1" s="146" t="s">
        <v>30</v>
      </c>
      <c r="F1" s="146" t="s">
        <v>320</v>
      </c>
      <c r="G1" s="146"/>
      <c r="H1" s="146"/>
      <c r="I1" s="147"/>
      <c r="J1" s="148" t="s">
        <v>12</v>
      </c>
      <c r="K1" s="148" t="s">
        <v>13</v>
      </c>
    </row>
    <row r="2" spans="1:11" ht="13.5" thickBot="1" x14ac:dyDescent="0.25">
      <c r="A2" s="127">
        <v>150952</v>
      </c>
      <c r="B2" s="128" t="s">
        <v>500</v>
      </c>
      <c r="C2" s="129">
        <v>303</v>
      </c>
      <c r="D2" s="130" t="s">
        <v>65</v>
      </c>
      <c r="E2" s="130">
        <v>1</v>
      </c>
      <c r="F2" s="130" t="s">
        <v>318</v>
      </c>
      <c r="G2" s="130"/>
      <c r="H2" s="130"/>
      <c r="I2" s="131"/>
      <c r="J2" s="156">
        <v>41.546500000000002</v>
      </c>
      <c r="K2" s="156">
        <v>-8.4179999999999993</v>
      </c>
    </row>
    <row r="3" spans="1:11" ht="13.5" thickBot="1" x14ac:dyDescent="0.25">
      <c r="A3" s="127">
        <v>150990</v>
      </c>
      <c r="B3" s="128" t="s">
        <v>504</v>
      </c>
      <c r="C3" s="129">
        <v>303</v>
      </c>
      <c r="D3" s="130" t="s">
        <v>65</v>
      </c>
      <c r="E3" s="130">
        <v>1</v>
      </c>
      <c r="F3" s="130"/>
      <c r="G3" s="130"/>
      <c r="H3" s="130"/>
      <c r="I3" s="131"/>
      <c r="J3" s="156">
        <v>41.548999999999999</v>
      </c>
      <c r="K3" s="156">
        <v>-8.4178999999999995</v>
      </c>
    </row>
    <row r="4" spans="1:11" ht="13.5" thickBot="1" x14ac:dyDescent="0.25">
      <c r="A4" s="127">
        <v>150976</v>
      </c>
      <c r="B4" s="128" t="s">
        <v>502</v>
      </c>
      <c r="C4" s="129">
        <v>303</v>
      </c>
      <c r="D4" s="130" t="s">
        <v>65</v>
      </c>
      <c r="E4" s="130">
        <v>1</v>
      </c>
      <c r="F4" s="130"/>
      <c r="G4" s="130"/>
      <c r="H4" s="130"/>
      <c r="I4" s="131"/>
      <c r="J4" s="156">
        <v>41.543300000000002</v>
      </c>
      <c r="K4" s="156">
        <v>-8.4145000000000003</v>
      </c>
    </row>
    <row r="5" spans="1:11" ht="13.5" thickBot="1" x14ac:dyDescent="0.25">
      <c r="A5" s="127">
        <v>150149</v>
      </c>
      <c r="B5" s="128" t="s">
        <v>440</v>
      </c>
      <c r="C5" s="129">
        <v>303</v>
      </c>
      <c r="D5" s="130" t="s">
        <v>65</v>
      </c>
      <c r="E5" s="130">
        <v>1</v>
      </c>
      <c r="F5" s="130"/>
      <c r="G5" s="130"/>
      <c r="H5" s="130"/>
      <c r="I5" s="131"/>
      <c r="J5" s="156">
        <v>41.550800000000002</v>
      </c>
      <c r="K5" s="156">
        <v>-8.4141999999999992</v>
      </c>
    </row>
    <row r="6" spans="1:11" ht="13.5" thickBot="1" x14ac:dyDescent="0.25">
      <c r="A6" s="127">
        <v>150721</v>
      </c>
      <c r="B6" s="128" t="s">
        <v>479</v>
      </c>
      <c r="C6" s="129">
        <v>303</v>
      </c>
      <c r="D6" s="130" t="s">
        <v>65</v>
      </c>
      <c r="E6" s="130">
        <v>1</v>
      </c>
      <c r="F6" s="130" t="s">
        <v>327</v>
      </c>
      <c r="G6" s="130"/>
      <c r="H6" s="130"/>
      <c r="I6" s="131"/>
      <c r="J6" s="156">
        <v>41.542400000000001</v>
      </c>
      <c r="K6" s="156">
        <v>-8.4425000000000008</v>
      </c>
    </row>
    <row r="7" spans="1:11" ht="13.5" thickBot="1" x14ac:dyDescent="0.25">
      <c r="A7" s="127">
        <v>150241</v>
      </c>
      <c r="B7" s="128" t="s">
        <v>446</v>
      </c>
      <c r="C7" s="129">
        <v>303</v>
      </c>
      <c r="D7" s="130" t="s">
        <v>65</v>
      </c>
      <c r="E7" s="130">
        <v>1</v>
      </c>
      <c r="F7" s="130"/>
      <c r="G7" s="130"/>
      <c r="H7" s="130"/>
      <c r="I7" s="131"/>
      <c r="J7" s="156">
        <v>41.556800000000003</v>
      </c>
      <c r="K7" s="156">
        <v>-8.4183000000000003</v>
      </c>
    </row>
    <row r="8" spans="1:11" ht="13.5" thickBot="1" x14ac:dyDescent="0.25">
      <c r="A8" s="127">
        <v>404251</v>
      </c>
      <c r="B8" s="128" t="s">
        <v>1115</v>
      </c>
      <c r="C8" s="129">
        <v>303</v>
      </c>
      <c r="D8" s="130" t="s">
        <v>65</v>
      </c>
      <c r="E8" s="130">
        <v>1</v>
      </c>
      <c r="F8" s="130"/>
      <c r="G8" s="130"/>
      <c r="H8" s="130"/>
      <c r="I8" s="131"/>
      <c r="J8" s="156">
        <v>41.552700000000002</v>
      </c>
      <c r="K8" s="156">
        <v>-8.4102999999999994</v>
      </c>
    </row>
    <row r="9" spans="1:11" ht="13.5" thickBot="1" x14ac:dyDescent="0.25">
      <c r="A9" s="127">
        <v>150988</v>
      </c>
      <c r="B9" s="128" t="s">
        <v>503</v>
      </c>
      <c r="C9" s="129">
        <v>303</v>
      </c>
      <c r="D9" s="130" t="s">
        <v>65</v>
      </c>
      <c r="E9" s="130">
        <v>1</v>
      </c>
      <c r="F9" s="130" t="s">
        <v>327</v>
      </c>
      <c r="G9" s="130"/>
      <c r="H9" s="130"/>
      <c r="I9" s="131"/>
      <c r="J9" s="156">
        <v>41.555</v>
      </c>
      <c r="K9" s="156">
        <v>-8.4117999999999995</v>
      </c>
    </row>
    <row r="10" spans="1:11" ht="13.5" thickBot="1" x14ac:dyDescent="0.25">
      <c r="A10" s="127">
        <v>151725</v>
      </c>
      <c r="B10" s="128" t="s">
        <v>565</v>
      </c>
      <c r="C10" s="129">
        <v>303</v>
      </c>
      <c r="D10" s="130" t="s">
        <v>65</v>
      </c>
      <c r="E10" s="130">
        <v>1</v>
      </c>
      <c r="F10" s="130" t="s">
        <v>318</v>
      </c>
      <c r="G10" s="130"/>
      <c r="H10" s="130"/>
      <c r="I10" s="131"/>
      <c r="J10" s="156">
        <v>41.557600000000001</v>
      </c>
      <c r="K10" s="156">
        <v>-8.4408999999999992</v>
      </c>
    </row>
    <row r="11" spans="1:11" ht="13.5" thickBot="1" x14ac:dyDescent="0.25">
      <c r="A11" s="127">
        <v>151002</v>
      </c>
      <c r="B11" s="128" t="s">
        <v>505</v>
      </c>
      <c r="C11" s="129">
        <v>303</v>
      </c>
      <c r="D11" s="130" t="s">
        <v>65</v>
      </c>
      <c r="E11" s="130">
        <v>1</v>
      </c>
      <c r="F11" s="130"/>
      <c r="G11" s="130"/>
      <c r="H11" s="130"/>
      <c r="I11" s="131"/>
      <c r="J11" s="156">
        <v>41.511200000000002</v>
      </c>
      <c r="K11" s="156">
        <v>-8.4478000000000009</v>
      </c>
    </row>
    <row r="12" spans="1:11" ht="13.5" thickBot="1" x14ac:dyDescent="0.25">
      <c r="A12" s="127">
        <v>151713</v>
      </c>
      <c r="B12" s="128" t="s">
        <v>564</v>
      </c>
      <c r="C12" s="129">
        <v>303</v>
      </c>
      <c r="D12" s="130" t="s">
        <v>65</v>
      </c>
      <c r="E12" s="130">
        <v>1</v>
      </c>
      <c r="F12" s="130" t="s">
        <v>318</v>
      </c>
      <c r="G12" s="130"/>
      <c r="H12" s="130"/>
      <c r="I12" s="131"/>
      <c r="J12" s="156">
        <v>41.572699999999998</v>
      </c>
      <c r="K12" s="156">
        <v>-8.4626999999999999</v>
      </c>
    </row>
    <row r="13" spans="1:11" ht="13.5" thickBot="1" x14ac:dyDescent="0.25">
      <c r="A13" s="127">
        <v>150253</v>
      </c>
      <c r="B13" s="128" t="s">
        <v>447</v>
      </c>
      <c r="C13" s="129">
        <v>303</v>
      </c>
      <c r="D13" s="130" t="s">
        <v>65</v>
      </c>
      <c r="E13" s="130">
        <v>1</v>
      </c>
      <c r="F13" s="130"/>
      <c r="G13" s="130"/>
      <c r="H13" s="130"/>
      <c r="I13" s="131"/>
      <c r="J13" s="156">
        <v>41.5398</v>
      </c>
      <c r="K13" s="156">
        <v>-8.4885000000000002</v>
      </c>
    </row>
    <row r="14" spans="1:11" ht="13.5" thickBot="1" x14ac:dyDescent="0.25">
      <c r="A14" s="127">
        <v>150964</v>
      </c>
      <c r="B14" s="128" t="s">
        <v>501</v>
      </c>
      <c r="C14" s="129">
        <v>303</v>
      </c>
      <c r="D14" s="130" t="s">
        <v>65</v>
      </c>
      <c r="E14" s="130">
        <v>1</v>
      </c>
      <c r="F14" s="130"/>
      <c r="G14" s="130"/>
      <c r="H14" s="130"/>
      <c r="I14" s="131"/>
      <c r="J14" s="156">
        <v>41.507199999999997</v>
      </c>
      <c r="K14" s="156">
        <v>-8.4824000000000002</v>
      </c>
    </row>
    <row r="15" spans="1:11" ht="13.5" thickBot="1" x14ac:dyDescent="0.25">
      <c r="A15" s="127">
        <v>150897</v>
      </c>
      <c r="B15" s="128" t="s">
        <v>495</v>
      </c>
      <c r="C15" s="129">
        <v>313</v>
      </c>
      <c r="D15" s="130" t="s">
        <v>49</v>
      </c>
      <c r="E15" s="130">
        <v>1</v>
      </c>
      <c r="F15" s="130" t="s">
        <v>327</v>
      </c>
      <c r="G15" s="130"/>
      <c r="H15" s="130"/>
      <c r="I15" s="131"/>
      <c r="J15" s="156">
        <v>41.601700000000001</v>
      </c>
      <c r="K15" s="156">
        <v>-8.4619</v>
      </c>
    </row>
    <row r="16" spans="1:11" ht="13.5" thickBot="1" x14ac:dyDescent="0.25">
      <c r="A16" s="127">
        <v>151750</v>
      </c>
      <c r="B16" s="128" t="s">
        <v>568</v>
      </c>
      <c r="C16" s="129">
        <v>308</v>
      </c>
      <c r="D16" s="130" t="s">
        <v>53</v>
      </c>
      <c r="E16" s="130">
        <v>1</v>
      </c>
      <c r="F16" s="130" t="s">
        <v>318</v>
      </c>
      <c r="G16" s="130"/>
      <c r="H16" s="130"/>
      <c r="I16" s="131"/>
      <c r="J16" s="156">
        <v>41.523200000000003</v>
      </c>
      <c r="K16" s="156">
        <v>-8.3262</v>
      </c>
    </row>
    <row r="17" spans="1:11" ht="13.5" thickBot="1" x14ac:dyDescent="0.25">
      <c r="A17" s="127">
        <v>401031</v>
      </c>
      <c r="B17" s="128" t="s">
        <v>1052</v>
      </c>
      <c r="C17" s="129">
        <v>308</v>
      </c>
      <c r="D17" s="130" t="s">
        <v>53</v>
      </c>
      <c r="E17" s="130">
        <v>1</v>
      </c>
      <c r="F17" s="130" t="s">
        <v>318</v>
      </c>
      <c r="G17" s="130"/>
      <c r="H17" s="130"/>
      <c r="I17" s="131"/>
      <c r="J17" s="156">
        <v>41.485399999999998</v>
      </c>
      <c r="K17" s="156">
        <v>-8.3490000000000002</v>
      </c>
    </row>
    <row r="18" spans="1:11" ht="13.5" thickBot="1" x14ac:dyDescent="0.25">
      <c r="A18" s="127">
        <v>151051</v>
      </c>
      <c r="B18" s="128" t="s">
        <v>510</v>
      </c>
      <c r="C18" s="129">
        <v>308</v>
      </c>
      <c r="D18" s="130" t="s">
        <v>53</v>
      </c>
      <c r="E18" s="130">
        <v>1</v>
      </c>
      <c r="F18" s="130" t="s">
        <v>318</v>
      </c>
      <c r="G18" s="130"/>
      <c r="H18" s="130"/>
      <c r="I18" s="131"/>
      <c r="J18" s="156">
        <v>41.477400000000003</v>
      </c>
      <c r="K18" s="156">
        <v>-8.3407</v>
      </c>
    </row>
    <row r="19" spans="1:11" ht="13.5" thickBot="1" x14ac:dyDescent="0.25">
      <c r="A19" s="127">
        <v>150459</v>
      </c>
      <c r="B19" s="128" t="s">
        <v>459</v>
      </c>
      <c r="C19" s="129">
        <v>301</v>
      </c>
      <c r="D19" s="130" t="s">
        <v>71</v>
      </c>
      <c r="E19" s="130">
        <v>1</v>
      </c>
      <c r="F19" s="130"/>
      <c r="G19" s="130"/>
      <c r="H19" s="130"/>
      <c r="I19" s="131"/>
      <c r="J19" s="156">
        <v>41.632800000000003</v>
      </c>
      <c r="K19" s="156">
        <v>-8.3653999999999993</v>
      </c>
    </row>
    <row r="20" spans="1:11" ht="13.5" thickBot="1" x14ac:dyDescent="0.25">
      <c r="A20" s="127">
        <v>150885</v>
      </c>
      <c r="B20" s="128" t="s">
        <v>494</v>
      </c>
      <c r="C20" s="129">
        <v>313</v>
      </c>
      <c r="D20" s="130" t="s">
        <v>49</v>
      </c>
      <c r="E20" s="130">
        <v>1</v>
      </c>
      <c r="F20" s="130" t="s">
        <v>318</v>
      </c>
      <c r="G20" s="130"/>
      <c r="H20" s="130"/>
      <c r="I20" s="131"/>
      <c r="J20" s="156">
        <v>41.640500000000003</v>
      </c>
      <c r="K20" s="156">
        <v>-8.4804999999999993</v>
      </c>
    </row>
    <row r="21" spans="1:11" ht="13.5" thickBot="1" x14ac:dyDescent="0.25">
      <c r="A21" s="127">
        <v>151774</v>
      </c>
      <c r="B21" s="128" t="s">
        <v>570</v>
      </c>
      <c r="C21" s="129">
        <v>313</v>
      </c>
      <c r="D21" s="130" t="s">
        <v>49</v>
      </c>
      <c r="E21" s="130">
        <v>1</v>
      </c>
      <c r="F21" s="130"/>
      <c r="G21" s="130"/>
      <c r="H21" s="130"/>
      <c r="I21" s="131"/>
      <c r="J21" s="156">
        <v>41.650700000000001</v>
      </c>
      <c r="K21" s="156">
        <v>-8.4332999999999991</v>
      </c>
    </row>
    <row r="22" spans="1:11" ht="13.5" thickBot="1" x14ac:dyDescent="0.25">
      <c r="A22" s="127">
        <v>403751</v>
      </c>
      <c r="B22" s="128" t="s">
        <v>1100</v>
      </c>
      <c r="C22" s="129">
        <v>313</v>
      </c>
      <c r="D22" s="130" t="s">
        <v>49</v>
      </c>
      <c r="E22" s="130">
        <v>1</v>
      </c>
      <c r="F22" s="130" t="s">
        <v>318</v>
      </c>
      <c r="G22" s="130"/>
      <c r="H22" s="130"/>
      <c r="I22" s="131"/>
      <c r="J22" s="156">
        <v>41.650700000000001</v>
      </c>
      <c r="K22" s="156">
        <v>-8.4332999999999991</v>
      </c>
    </row>
    <row r="23" spans="1:11" ht="13.5" thickBot="1" x14ac:dyDescent="0.25">
      <c r="A23" s="127">
        <v>150812</v>
      </c>
      <c r="B23" s="128" t="s">
        <v>487</v>
      </c>
      <c r="C23" s="129">
        <v>308</v>
      </c>
      <c r="D23" s="130" t="s">
        <v>53</v>
      </c>
      <c r="E23" s="130">
        <v>1</v>
      </c>
      <c r="F23" s="130" t="s">
        <v>318</v>
      </c>
      <c r="G23" s="130"/>
      <c r="H23" s="130"/>
      <c r="I23" s="131"/>
      <c r="J23" s="156">
        <v>41.442700000000002</v>
      </c>
      <c r="K23" s="156">
        <v>-8.3823000000000008</v>
      </c>
    </row>
    <row r="24" spans="1:11" ht="13.5" thickBot="1" x14ac:dyDescent="0.25">
      <c r="A24" s="127">
        <v>150800</v>
      </c>
      <c r="B24" s="128" t="s">
        <v>486</v>
      </c>
      <c r="C24" s="129">
        <v>312</v>
      </c>
      <c r="D24" s="130" t="s">
        <v>72</v>
      </c>
      <c r="E24" s="130">
        <v>1</v>
      </c>
      <c r="F24" s="130"/>
      <c r="G24" s="130"/>
      <c r="H24" s="130"/>
      <c r="I24" s="131"/>
      <c r="J24" s="156">
        <v>41.436999999999998</v>
      </c>
      <c r="K24" s="156">
        <v>-8.4153000000000002</v>
      </c>
    </row>
    <row r="25" spans="1:11" ht="13.5" thickBot="1" x14ac:dyDescent="0.25">
      <c r="A25" s="127">
        <v>150320</v>
      </c>
      <c r="B25" s="128" t="s">
        <v>451</v>
      </c>
      <c r="C25" s="129">
        <v>309</v>
      </c>
      <c r="D25" s="130" t="s">
        <v>37</v>
      </c>
      <c r="E25" s="130">
        <v>1</v>
      </c>
      <c r="F25" s="130" t="s">
        <v>318</v>
      </c>
      <c r="G25" s="130"/>
      <c r="H25" s="130"/>
      <c r="I25" s="131"/>
      <c r="J25" s="156">
        <v>41.5747</v>
      </c>
      <c r="K25" s="156">
        <v>-8.2741000000000007</v>
      </c>
    </row>
    <row r="26" spans="1:11" ht="13.5" thickBot="1" x14ac:dyDescent="0.25">
      <c r="A26" s="127">
        <v>150915</v>
      </c>
      <c r="B26" s="128" t="s">
        <v>496</v>
      </c>
      <c r="C26" s="129">
        <v>309</v>
      </c>
      <c r="D26" s="130" t="s">
        <v>37</v>
      </c>
      <c r="E26" s="130">
        <v>1</v>
      </c>
      <c r="F26" s="130"/>
      <c r="G26" s="130"/>
      <c r="H26" s="130"/>
      <c r="I26" s="131"/>
      <c r="J26" s="156">
        <v>41.573500000000003</v>
      </c>
      <c r="K26" s="156">
        <v>-8.2644000000000002</v>
      </c>
    </row>
    <row r="27" spans="1:11" ht="13.5" thickBot="1" x14ac:dyDescent="0.25">
      <c r="A27" s="127">
        <v>151040</v>
      </c>
      <c r="B27" s="128" t="s">
        <v>509</v>
      </c>
      <c r="C27" s="129">
        <v>308</v>
      </c>
      <c r="D27" s="130" t="s">
        <v>53</v>
      </c>
      <c r="E27" s="130">
        <v>1</v>
      </c>
      <c r="F27" s="130"/>
      <c r="G27" s="130"/>
      <c r="H27" s="130"/>
      <c r="I27" s="131"/>
      <c r="J27" s="156">
        <v>41.433700000000002</v>
      </c>
      <c r="K27" s="156">
        <v>-8.3498999999999999</v>
      </c>
    </row>
    <row r="28" spans="1:11" ht="13.5" thickBot="1" x14ac:dyDescent="0.25">
      <c r="A28" s="127">
        <v>150629</v>
      </c>
      <c r="B28" s="128" t="s">
        <v>472</v>
      </c>
      <c r="C28" s="129">
        <v>312</v>
      </c>
      <c r="D28" s="130" t="s">
        <v>72</v>
      </c>
      <c r="E28" s="130">
        <v>1</v>
      </c>
      <c r="F28" s="130" t="s">
        <v>327</v>
      </c>
      <c r="G28" s="130"/>
      <c r="H28" s="130"/>
      <c r="I28" s="131"/>
      <c r="J28" s="156">
        <v>41.415399999999998</v>
      </c>
      <c r="K28" s="156">
        <v>-8.3831000000000007</v>
      </c>
    </row>
    <row r="29" spans="1:11" ht="13.5" thickBot="1" x14ac:dyDescent="0.25">
      <c r="A29" s="127">
        <v>150939</v>
      </c>
      <c r="B29" s="128" t="s">
        <v>498</v>
      </c>
      <c r="C29" s="129">
        <v>302</v>
      </c>
      <c r="D29" s="130" t="s">
        <v>57</v>
      </c>
      <c r="E29" s="130">
        <v>1</v>
      </c>
      <c r="F29" s="130" t="s">
        <v>318</v>
      </c>
      <c r="G29" s="130"/>
      <c r="H29" s="130"/>
      <c r="I29" s="131"/>
      <c r="J29" s="156">
        <v>41.560600000000001</v>
      </c>
      <c r="K29" s="156">
        <v>-8.6053999999999995</v>
      </c>
    </row>
    <row r="30" spans="1:11" ht="13.5" thickBot="1" x14ac:dyDescent="0.25">
      <c r="A30" s="127">
        <v>151038</v>
      </c>
      <c r="B30" s="128" t="s">
        <v>508</v>
      </c>
      <c r="C30" s="129">
        <v>308</v>
      </c>
      <c r="D30" s="130" t="s">
        <v>53</v>
      </c>
      <c r="E30" s="130">
        <v>1</v>
      </c>
      <c r="F30" s="130"/>
      <c r="G30" s="130"/>
      <c r="H30" s="130"/>
      <c r="I30" s="131"/>
      <c r="J30" s="156">
        <v>41.4405</v>
      </c>
      <c r="K30" s="156">
        <v>-8.3095999999999997</v>
      </c>
    </row>
    <row r="31" spans="1:11" ht="13.5" thickBot="1" x14ac:dyDescent="0.25">
      <c r="A31" s="127">
        <v>151257</v>
      </c>
      <c r="B31" s="128" t="s">
        <v>523</v>
      </c>
      <c r="C31" s="129">
        <v>302</v>
      </c>
      <c r="D31" s="130" t="s">
        <v>57</v>
      </c>
      <c r="E31" s="130">
        <v>1</v>
      </c>
      <c r="F31" s="130"/>
      <c r="G31" s="130"/>
      <c r="H31" s="130"/>
      <c r="I31" s="131"/>
      <c r="J31" s="156">
        <v>41.449599999999997</v>
      </c>
      <c r="K31" s="156">
        <v>-8.5584000000000007</v>
      </c>
    </row>
    <row r="32" spans="1:11" ht="13.5" thickBot="1" x14ac:dyDescent="0.25">
      <c r="A32" s="127">
        <v>151014</v>
      </c>
      <c r="B32" s="128" t="s">
        <v>506</v>
      </c>
      <c r="C32" s="129">
        <v>308</v>
      </c>
      <c r="D32" s="130" t="s">
        <v>53</v>
      </c>
      <c r="E32" s="130">
        <v>1</v>
      </c>
      <c r="F32" s="130"/>
      <c r="G32" s="130"/>
      <c r="H32" s="130"/>
      <c r="I32" s="131"/>
      <c r="J32" s="156">
        <v>41.443800000000003</v>
      </c>
      <c r="K32" s="156">
        <v>-8.3003</v>
      </c>
    </row>
    <row r="33" spans="1:11" ht="13.5" thickBot="1" x14ac:dyDescent="0.25">
      <c r="A33" s="127">
        <v>150927</v>
      </c>
      <c r="B33" s="128" t="s">
        <v>497</v>
      </c>
      <c r="C33" s="129">
        <v>302</v>
      </c>
      <c r="D33" s="130" t="s">
        <v>57</v>
      </c>
      <c r="E33" s="130">
        <v>1</v>
      </c>
      <c r="F33" s="130"/>
      <c r="G33" s="130"/>
      <c r="H33" s="130"/>
      <c r="I33" s="131"/>
      <c r="J33" s="156">
        <v>41.529699999999998</v>
      </c>
      <c r="K33" s="156">
        <v>-8.6141000000000005</v>
      </c>
    </row>
    <row r="34" spans="1:11" ht="13.5" thickBot="1" x14ac:dyDescent="0.25">
      <c r="A34" s="127">
        <v>150710</v>
      </c>
      <c r="B34" s="128" t="s">
        <v>478</v>
      </c>
      <c r="C34" s="129">
        <v>302</v>
      </c>
      <c r="D34" s="130" t="s">
        <v>57</v>
      </c>
      <c r="E34" s="130">
        <v>1</v>
      </c>
      <c r="F34" s="130" t="s">
        <v>318</v>
      </c>
      <c r="G34" s="130"/>
      <c r="H34" s="130"/>
      <c r="I34" s="131"/>
      <c r="J34" s="156">
        <v>41.537700000000001</v>
      </c>
      <c r="K34" s="156">
        <v>-8.6159999999999997</v>
      </c>
    </row>
    <row r="35" spans="1:11" ht="13.5" thickBot="1" x14ac:dyDescent="0.25">
      <c r="A35" s="127">
        <v>151075</v>
      </c>
      <c r="B35" s="128" t="s">
        <v>512</v>
      </c>
      <c r="C35" s="129">
        <v>312</v>
      </c>
      <c r="D35" s="130" t="s">
        <v>72</v>
      </c>
      <c r="E35" s="130">
        <v>1</v>
      </c>
      <c r="F35" s="130"/>
      <c r="G35" s="130"/>
      <c r="H35" s="130"/>
      <c r="I35" s="131"/>
      <c r="J35" s="156">
        <v>41.418100000000003</v>
      </c>
      <c r="K35" s="156">
        <v>-8.5130999999999997</v>
      </c>
    </row>
    <row r="36" spans="1:11" ht="13.5" thickBot="1" x14ac:dyDescent="0.25">
      <c r="A36" s="127">
        <v>150307</v>
      </c>
      <c r="B36" s="128" t="s">
        <v>449</v>
      </c>
      <c r="C36" s="129">
        <v>308</v>
      </c>
      <c r="D36" s="130" t="s">
        <v>53</v>
      </c>
      <c r="E36" s="130">
        <v>1</v>
      </c>
      <c r="F36" s="130" t="s">
        <v>320</v>
      </c>
      <c r="G36" s="130"/>
      <c r="H36" s="130"/>
      <c r="I36" s="131"/>
      <c r="J36" s="156">
        <v>41.4833</v>
      </c>
      <c r="K36" s="156">
        <v>-8.2551000000000005</v>
      </c>
    </row>
    <row r="37" spans="1:11" ht="13.5" thickBot="1" x14ac:dyDescent="0.25">
      <c r="A37" s="127">
        <v>150137</v>
      </c>
      <c r="B37" s="128" t="s">
        <v>439</v>
      </c>
      <c r="C37" s="129">
        <v>302</v>
      </c>
      <c r="D37" s="130" t="s">
        <v>57</v>
      </c>
      <c r="E37" s="130">
        <v>1</v>
      </c>
      <c r="F37" s="130"/>
      <c r="G37" s="130"/>
      <c r="H37" s="130"/>
      <c r="I37" s="131"/>
      <c r="J37" s="156">
        <v>41.5364</v>
      </c>
      <c r="K37" s="156">
        <v>-8.6178000000000008</v>
      </c>
    </row>
    <row r="38" spans="1:11" ht="13.5" thickBot="1" x14ac:dyDescent="0.25">
      <c r="A38" s="127">
        <v>150514</v>
      </c>
      <c r="B38" s="128" t="s">
        <v>463</v>
      </c>
      <c r="C38" s="129">
        <v>308</v>
      </c>
      <c r="D38" s="130" t="s">
        <v>53</v>
      </c>
      <c r="E38" s="130">
        <v>1</v>
      </c>
      <c r="F38" s="130" t="s">
        <v>327</v>
      </c>
      <c r="G38" s="130"/>
      <c r="H38" s="130"/>
      <c r="I38" s="131"/>
      <c r="J38" s="156">
        <v>41.442500000000003</v>
      </c>
      <c r="K38" s="156">
        <v>-8.2918000000000003</v>
      </c>
    </row>
    <row r="39" spans="1:11" ht="13.5" thickBot="1" x14ac:dyDescent="0.25">
      <c r="A39" s="127">
        <v>151026</v>
      </c>
      <c r="B39" s="128" t="s">
        <v>507</v>
      </c>
      <c r="C39" s="129">
        <v>308</v>
      </c>
      <c r="D39" s="130" t="s">
        <v>53</v>
      </c>
      <c r="E39" s="130">
        <v>1</v>
      </c>
      <c r="F39" s="130"/>
      <c r="G39" s="130"/>
      <c r="H39" s="130"/>
      <c r="I39" s="131"/>
      <c r="J39" s="156">
        <v>41.442500000000003</v>
      </c>
      <c r="K39" s="156">
        <v>-8.2918000000000003</v>
      </c>
    </row>
    <row r="40" spans="1:11" ht="13.5" thickBot="1" x14ac:dyDescent="0.25">
      <c r="A40" s="127">
        <v>402187</v>
      </c>
      <c r="B40" s="128" t="s">
        <v>1077</v>
      </c>
      <c r="C40" s="129">
        <v>308</v>
      </c>
      <c r="D40" s="130" t="s">
        <v>53</v>
      </c>
      <c r="E40" s="130">
        <v>1</v>
      </c>
      <c r="F40" s="130" t="s">
        <v>318</v>
      </c>
      <c r="G40" s="130"/>
      <c r="H40" s="130"/>
      <c r="I40" s="131"/>
      <c r="J40" s="156">
        <v>41.445099999999996</v>
      </c>
      <c r="K40" s="156">
        <v>-8.2881</v>
      </c>
    </row>
    <row r="41" spans="1:11" ht="13.5" thickBot="1" x14ac:dyDescent="0.25">
      <c r="A41" s="127">
        <v>150940</v>
      </c>
      <c r="B41" s="128" t="s">
        <v>499</v>
      </c>
      <c r="C41" s="129">
        <v>302</v>
      </c>
      <c r="D41" s="130" t="s">
        <v>57</v>
      </c>
      <c r="E41" s="130">
        <v>1</v>
      </c>
      <c r="F41" s="130" t="s">
        <v>318</v>
      </c>
      <c r="G41" s="130"/>
      <c r="H41" s="130"/>
      <c r="I41" s="131"/>
      <c r="J41" s="156">
        <v>41.531700000000001</v>
      </c>
      <c r="K41" s="156">
        <v>-8.6179000000000006</v>
      </c>
    </row>
    <row r="42" spans="1:11" ht="13.5" thickBot="1" x14ac:dyDescent="0.25">
      <c r="A42" s="127">
        <v>151749</v>
      </c>
      <c r="B42" s="128" t="s">
        <v>567</v>
      </c>
      <c r="C42" s="129">
        <v>308</v>
      </c>
      <c r="D42" s="130" t="s">
        <v>53</v>
      </c>
      <c r="E42" s="130">
        <v>1</v>
      </c>
      <c r="F42" s="130" t="s">
        <v>318</v>
      </c>
      <c r="G42" s="130"/>
      <c r="H42" s="130"/>
      <c r="I42" s="131"/>
      <c r="J42" s="156">
        <v>41.445700000000002</v>
      </c>
      <c r="K42" s="156">
        <v>-8.2845999999999993</v>
      </c>
    </row>
    <row r="43" spans="1:11" ht="13.5" thickBot="1" x14ac:dyDescent="0.25">
      <c r="A43" s="127">
        <v>403787</v>
      </c>
      <c r="B43" s="128" t="s">
        <v>1101</v>
      </c>
      <c r="C43" s="129">
        <v>302</v>
      </c>
      <c r="D43" s="130" t="s">
        <v>57</v>
      </c>
      <c r="E43" s="130">
        <v>1</v>
      </c>
      <c r="F43" s="130" t="s">
        <v>318</v>
      </c>
      <c r="G43" s="130"/>
      <c r="H43" s="130"/>
      <c r="I43" s="131"/>
      <c r="J43" s="156">
        <v>41.5212</v>
      </c>
      <c r="K43" s="156">
        <v>-8.6189</v>
      </c>
    </row>
    <row r="44" spans="1:11" ht="13.5" thickBot="1" x14ac:dyDescent="0.25">
      <c r="A44" s="127">
        <v>152912</v>
      </c>
      <c r="B44" s="128" t="s">
        <v>674</v>
      </c>
      <c r="C44" s="129">
        <v>308</v>
      </c>
      <c r="D44" s="130" t="s">
        <v>53</v>
      </c>
      <c r="E44" s="130">
        <v>1</v>
      </c>
      <c r="F44" s="130" t="s">
        <v>318</v>
      </c>
      <c r="G44" s="130"/>
      <c r="H44" s="130"/>
      <c r="I44" s="131"/>
      <c r="J44" s="156">
        <v>41.448500000000003</v>
      </c>
      <c r="K44" s="156">
        <v>-8.2723999999999993</v>
      </c>
    </row>
    <row r="45" spans="1:11" ht="13.5" thickBot="1" x14ac:dyDescent="0.25">
      <c r="A45" s="127">
        <v>151063</v>
      </c>
      <c r="B45" s="128" t="s">
        <v>511</v>
      </c>
      <c r="C45" s="129">
        <v>308</v>
      </c>
      <c r="D45" s="130" t="s">
        <v>53</v>
      </c>
      <c r="E45" s="130">
        <v>1</v>
      </c>
      <c r="F45" s="130"/>
      <c r="G45" s="130"/>
      <c r="H45" s="130"/>
      <c r="I45" s="131"/>
      <c r="J45" s="156">
        <v>41.425899999999999</v>
      </c>
      <c r="K45" s="156">
        <v>-8.2970000000000006</v>
      </c>
    </row>
    <row r="46" spans="1:11" ht="13.5" thickBot="1" x14ac:dyDescent="0.25">
      <c r="A46" s="127">
        <v>150642</v>
      </c>
      <c r="B46" s="128" t="s">
        <v>474</v>
      </c>
      <c r="C46" s="129">
        <v>312</v>
      </c>
      <c r="D46" s="130" t="s">
        <v>72</v>
      </c>
      <c r="E46" s="130">
        <v>1</v>
      </c>
      <c r="F46" s="130" t="s">
        <v>320</v>
      </c>
      <c r="G46" s="130"/>
      <c r="H46" s="130"/>
      <c r="I46" s="131"/>
      <c r="J46" s="156">
        <v>41.405900000000003</v>
      </c>
      <c r="K46" s="156">
        <v>-8.5236999999999998</v>
      </c>
    </row>
    <row r="47" spans="1:11" ht="13.5" thickBot="1" x14ac:dyDescent="0.25">
      <c r="A47" s="127">
        <v>151762</v>
      </c>
      <c r="B47" s="128" t="s">
        <v>569</v>
      </c>
      <c r="C47" s="129">
        <v>312</v>
      </c>
      <c r="D47" s="130" t="s">
        <v>72</v>
      </c>
      <c r="E47" s="130">
        <v>1</v>
      </c>
      <c r="F47" s="130"/>
      <c r="G47" s="130"/>
      <c r="H47" s="130"/>
      <c r="I47" s="131"/>
      <c r="J47" s="156">
        <v>41.4041</v>
      </c>
      <c r="K47" s="156">
        <v>-8.5219000000000005</v>
      </c>
    </row>
    <row r="48" spans="1:11" ht="13.5" thickBot="1" x14ac:dyDescent="0.25">
      <c r="A48" s="127">
        <v>152663</v>
      </c>
      <c r="B48" s="128" t="s">
        <v>652</v>
      </c>
      <c r="C48" s="129">
        <v>1607</v>
      </c>
      <c r="D48" s="130" t="s">
        <v>51</v>
      </c>
      <c r="E48" s="130">
        <v>1</v>
      </c>
      <c r="F48" s="130" t="s">
        <v>318</v>
      </c>
      <c r="G48" s="130"/>
      <c r="H48" s="130"/>
      <c r="I48" s="131"/>
      <c r="J48" s="156">
        <v>41.653799999999997</v>
      </c>
      <c r="K48" s="156">
        <v>-8.5875000000000004</v>
      </c>
    </row>
    <row r="49" spans="1:11" ht="13.5" thickBot="1" x14ac:dyDescent="0.25">
      <c r="A49" s="127">
        <v>152924</v>
      </c>
      <c r="B49" s="128" t="s">
        <v>675</v>
      </c>
      <c r="C49" s="129">
        <v>308</v>
      </c>
      <c r="D49" s="130" t="s">
        <v>53</v>
      </c>
      <c r="E49" s="130">
        <v>1</v>
      </c>
      <c r="F49" s="130" t="s">
        <v>318</v>
      </c>
      <c r="G49" s="130"/>
      <c r="H49" s="130"/>
      <c r="I49" s="131"/>
      <c r="J49" s="156">
        <v>41.412399999999998</v>
      </c>
      <c r="K49" s="156">
        <v>-8.2729999999999997</v>
      </c>
    </row>
    <row r="50" spans="1:11" ht="13.5" thickBot="1" x14ac:dyDescent="0.25">
      <c r="A50" s="127">
        <v>150290</v>
      </c>
      <c r="B50" s="128" t="s">
        <v>448</v>
      </c>
      <c r="C50" s="129">
        <v>308</v>
      </c>
      <c r="D50" s="130" t="s">
        <v>53</v>
      </c>
      <c r="E50" s="130">
        <v>1</v>
      </c>
      <c r="F50" s="130" t="s">
        <v>318</v>
      </c>
      <c r="G50" s="130"/>
      <c r="H50" s="130"/>
      <c r="I50" s="131"/>
      <c r="J50" s="156">
        <v>41.382199999999997</v>
      </c>
      <c r="K50" s="156">
        <v>-8.3359000000000005</v>
      </c>
    </row>
    <row r="51" spans="1:11" ht="13.5" thickBot="1" x14ac:dyDescent="0.25">
      <c r="A51" s="133">
        <v>100377</v>
      </c>
      <c r="B51" s="134" t="s">
        <v>317</v>
      </c>
      <c r="C51" s="135">
        <v>314</v>
      </c>
      <c r="D51" s="130" t="s">
        <v>43</v>
      </c>
      <c r="E51" s="130">
        <v>1</v>
      </c>
      <c r="F51" s="130" t="s">
        <v>318</v>
      </c>
      <c r="G51" s="130"/>
      <c r="H51" s="130"/>
      <c r="I51" s="131"/>
      <c r="J51" s="156">
        <v>41.39</v>
      </c>
      <c r="K51" s="156">
        <v>-8.3131000000000004</v>
      </c>
    </row>
    <row r="52" spans="1:11" ht="13.5" thickBot="1" x14ac:dyDescent="0.25">
      <c r="A52" s="127">
        <v>150617</v>
      </c>
      <c r="B52" s="128" t="s">
        <v>471</v>
      </c>
      <c r="C52" s="129">
        <v>312</v>
      </c>
      <c r="D52" s="130" t="s">
        <v>72</v>
      </c>
      <c r="E52" s="130">
        <v>1</v>
      </c>
      <c r="F52" s="130" t="s">
        <v>318</v>
      </c>
      <c r="G52" s="130"/>
      <c r="H52" s="130"/>
      <c r="I52" s="131"/>
      <c r="J52" s="156">
        <v>41.420699999999997</v>
      </c>
      <c r="K52" s="156">
        <v>-8.6015999999999995</v>
      </c>
    </row>
    <row r="53" spans="1:11" ht="13.5" thickBot="1" x14ac:dyDescent="0.25">
      <c r="A53" s="127">
        <v>151130</v>
      </c>
      <c r="B53" s="128" t="s">
        <v>516</v>
      </c>
      <c r="C53" s="129">
        <v>1314</v>
      </c>
      <c r="D53" s="130" t="s">
        <v>41</v>
      </c>
      <c r="E53" s="130">
        <v>1</v>
      </c>
      <c r="F53" s="130" t="s">
        <v>318</v>
      </c>
      <c r="G53" s="130"/>
      <c r="H53" s="130"/>
      <c r="I53" s="131"/>
      <c r="J53" s="156">
        <v>41.361800000000002</v>
      </c>
      <c r="K53" s="156">
        <v>-8.4036000000000008</v>
      </c>
    </row>
    <row r="54" spans="1:11" ht="13.5" thickBot="1" x14ac:dyDescent="0.25">
      <c r="A54" s="127">
        <v>152304</v>
      </c>
      <c r="B54" s="128" t="s">
        <v>618</v>
      </c>
      <c r="C54" s="129">
        <v>1314</v>
      </c>
      <c r="D54" s="130" t="s">
        <v>41</v>
      </c>
      <c r="E54" s="130">
        <v>1</v>
      </c>
      <c r="F54" s="130"/>
      <c r="G54" s="130"/>
      <c r="H54" s="130"/>
      <c r="I54" s="131"/>
      <c r="J54" s="156">
        <v>41.360500000000002</v>
      </c>
      <c r="K54" s="156">
        <v>-8.3673000000000002</v>
      </c>
    </row>
    <row r="55" spans="1:11" ht="13.5" thickBot="1" x14ac:dyDescent="0.25">
      <c r="A55" s="127">
        <v>150319</v>
      </c>
      <c r="B55" s="128" t="s">
        <v>450</v>
      </c>
      <c r="C55" s="129">
        <v>310</v>
      </c>
      <c r="D55" s="130" t="s">
        <v>66</v>
      </c>
      <c r="E55" s="130">
        <v>1</v>
      </c>
      <c r="F55" s="130"/>
      <c r="G55" s="130"/>
      <c r="H55" s="130"/>
      <c r="I55" s="131"/>
      <c r="J55" s="156">
        <v>41.716700000000003</v>
      </c>
      <c r="K55" s="156">
        <v>-8.3062000000000005</v>
      </c>
    </row>
    <row r="56" spans="1:11" ht="13.5" thickBot="1" x14ac:dyDescent="0.25">
      <c r="A56" s="127">
        <v>330838</v>
      </c>
      <c r="B56" s="128" t="s">
        <v>1033</v>
      </c>
      <c r="C56" s="129">
        <v>1314</v>
      </c>
      <c r="D56" s="130" t="s">
        <v>41</v>
      </c>
      <c r="E56" s="130">
        <v>1</v>
      </c>
      <c r="F56" s="130" t="s">
        <v>318</v>
      </c>
      <c r="G56" s="130"/>
      <c r="H56" s="130"/>
      <c r="I56" s="131"/>
      <c r="J56" s="156">
        <v>41.347000000000001</v>
      </c>
      <c r="K56" s="156">
        <v>-8.4048999999999996</v>
      </c>
    </row>
    <row r="57" spans="1:11" ht="13.5" thickBot="1" x14ac:dyDescent="0.25">
      <c r="A57" s="127">
        <v>151142</v>
      </c>
      <c r="B57" s="128" t="s">
        <v>517</v>
      </c>
      <c r="C57" s="129">
        <v>1314</v>
      </c>
      <c r="D57" s="130" t="s">
        <v>41</v>
      </c>
      <c r="E57" s="130">
        <v>1</v>
      </c>
      <c r="F57" s="130"/>
      <c r="G57" s="130"/>
      <c r="H57" s="130"/>
      <c r="I57" s="131"/>
      <c r="J57" s="156">
        <v>41.347200000000001</v>
      </c>
      <c r="K57" s="156">
        <v>-8.4787999999999997</v>
      </c>
    </row>
    <row r="58" spans="1:11" ht="13.5" thickBot="1" x14ac:dyDescent="0.25">
      <c r="A58" s="127">
        <v>404007</v>
      </c>
      <c r="B58" s="128" t="s">
        <v>1102</v>
      </c>
      <c r="C58" s="129">
        <v>1314</v>
      </c>
      <c r="D58" s="130" t="s">
        <v>41</v>
      </c>
      <c r="E58" s="130">
        <v>1</v>
      </c>
      <c r="F58" s="130"/>
      <c r="G58" s="130"/>
      <c r="H58" s="130"/>
      <c r="I58" s="131"/>
      <c r="J58" s="156">
        <v>41.345199999999998</v>
      </c>
      <c r="K58" s="156">
        <v>-8.4720999999999993</v>
      </c>
    </row>
    <row r="59" spans="1:11" ht="13.5" thickBot="1" x14ac:dyDescent="0.25">
      <c r="A59" s="127">
        <v>152298</v>
      </c>
      <c r="B59" s="128" t="s">
        <v>617</v>
      </c>
      <c r="C59" s="129">
        <v>1314</v>
      </c>
      <c r="D59" s="130" t="s">
        <v>41</v>
      </c>
      <c r="E59" s="130">
        <v>1</v>
      </c>
      <c r="F59" s="130"/>
      <c r="G59" s="130"/>
      <c r="H59" s="130"/>
      <c r="I59" s="131"/>
      <c r="J59" s="156">
        <v>41.3431</v>
      </c>
      <c r="K59" s="156">
        <v>-8.4738000000000007</v>
      </c>
    </row>
    <row r="60" spans="1:11" ht="13.5" thickBot="1" x14ac:dyDescent="0.25">
      <c r="A60" s="127">
        <v>150460</v>
      </c>
      <c r="B60" s="128" t="s">
        <v>460</v>
      </c>
      <c r="C60" s="129">
        <v>302</v>
      </c>
      <c r="D60" s="130" t="s">
        <v>57</v>
      </c>
      <c r="E60" s="130">
        <v>1</v>
      </c>
      <c r="F60" s="130" t="s">
        <v>318</v>
      </c>
      <c r="G60" s="130"/>
      <c r="H60" s="130"/>
      <c r="I60" s="131"/>
      <c r="J60" s="156">
        <v>41.5503</v>
      </c>
      <c r="K60" s="156">
        <v>-8.7072000000000003</v>
      </c>
    </row>
    <row r="61" spans="1:11" ht="13.5" thickBot="1" x14ac:dyDescent="0.25">
      <c r="A61" s="127">
        <v>150630</v>
      </c>
      <c r="B61" s="128" t="s">
        <v>473</v>
      </c>
      <c r="C61" s="129">
        <v>312</v>
      </c>
      <c r="D61" s="130" t="s">
        <v>72</v>
      </c>
      <c r="E61" s="130">
        <v>1</v>
      </c>
      <c r="F61" s="130"/>
      <c r="G61" s="130"/>
      <c r="H61" s="130"/>
      <c r="I61" s="131"/>
      <c r="J61" s="156">
        <v>41.358600000000003</v>
      </c>
      <c r="K61" s="156">
        <v>-8.5586000000000002</v>
      </c>
    </row>
    <row r="62" spans="1:11" ht="13.5" thickBot="1" x14ac:dyDescent="0.25">
      <c r="A62" s="127">
        <v>150496</v>
      </c>
      <c r="B62" s="128" t="s">
        <v>461</v>
      </c>
      <c r="C62" s="129">
        <v>307</v>
      </c>
      <c r="D62" s="130" t="s">
        <v>60</v>
      </c>
      <c r="E62" s="130">
        <v>1</v>
      </c>
      <c r="F62" s="130"/>
      <c r="G62" s="130"/>
      <c r="H62" s="130"/>
      <c r="I62" s="131"/>
      <c r="J62" s="156">
        <v>41.450800000000001</v>
      </c>
      <c r="K62" s="156">
        <v>-8.1729000000000003</v>
      </c>
    </row>
    <row r="63" spans="1:11" ht="13.5" thickBot="1" x14ac:dyDescent="0.25">
      <c r="A63" s="127">
        <v>150502</v>
      </c>
      <c r="B63" s="128" t="s">
        <v>462</v>
      </c>
      <c r="C63" s="129">
        <v>307</v>
      </c>
      <c r="D63" s="130" t="s">
        <v>60</v>
      </c>
      <c r="E63" s="130">
        <v>1</v>
      </c>
      <c r="F63" s="130" t="s">
        <v>318</v>
      </c>
      <c r="G63" s="130"/>
      <c r="H63" s="130"/>
      <c r="I63" s="131"/>
      <c r="J63" s="156">
        <v>41.447099999999999</v>
      </c>
      <c r="K63" s="156">
        <v>-8.1738999999999997</v>
      </c>
    </row>
    <row r="64" spans="1:11" ht="13.5" thickBot="1" x14ac:dyDescent="0.25">
      <c r="A64" s="127">
        <v>152882</v>
      </c>
      <c r="B64" s="128" t="s">
        <v>671</v>
      </c>
      <c r="C64" s="129">
        <v>307</v>
      </c>
      <c r="D64" s="130" t="s">
        <v>60</v>
      </c>
      <c r="E64" s="130">
        <v>1</v>
      </c>
      <c r="F64" s="130"/>
      <c r="G64" s="130"/>
      <c r="H64" s="130"/>
      <c r="I64" s="131"/>
      <c r="J64" s="156">
        <v>41.447099999999999</v>
      </c>
      <c r="K64" s="156">
        <v>-8.1738999999999997</v>
      </c>
    </row>
    <row r="65" spans="1:11" ht="13.5" thickBot="1" x14ac:dyDescent="0.25">
      <c r="A65" s="127">
        <v>151490</v>
      </c>
      <c r="B65" s="128" t="s">
        <v>543</v>
      </c>
      <c r="C65" s="129">
        <v>1303</v>
      </c>
      <c r="D65" s="130" t="s">
        <v>32</v>
      </c>
      <c r="E65" s="130">
        <v>1</v>
      </c>
      <c r="F65" s="130"/>
      <c r="G65" s="130"/>
      <c r="H65" s="130"/>
      <c r="I65" s="131"/>
      <c r="J65" s="156">
        <v>41.384799999999998</v>
      </c>
      <c r="K65" s="156">
        <v>-8.2314000000000007</v>
      </c>
    </row>
    <row r="66" spans="1:11" ht="13.5" thickBot="1" x14ac:dyDescent="0.25">
      <c r="A66" s="127">
        <v>152286</v>
      </c>
      <c r="B66" s="128" t="s">
        <v>616</v>
      </c>
      <c r="C66" s="129">
        <v>1313</v>
      </c>
      <c r="D66" s="130" t="s">
        <v>33</v>
      </c>
      <c r="E66" s="130">
        <v>1</v>
      </c>
      <c r="F66" s="130" t="s">
        <v>318</v>
      </c>
      <c r="G66" s="130"/>
      <c r="H66" s="130"/>
      <c r="I66" s="131"/>
      <c r="J66" s="156">
        <v>41.419800000000002</v>
      </c>
      <c r="K66" s="156">
        <v>-8.6635000000000009</v>
      </c>
    </row>
    <row r="67" spans="1:11" ht="13.5" thickBot="1" x14ac:dyDescent="0.25">
      <c r="A67" s="127">
        <v>151245</v>
      </c>
      <c r="B67" s="128" t="s">
        <v>522</v>
      </c>
      <c r="C67" s="129">
        <v>302</v>
      </c>
      <c r="D67" s="130" t="s">
        <v>57</v>
      </c>
      <c r="E67" s="130">
        <v>1</v>
      </c>
      <c r="F67" s="130" t="s">
        <v>318</v>
      </c>
      <c r="G67" s="130"/>
      <c r="H67" s="130"/>
      <c r="I67" s="131"/>
      <c r="J67" s="156">
        <v>41.614600000000003</v>
      </c>
      <c r="K67" s="156">
        <v>-8.7037999999999993</v>
      </c>
    </row>
    <row r="68" spans="1:11" ht="13.5" thickBot="1" x14ac:dyDescent="0.25">
      <c r="A68" s="127">
        <v>152675</v>
      </c>
      <c r="B68" s="128" t="s">
        <v>653</v>
      </c>
      <c r="C68" s="129">
        <v>1609</v>
      </c>
      <c r="D68" s="130" t="s">
        <v>40</v>
      </c>
      <c r="E68" s="130">
        <v>1</v>
      </c>
      <c r="F68" s="130"/>
      <c r="G68" s="130"/>
      <c r="H68" s="130"/>
      <c r="I68" s="131"/>
      <c r="J68" s="156">
        <v>41.647599999999997</v>
      </c>
      <c r="K68" s="156">
        <v>-8.6921999999999997</v>
      </c>
    </row>
    <row r="69" spans="1:11" ht="13.5" thickBot="1" x14ac:dyDescent="0.25">
      <c r="A69" s="127">
        <v>152316</v>
      </c>
      <c r="B69" s="128" t="s">
        <v>619</v>
      </c>
      <c r="C69" s="129">
        <v>1318</v>
      </c>
      <c r="D69" s="130" t="s">
        <v>61</v>
      </c>
      <c r="E69" s="130">
        <v>1</v>
      </c>
      <c r="F69" s="130"/>
      <c r="G69" s="130"/>
      <c r="H69" s="130"/>
      <c r="I69" s="131"/>
      <c r="J69" s="156">
        <v>41.339100000000002</v>
      </c>
      <c r="K69" s="156">
        <v>-8.56</v>
      </c>
    </row>
    <row r="70" spans="1:11" ht="13.5" thickBot="1" x14ac:dyDescent="0.25">
      <c r="A70" s="127">
        <v>150605</v>
      </c>
      <c r="B70" s="128" t="s">
        <v>470</v>
      </c>
      <c r="C70" s="129">
        <v>311</v>
      </c>
      <c r="D70" s="130" t="s">
        <v>63</v>
      </c>
      <c r="E70" s="130">
        <v>1</v>
      </c>
      <c r="F70" s="130"/>
      <c r="G70" s="130"/>
      <c r="H70" s="130"/>
      <c r="I70" s="131"/>
      <c r="J70" s="156">
        <v>41.634300000000003</v>
      </c>
      <c r="K70" s="156">
        <v>-8.1338000000000008</v>
      </c>
    </row>
    <row r="71" spans="1:11" ht="13.5" thickBot="1" x14ac:dyDescent="0.25">
      <c r="A71" s="127">
        <v>151476</v>
      </c>
      <c r="B71" s="128" t="s">
        <v>541</v>
      </c>
      <c r="C71" s="129">
        <v>1309</v>
      </c>
      <c r="D71" s="130" t="s">
        <v>50</v>
      </c>
      <c r="E71" s="130">
        <v>1</v>
      </c>
      <c r="F71" s="130"/>
      <c r="G71" s="130"/>
      <c r="H71" s="130"/>
      <c r="I71" s="131"/>
      <c r="J71" s="156">
        <v>41.308999999999997</v>
      </c>
      <c r="K71" s="156">
        <v>-8.3667999999999996</v>
      </c>
    </row>
    <row r="72" spans="1:11" ht="13.5" thickBot="1" x14ac:dyDescent="0.25">
      <c r="A72" s="127">
        <v>151440</v>
      </c>
      <c r="B72" s="128" t="s">
        <v>538</v>
      </c>
      <c r="C72" s="129">
        <v>1303</v>
      </c>
      <c r="D72" s="130" t="s">
        <v>32</v>
      </c>
      <c r="E72" s="130">
        <v>1</v>
      </c>
      <c r="F72" s="130"/>
      <c r="G72" s="130"/>
      <c r="H72" s="130"/>
      <c r="I72" s="131"/>
      <c r="J72" s="156">
        <v>41.339599999999997</v>
      </c>
      <c r="K72" s="156">
        <v>-8.2518999999999991</v>
      </c>
    </row>
    <row r="73" spans="1:11" ht="13.5" thickBot="1" x14ac:dyDescent="0.25">
      <c r="A73" s="127">
        <v>152638</v>
      </c>
      <c r="B73" s="128" t="s">
        <v>649</v>
      </c>
      <c r="C73" s="129">
        <v>1607</v>
      </c>
      <c r="D73" s="130" t="s">
        <v>51</v>
      </c>
      <c r="E73" s="130">
        <v>1</v>
      </c>
      <c r="F73" s="130"/>
      <c r="G73" s="130"/>
      <c r="H73" s="130"/>
      <c r="I73" s="131"/>
      <c r="J73" s="156">
        <v>41.763500000000001</v>
      </c>
      <c r="K73" s="156">
        <v>-8.5807000000000002</v>
      </c>
    </row>
    <row r="74" spans="1:11" ht="13.5" thickBot="1" x14ac:dyDescent="0.25">
      <c r="A74" s="127">
        <v>151520</v>
      </c>
      <c r="B74" s="128" t="s">
        <v>546</v>
      </c>
      <c r="C74" s="129">
        <v>1303</v>
      </c>
      <c r="D74" s="130" t="s">
        <v>32</v>
      </c>
      <c r="E74" s="130">
        <v>1</v>
      </c>
      <c r="F74" s="130" t="s">
        <v>320</v>
      </c>
      <c r="G74" s="130"/>
      <c r="H74" s="130"/>
      <c r="I74" s="131"/>
      <c r="J74" s="156">
        <v>41.366399999999999</v>
      </c>
      <c r="K74" s="156">
        <v>-8.1972000000000005</v>
      </c>
    </row>
    <row r="75" spans="1:11" ht="13.5" thickBot="1" x14ac:dyDescent="0.25">
      <c r="A75" s="127">
        <v>401687</v>
      </c>
      <c r="B75" s="128" t="s">
        <v>1065</v>
      </c>
      <c r="C75" s="129">
        <v>1303</v>
      </c>
      <c r="D75" s="130" t="s">
        <v>32</v>
      </c>
      <c r="E75" s="130">
        <v>1</v>
      </c>
      <c r="F75" s="130"/>
      <c r="G75" s="130"/>
      <c r="H75" s="130"/>
      <c r="I75" s="131"/>
      <c r="J75" s="156">
        <v>41.366399999999999</v>
      </c>
      <c r="K75" s="156">
        <v>-8.1972000000000005</v>
      </c>
    </row>
    <row r="76" spans="1:11" ht="13.5" thickBot="1" x14ac:dyDescent="0.25">
      <c r="A76" s="127">
        <v>152651</v>
      </c>
      <c r="B76" s="128" t="s">
        <v>651</v>
      </c>
      <c r="C76" s="129">
        <v>1607</v>
      </c>
      <c r="D76" s="130" t="s">
        <v>51</v>
      </c>
      <c r="E76" s="130">
        <v>1</v>
      </c>
      <c r="F76" s="130"/>
      <c r="G76" s="130"/>
      <c r="H76" s="130"/>
      <c r="I76" s="131"/>
      <c r="J76" s="156">
        <v>41.764699999999998</v>
      </c>
      <c r="K76" s="156">
        <v>-8.5827000000000009</v>
      </c>
    </row>
    <row r="77" spans="1:11" ht="13.5" thickBot="1" x14ac:dyDescent="0.25">
      <c r="A77" s="127">
        <v>404287</v>
      </c>
      <c r="B77" s="128" t="s">
        <v>1118</v>
      </c>
      <c r="C77" s="129">
        <v>1607</v>
      </c>
      <c r="D77" s="130" t="s">
        <v>51</v>
      </c>
      <c r="E77" s="130">
        <v>1</v>
      </c>
      <c r="F77" s="130"/>
      <c r="G77" s="130"/>
      <c r="H77" s="130"/>
      <c r="I77" s="131"/>
      <c r="J77" s="156">
        <v>41.764699999999998</v>
      </c>
      <c r="K77" s="156">
        <v>-8.5827000000000009</v>
      </c>
    </row>
    <row r="78" spans="1:11" ht="13.5" thickBot="1" x14ac:dyDescent="0.25">
      <c r="A78" s="127">
        <v>150411</v>
      </c>
      <c r="B78" s="128" t="s">
        <v>457</v>
      </c>
      <c r="C78" s="129">
        <v>1316</v>
      </c>
      <c r="D78" s="130" t="s">
        <v>46</v>
      </c>
      <c r="E78" s="130">
        <v>1</v>
      </c>
      <c r="F78" s="130" t="s">
        <v>318</v>
      </c>
      <c r="G78" s="130"/>
      <c r="H78" s="130"/>
      <c r="I78" s="131"/>
      <c r="J78" s="156">
        <v>41.379600000000003</v>
      </c>
      <c r="K78" s="156">
        <v>-8.6814999999999998</v>
      </c>
    </row>
    <row r="79" spans="1:11" ht="13.5" thickBot="1" x14ac:dyDescent="0.25">
      <c r="A79" s="127">
        <v>152626</v>
      </c>
      <c r="B79" s="128" t="s">
        <v>648</v>
      </c>
      <c r="C79" s="129">
        <v>1606</v>
      </c>
      <c r="D79" s="130" t="s">
        <v>39</v>
      </c>
      <c r="E79" s="130">
        <v>1</v>
      </c>
      <c r="F79" s="130"/>
      <c r="G79" s="130"/>
      <c r="H79" s="130"/>
      <c r="I79" s="131"/>
      <c r="J79" s="156">
        <v>41.806100000000001</v>
      </c>
      <c r="K79" s="156">
        <v>-8.4163999999999994</v>
      </c>
    </row>
    <row r="80" spans="1:11" ht="13.5" thickBot="1" x14ac:dyDescent="0.25">
      <c r="A80" s="127">
        <v>151117</v>
      </c>
      <c r="B80" s="128" t="s">
        <v>515</v>
      </c>
      <c r="C80" s="129">
        <v>1309</v>
      </c>
      <c r="D80" s="130" t="s">
        <v>50</v>
      </c>
      <c r="E80" s="130">
        <v>1</v>
      </c>
      <c r="F80" s="130" t="s">
        <v>318</v>
      </c>
      <c r="G80" s="130"/>
      <c r="H80" s="130"/>
      <c r="I80" s="131"/>
      <c r="J80" s="156">
        <v>41.280900000000003</v>
      </c>
      <c r="K80" s="156">
        <v>-8.3859999999999992</v>
      </c>
    </row>
    <row r="81" spans="1:11" ht="13.5" thickBot="1" x14ac:dyDescent="0.25">
      <c r="A81" s="127">
        <v>150850</v>
      </c>
      <c r="B81" s="128" t="s">
        <v>491</v>
      </c>
      <c r="C81" s="129">
        <v>306</v>
      </c>
      <c r="D81" s="130" t="s">
        <v>54</v>
      </c>
      <c r="E81" s="130">
        <v>1</v>
      </c>
      <c r="F81" s="130"/>
      <c r="G81" s="130"/>
      <c r="H81" s="130"/>
      <c r="I81" s="131"/>
      <c r="J81" s="156">
        <v>41.534599999999998</v>
      </c>
      <c r="K81" s="156">
        <v>-8.7827000000000002</v>
      </c>
    </row>
    <row r="82" spans="1:11" ht="13.5" thickBot="1" x14ac:dyDescent="0.25">
      <c r="A82" s="127">
        <v>401882</v>
      </c>
      <c r="B82" s="128" t="s">
        <v>1070</v>
      </c>
      <c r="C82" s="129">
        <v>306</v>
      </c>
      <c r="D82" s="130" t="s">
        <v>54</v>
      </c>
      <c r="E82" s="130">
        <v>1</v>
      </c>
      <c r="F82" s="130" t="s">
        <v>318</v>
      </c>
      <c r="G82" s="130"/>
      <c r="H82" s="130"/>
      <c r="I82" s="131"/>
      <c r="J82" s="156">
        <v>41.538200000000003</v>
      </c>
      <c r="K82" s="156">
        <v>-8.7832000000000008</v>
      </c>
    </row>
    <row r="83" spans="1:11" ht="13.5" thickBot="1" x14ac:dyDescent="0.25">
      <c r="A83" s="127">
        <v>151580</v>
      </c>
      <c r="B83" s="128" t="s">
        <v>552</v>
      </c>
      <c r="C83" s="129">
        <v>1609</v>
      </c>
      <c r="D83" s="130" t="s">
        <v>40</v>
      </c>
      <c r="E83" s="130">
        <v>1</v>
      </c>
      <c r="F83" s="130"/>
      <c r="G83" s="130"/>
      <c r="H83" s="130"/>
      <c r="I83" s="131"/>
      <c r="J83" s="156">
        <v>41.735700000000001</v>
      </c>
      <c r="K83" s="156">
        <v>-8.6774000000000004</v>
      </c>
    </row>
    <row r="84" spans="1:11" ht="13.5" thickBot="1" x14ac:dyDescent="0.25">
      <c r="A84" s="127">
        <v>152274</v>
      </c>
      <c r="B84" s="128" t="s">
        <v>615</v>
      </c>
      <c r="C84" s="129">
        <v>1313</v>
      </c>
      <c r="D84" s="130" t="s">
        <v>33</v>
      </c>
      <c r="E84" s="130">
        <v>1</v>
      </c>
      <c r="F84" s="130" t="s">
        <v>318</v>
      </c>
      <c r="G84" s="130"/>
      <c r="H84" s="130"/>
      <c r="I84" s="131"/>
      <c r="J84" s="156">
        <v>41.398600000000002</v>
      </c>
      <c r="K84" s="156">
        <v>-8.7249999999999996</v>
      </c>
    </row>
    <row r="85" spans="1:11" ht="13.5" thickBot="1" x14ac:dyDescent="0.25">
      <c r="A85" s="127">
        <v>152894</v>
      </c>
      <c r="B85" s="128" t="s">
        <v>672</v>
      </c>
      <c r="C85" s="129">
        <v>306</v>
      </c>
      <c r="D85" s="130" t="s">
        <v>54</v>
      </c>
      <c r="E85" s="130">
        <v>1</v>
      </c>
      <c r="F85" s="130"/>
      <c r="G85" s="130"/>
      <c r="H85" s="130"/>
      <c r="I85" s="131"/>
      <c r="J85" s="156">
        <v>41.495199999999997</v>
      </c>
      <c r="K85" s="156">
        <v>-8.7802000000000007</v>
      </c>
    </row>
    <row r="86" spans="1:11" ht="13.5" thickBot="1" x14ac:dyDescent="0.25">
      <c r="A86" s="127">
        <v>150769</v>
      </c>
      <c r="B86" s="128" t="s">
        <v>483</v>
      </c>
      <c r="C86" s="129">
        <v>1309</v>
      </c>
      <c r="D86" s="130" t="s">
        <v>50</v>
      </c>
      <c r="E86" s="130">
        <v>1</v>
      </c>
      <c r="F86" s="130"/>
      <c r="G86" s="130"/>
      <c r="H86" s="130"/>
      <c r="I86" s="131"/>
      <c r="J86" s="156">
        <v>41.278199999999998</v>
      </c>
      <c r="K86" s="156">
        <v>-8.3734000000000002</v>
      </c>
    </row>
    <row r="87" spans="1:11" ht="13.5" thickBot="1" x14ac:dyDescent="0.25">
      <c r="A87" s="127">
        <v>403374</v>
      </c>
      <c r="B87" s="128" t="s">
        <v>1096</v>
      </c>
      <c r="C87" s="129">
        <v>1309</v>
      </c>
      <c r="D87" s="130" t="s">
        <v>50</v>
      </c>
      <c r="E87" s="130">
        <v>1</v>
      </c>
      <c r="F87" s="130"/>
      <c r="G87" s="130"/>
      <c r="H87" s="130"/>
      <c r="I87" s="131"/>
      <c r="J87" s="156">
        <v>41.278199999999998</v>
      </c>
      <c r="K87" s="156">
        <v>-8.3734000000000002</v>
      </c>
    </row>
    <row r="88" spans="1:11" ht="13.5" thickBot="1" x14ac:dyDescent="0.25">
      <c r="A88" s="127">
        <v>152640</v>
      </c>
      <c r="B88" s="128" t="s">
        <v>650</v>
      </c>
      <c r="C88" s="129">
        <v>1607</v>
      </c>
      <c r="D88" s="130" t="s">
        <v>51</v>
      </c>
      <c r="E88" s="130">
        <v>1</v>
      </c>
      <c r="F88" s="130"/>
      <c r="G88" s="130"/>
      <c r="H88" s="130"/>
      <c r="I88" s="131"/>
      <c r="J88" s="156">
        <v>41.790199999999999</v>
      </c>
      <c r="K88" s="156">
        <v>-8.5861000000000001</v>
      </c>
    </row>
    <row r="89" spans="1:11" ht="13.5" thickBot="1" x14ac:dyDescent="0.25">
      <c r="A89" s="127">
        <v>151154</v>
      </c>
      <c r="B89" s="128" t="s">
        <v>518</v>
      </c>
      <c r="C89" s="129">
        <v>1318</v>
      </c>
      <c r="D89" s="130" t="s">
        <v>61</v>
      </c>
      <c r="E89" s="130">
        <v>1</v>
      </c>
      <c r="F89" s="130"/>
      <c r="G89" s="130"/>
      <c r="H89" s="130"/>
      <c r="I89" s="131"/>
      <c r="J89" s="156">
        <v>41.282200000000003</v>
      </c>
      <c r="K89" s="156">
        <v>-8.5690000000000008</v>
      </c>
    </row>
    <row r="90" spans="1:11" ht="13.5" thickBot="1" x14ac:dyDescent="0.25">
      <c r="A90" s="127">
        <v>152250</v>
      </c>
      <c r="B90" s="128" t="s">
        <v>613</v>
      </c>
      <c r="C90" s="129">
        <v>1313</v>
      </c>
      <c r="D90" s="130" t="s">
        <v>33</v>
      </c>
      <c r="E90" s="130">
        <v>1</v>
      </c>
      <c r="F90" s="130"/>
      <c r="G90" s="130"/>
      <c r="H90" s="130"/>
      <c r="I90" s="131"/>
      <c r="J90" s="156">
        <v>41.380699999999997</v>
      </c>
      <c r="K90" s="156">
        <v>-8.7348999999999997</v>
      </c>
    </row>
    <row r="91" spans="1:11" ht="13.5" thickBot="1" x14ac:dyDescent="0.25">
      <c r="A91" s="127">
        <v>151488</v>
      </c>
      <c r="B91" s="128" t="s">
        <v>542</v>
      </c>
      <c r="C91" s="129">
        <v>1309</v>
      </c>
      <c r="D91" s="130" t="s">
        <v>50</v>
      </c>
      <c r="E91" s="130">
        <v>1</v>
      </c>
      <c r="F91" s="130" t="s">
        <v>320</v>
      </c>
      <c r="G91" s="130"/>
      <c r="H91" s="130"/>
      <c r="I91" s="131"/>
      <c r="J91" s="156">
        <v>41.259500000000003</v>
      </c>
      <c r="K91" s="156">
        <v>-8.4019999999999992</v>
      </c>
    </row>
    <row r="92" spans="1:11" ht="13.5" thickBot="1" x14ac:dyDescent="0.25">
      <c r="A92" s="127">
        <v>151439</v>
      </c>
      <c r="B92" s="128" t="s">
        <v>537</v>
      </c>
      <c r="C92" s="129">
        <v>1303</v>
      </c>
      <c r="D92" s="130" t="s">
        <v>32</v>
      </c>
      <c r="E92" s="130">
        <v>1</v>
      </c>
      <c r="F92" s="130"/>
      <c r="G92" s="130"/>
      <c r="H92" s="130"/>
      <c r="I92" s="131"/>
      <c r="J92" s="156">
        <v>41.314500000000002</v>
      </c>
      <c r="K92" s="156">
        <v>-8.1964000000000006</v>
      </c>
    </row>
    <row r="93" spans="1:11" ht="13.5" thickBot="1" x14ac:dyDescent="0.25">
      <c r="A93" s="127">
        <v>150370</v>
      </c>
      <c r="B93" s="128" t="s">
        <v>453</v>
      </c>
      <c r="C93" s="129">
        <v>1305</v>
      </c>
      <c r="D93" s="130" t="s">
        <v>34</v>
      </c>
      <c r="E93" s="130">
        <v>1</v>
      </c>
      <c r="F93" s="130"/>
      <c r="G93" s="130"/>
      <c r="H93" s="130"/>
      <c r="I93" s="131"/>
      <c r="J93" s="156">
        <v>41.280200000000001</v>
      </c>
      <c r="K93" s="156">
        <v>-8.2604000000000006</v>
      </c>
    </row>
    <row r="94" spans="1:11" ht="13.5" thickBot="1" x14ac:dyDescent="0.25">
      <c r="A94" s="127">
        <v>152687</v>
      </c>
      <c r="B94" s="128" t="s">
        <v>654</v>
      </c>
      <c r="C94" s="129">
        <v>1609</v>
      </c>
      <c r="D94" s="130" t="s">
        <v>40</v>
      </c>
      <c r="E94" s="130">
        <v>1</v>
      </c>
      <c r="F94" s="130" t="s">
        <v>320</v>
      </c>
      <c r="G94" s="130"/>
      <c r="H94" s="130"/>
      <c r="I94" s="131"/>
      <c r="J94" s="156">
        <v>41.668700000000001</v>
      </c>
      <c r="K94" s="156">
        <v>-8.7827000000000002</v>
      </c>
    </row>
    <row r="95" spans="1:11" ht="13.5" thickBot="1" x14ac:dyDescent="0.25">
      <c r="A95" s="127">
        <v>151518</v>
      </c>
      <c r="B95" s="128" t="s">
        <v>545</v>
      </c>
      <c r="C95" s="129">
        <v>1305</v>
      </c>
      <c r="D95" s="130" t="s">
        <v>34</v>
      </c>
      <c r="E95" s="130">
        <v>1</v>
      </c>
      <c r="F95" s="130"/>
      <c r="G95" s="130"/>
      <c r="H95" s="130"/>
      <c r="I95" s="131"/>
      <c r="J95" s="156">
        <v>41.273099999999999</v>
      </c>
      <c r="K95" s="156">
        <v>-8.2766999999999999</v>
      </c>
    </row>
    <row r="96" spans="1:11" ht="13.5" thickBot="1" x14ac:dyDescent="0.25">
      <c r="A96" s="127">
        <v>151531</v>
      </c>
      <c r="B96" s="128" t="s">
        <v>547</v>
      </c>
      <c r="C96" s="129">
        <v>1305</v>
      </c>
      <c r="D96" s="130" t="s">
        <v>34</v>
      </c>
      <c r="E96" s="130">
        <v>1</v>
      </c>
      <c r="F96" s="130"/>
      <c r="G96" s="130"/>
      <c r="H96" s="130"/>
      <c r="I96" s="131"/>
      <c r="J96" s="156">
        <v>41.273200000000003</v>
      </c>
      <c r="K96" s="156">
        <v>-8.2766999999999999</v>
      </c>
    </row>
    <row r="97" spans="1:11" ht="13.5" thickBot="1" x14ac:dyDescent="0.25">
      <c r="A97" s="127">
        <v>152390</v>
      </c>
      <c r="B97" s="128" t="s">
        <v>627</v>
      </c>
      <c r="C97" s="129">
        <v>1316</v>
      </c>
      <c r="D97" s="130" t="s">
        <v>46</v>
      </c>
      <c r="E97" s="130">
        <v>1</v>
      </c>
      <c r="F97" s="130"/>
      <c r="G97" s="130"/>
      <c r="H97" s="130"/>
      <c r="I97" s="131"/>
      <c r="J97" s="156">
        <v>41.359299999999998</v>
      </c>
      <c r="K97" s="156">
        <v>-8.7310999999999996</v>
      </c>
    </row>
    <row r="98" spans="1:11" ht="13.5" thickBot="1" x14ac:dyDescent="0.25">
      <c r="A98" s="127">
        <v>152262</v>
      </c>
      <c r="B98" s="128" t="s">
        <v>614</v>
      </c>
      <c r="C98" s="129">
        <v>1313</v>
      </c>
      <c r="D98" s="130" t="s">
        <v>33</v>
      </c>
      <c r="E98" s="130">
        <v>1</v>
      </c>
      <c r="F98" s="130" t="s">
        <v>318</v>
      </c>
      <c r="G98" s="130"/>
      <c r="H98" s="130"/>
      <c r="I98" s="131"/>
      <c r="J98" s="156">
        <v>41.409300000000002</v>
      </c>
      <c r="K98" s="156">
        <v>-8.7744</v>
      </c>
    </row>
    <row r="99" spans="1:11" ht="13.5" thickBot="1" x14ac:dyDescent="0.25">
      <c r="A99" s="127">
        <v>152249</v>
      </c>
      <c r="B99" s="128" t="s">
        <v>612</v>
      </c>
      <c r="C99" s="129">
        <v>1313</v>
      </c>
      <c r="D99" s="130" t="s">
        <v>33</v>
      </c>
      <c r="E99" s="130">
        <v>1</v>
      </c>
      <c r="F99" s="130" t="s">
        <v>318</v>
      </c>
      <c r="G99" s="130"/>
      <c r="H99" s="130"/>
      <c r="I99" s="131"/>
      <c r="J99" s="156">
        <v>41.387500000000003</v>
      </c>
      <c r="K99" s="156">
        <v>-8.7615999999999996</v>
      </c>
    </row>
    <row r="100" spans="1:11" ht="13.5" thickBot="1" x14ac:dyDescent="0.25">
      <c r="A100" s="127">
        <v>401675</v>
      </c>
      <c r="B100" s="128" t="s">
        <v>1064</v>
      </c>
      <c r="C100" s="129">
        <v>1313</v>
      </c>
      <c r="D100" s="130" t="s">
        <v>33</v>
      </c>
      <c r="E100" s="130">
        <v>1</v>
      </c>
      <c r="F100" s="130" t="s">
        <v>318</v>
      </c>
      <c r="G100" s="130"/>
      <c r="H100" s="130"/>
      <c r="I100" s="131"/>
      <c r="J100" s="156">
        <v>41.384300000000003</v>
      </c>
      <c r="K100" s="156">
        <v>-8.7605000000000004</v>
      </c>
    </row>
    <row r="101" spans="1:11" ht="13.5" thickBot="1" x14ac:dyDescent="0.25">
      <c r="A101" s="127">
        <v>402680</v>
      </c>
      <c r="B101" s="128" t="s">
        <v>1086</v>
      </c>
      <c r="C101" s="129">
        <v>1313</v>
      </c>
      <c r="D101" s="130" t="s">
        <v>33</v>
      </c>
      <c r="E101" s="130">
        <v>1</v>
      </c>
      <c r="F101" s="130"/>
      <c r="G101" s="130"/>
      <c r="H101" s="130"/>
      <c r="I101" s="131"/>
      <c r="J101" s="156">
        <v>41.387</v>
      </c>
      <c r="K101" s="156">
        <v>-8.7645</v>
      </c>
    </row>
    <row r="102" spans="1:11" ht="13.5" thickBot="1" x14ac:dyDescent="0.25">
      <c r="A102" s="127">
        <v>152584</v>
      </c>
      <c r="B102" s="128" t="s">
        <v>644</v>
      </c>
      <c r="C102" s="129">
        <v>1601</v>
      </c>
      <c r="D102" s="130" t="s">
        <v>52</v>
      </c>
      <c r="E102" s="130">
        <v>1</v>
      </c>
      <c r="F102" s="130"/>
      <c r="G102" s="130"/>
      <c r="H102" s="130"/>
      <c r="I102" s="131"/>
      <c r="J102" s="156">
        <v>41.845799999999997</v>
      </c>
      <c r="K102" s="156">
        <v>-8.4192</v>
      </c>
    </row>
    <row r="103" spans="1:11" ht="13.5" thickBot="1" x14ac:dyDescent="0.25">
      <c r="A103" s="127">
        <v>151506</v>
      </c>
      <c r="B103" s="128" t="s">
        <v>544</v>
      </c>
      <c r="C103" s="129">
        <v>1303</v>
      </c>
      <c r="D103" s="130" t="s">
        <v>32</v>
      </c>
      <c r="E103" s="130">
        <v>1</v>
      </c>
      <c r="F103" s="130"/>
      <c r="G103" s="130"/>
      <c r="H103" s="130"/>
      <c r="I103" s="131"/>
      <c r="J103" s="156">
        <v>41.328200000000002</v>
      </c>
      <c r="K103" s="156">
        <v>-8.1480999999999995</v>
      </c>
    </row>
    <row r="104" spans="1:11" ht="13.5" thickBot="1" x14ac:dyDescent="0.25">
      <c r="A104" s="127">
        <v>151592</v>
      </c>
      <c r="B104" s="128" t="s">
        <v>553</v>
      </c>
      <c r="C104" s="129">
        <v>1609</v>
      </c>
      <c r="D104" s="130" t="s">
        <v>40</v>
      </c>
      <c r="E104" s="130">
        <v>1</v>
      </c>
      <c r="F104" s="130"/>
      <c r="G104" s="130"/>
      <c r="H104" s="130"/>
      <c r="I104" s="131"/>
      <c r="J104" s="156">
        <v>41.708599999999997</v>
      </c>
      <c r="K104" s="156">
        <v>-8.7683</v>
      </c>
    </row>
    <row r="105" spans="1:11" ht="13.5" thickBot="1" x14ac:dyDescent="0.25">
      <c r="A105" s="127">
        <v>152389</v>
      </c>
      <c r="B105" s="128" t="s">
        <v>626</v>
      </c>
      <c r="C105" s="129">
        <v>1316</v>
      </c>
      <c r="D105" s="130" t="s">
        <v>46</v>
      </c>
      <c r="E105" s="130">
        <v>1</v>
      </c>
      <c r="F105" s="130" t="s">
        <v>318</v>
      </c>
      <c r="G105" s="130"/>
      <c r="H105" s="130"/>
      <c r="I105" s="131"/>
      <c r="J105" s="156">
        <v>41.360500000000002</v>
      </c>
      <c r="K105" s="156">
        <v>-8.7479999999999993</v>
      </c>
    </row>
    <row r="106" spans="1:11" ht="13.5" thickBot="1" x14ac:dyDescent="0.25">
      <c r="A106" s="127">
        <v>401997</v>
      </c>
      <c r="B106" s="128" t="s">
        <v>1073</v>
      </c>
      <c r="C106" s="129">
        <v>1316</v>
      </c>
      <c r="D106" s="130" t="s">
        <v>46</v>
      </c>
      <c r="E106" s="130">
        <v>1</v>
      </c>
      <c r="F106" s="130" t="s">
        <v>318</v>
      </c>
      <c r="G106" s="130"/>
      <c r="H106" s="130"/>
      <c r="I106" s="131"/>
      <c r="J106" s="156">
        <v>41.360199999999999</v>
      </c>
      <c r="K106" s="156">
        <v>-8.7494999999999994</v>
      </c>
    </row>
    <row r="107" spans="1:11" ht="13.5" thickBot="1" x14ac:dyDescent="0.25">
      <c r="A107" s="127">
        <v>150861</v>
      </c>
      <c r="B107" s="128" t="s">
        <v>492</v>
      </c>
      <c r="C107" s="129">
        <v>1310</v>
      </c>
      <c r="D107" s="130" t="s">
        <v>67</v>
      </c>
      <c r="E107" s="130">
        <v>1</v>
      </c>
      <c r="F107" s="130" t="s">
        <v>318</v>
      </c>
      <c r="G107" s="130"/>
      <c r="H107" s="130"/>
      <c r="I107" s="131"/>
      <c r="J107" s="156">
        <v>41.237099999999998</v>
      </c>
      <c r="K107" s="156">
        <v>-8.4162999999999997</v>
      </c>
    </row>
    <row r="108" spans="1:11" ht="13.5" thickBot="1" x14ac:dyDescent="0.25">
      <c r="A108" s="127">
        <v>151555</v>
      </c>
      <c r="B108" s="128" t="s">
        <v>549</v>
      </c>
      <c r="C108" s="129">
        <v>1310</v>
      </c>
      <c r="D108" s="130" t="s">
        <v>67</v>
      </c>
      <c r="E108" s="130">
        <v>1</v>
      </c>
      <c r="F108" s="130" t="s">
        <v>318</v>
      </c>
      <c r="G108" s="130"/>
      <c r="H108" s="130"/>
      <c r="I108" s="131"/>
      <c r="J108" s="156">
        <v>41.236600000000003</v>
      </c>
      <c r="K108" s="156">
        <v>-8.3976000000000006</v>
      </c>
    </row>
    <row r="109" spans="1:11" ht="13.5" thickBot="1" x14ac:dyDescent="0.25">
      <c r="A109" s="127">
        <v>151464</v>
      </c>
      <c r="B109" s="128" t="s">
        <v>540</v>
      </c>
      <c r="C109" s="129">
        <v>1305</v>
      </c>
      <c r="D109" s="130" t="s">
        <v>34</v>
      </c>
      <c r="E109" s="130">
        <v>1</v>
      </c>
      <c r="F109" s="130"/>
      <c r="G109" s="130"/>
      <c r="H109" s="130"/>
      <c r="I109" s="131"/>
      <c r="J109" s="156">
        <v>41.267400000000002</v>
      </c>
      <c r="K109" s="156">
        <v>-8.2242999999999995</v>
      </c>
    </row>
    <row r="110" spans="1:11" ht="13.5" thickBot="1" x14ac:dyDescent="0.25">
      <c r="A110" s="127">
        <v>152365</v>
      </c>
      <c r="B110" s="128" t="s">
        <v>624</v>
      </c>
      <c r="C110" s="129">
        <v>1315</v>
      </c>
      <c r="D110" s="130" t="s">
        <v>68</v>
      </c>
      <c r="E110" s="130">
        <v>1</v>
      </c>
      <c r="F110" s="130"/>
      <c r="G110" s="130"/>
      <c r="H110" s="130"/>
      <c r="I110" s="131"/>
      <c r="J110" s="156">
        <v>41.236600000000003</v>
      </c>
      <c r="K110" s="156">
        <v>-8.5300999999999991</v>
      </c>
    </row>
    <row r="111" spans="1:11" ht="13.5" thickBot="1" x14ac:dyDescent="0.25">
      <c r="A111" s="127">
        <v>152067</v>
      </c>
      <c r="B111" s="128" t="s">
        <v>596</v>
      </c>
      <c r="C111" s="129">
        <v>1306</v>
      </c>
      <c r="D111" s="130" t="s">
        <v>42</v>
      </c>
      <c r="E111" s="130">
        <v>1</v>
      </c>
      <c r="F111" s="130"/>
      <c r="G111" s="130"/>
      <c r="H111" s="130"/>
      <c r="I111" s="131"/>
      <c r="J111" s="156">
        <v>41.258800000000001</v>
      </c>
      <c r="K111" s="156">
        <v>-8.6105</v>
      </c>
    </row>
    <row r="112" spans="1:11" ht="13.5" thickBot="1" x14ac:dyDescent="0.25">
      <c r="A112" s="127">
        <v>150848</v>
      </c>
      <c r="B112" s="128" t="s">
        <v>490</v>
      </c>
      <c r="C112" s="129">
        <v>1316</v>
      </c>
      <c r="D112" s="130" t="s">
        <v>46</v>
      </c>
      <c r="E112" s="130">
        <v>1</v>
      </c>
      <c r="F112" s="130"/>
      <c r="G112" s="130"/>
      <c r="H112" s="130"/>
      <c r="I112" s="131"/>
      <c r="J112" s="156">
        <v>41.308399999999999</v>
      </c>
      <c r="K112" s="156">
        <v>-8.7187999999999999</v>
      </c>
    </row>
    <row r="113" spans="1:11" ht="13.5" thickBot="1" x14ac:dyDescent="0.25">
      <c r="A113" s="127">
        <v>150770</v>
      </c>
      <c r="B113" s="128" t="s">
        <v>484</v>
      </c>
      <c r="C113" s="129">
        <v>1310</v>
      </c>
      <c r="D113" s="130" t="s">
        <v>67</v>
      </c>
      <c r="E113" s="130">
        <v>1</v>
      </c>
      <c r="F113" s="130" t="s">
        <v>320</v>
      </c>
      <c r="G113" s="130"/>
      <c r="H113" s="130"/>
      <c r="I113" s="131"/>
      <c r="J113" s="156">
        <v>41.222299999999997</v>
      </c>
      <c r="K113" s="156">
        <v>-8.3660999999999994</v>
      </c>
    </row>
    <row r="114" spans="1:11" ht="13.5" thickBot="1" x14ac:dyDescent="0.25">
      <c r="A114" s="127">
        <v>150162</v>
      </c>
      <c r="B114" s="128" t="s">
        <v>441</v>
      </c>
      <c r="C114" s="129">
        <v>304</v>
      </c>
      <c r="D114" s="130" t="s">
        <v>44</v>
      </c>
      <c r="E114" s="130">
        <v>1</v>
      </c>
      <c r="F114" s="130" t="s">
        <v>318</v>
      </c>
      <c r="G114" s="130"/>
      <c r="H114" s="130"/>
      <c r="I114" s="131"/>
      <c r="J114" s="156">
        <v>41.514600000000002</v>
      </c>
      <c r="K114" s="156">
        <v>-7.9885000000000002</v>
      </c>
    </row>
    <row r="115" spans="1:11" ht="13.5" thickBot="1" x14ac:dyDescent="0.25">
      <c r="A115" s="127">
        <v>151567</v>
      </c>
      <c r="B115" s="128" t="s">
        <v>550</v>
      </c>
      <c r="C115" s="129">
        <v>1609</v>
      </c>
      <c r="D115" s="130" t="s">
        <v>40</v>
      </c>
      <c r="E115" s="130">
        <v>1</v>
      </c>
      <c r="F115" s="130"/>
      <c r="G115" s="130"/>
      <c r="H115" s="130"/>
      <c r="I115" s="131"/>
      <c r="J115" s="156">
        <v>41.6995</v>
      </c>
      <c r="K115" s="156">
        <v>-8.8229000000000006</v>
      </c>
    </row>
    <row r="116" spans="1:11" ht="13.5" thickBot="1" x14ac:dyDescent="0.25">
      <c r="A116" s="127">
        <v>150083</v>
      </c>
      <c r="B116" s="128" t="s">
        <v>437</v>
      </c>
      <c r="C116" s="129">
        <v>1609</v>
      </c>
      <c r="D116" s="130" t="s">
        <v>40</v>
      </c>
      <c r="E116" s="130">
        <v>1</v>
      </c>
      <c r="F116" s="130"/>
      <c r="G116" s="130"/>
      <c r="H116" s="130"/>
      <c r="I116" s="131"/>
      <c r="J116" s="156">
        <v>41.704099999999997</v>
      </c>
      <c r="K116" s="156">
        <v>-8.8260000000000005</v>
      </c>
    </row>
    <row r="117" spans="1:11" ht="13.5" thickBot="1" x14ac:dyDescent="0.25">
      <c r="A117" s="127">
        <v>152328</v>
      </c>
      <c r="B117" s="128" t="s">
        <v>620</v>
      </c>
      <c r="C117" s="129">
        <v>1315</v>
      </c>
      <c r="D117" s="130" t="s">
        <v>68</v>
      </c>
      <c r="E117" s="130">
        <v>1</v>
      </c>
      <c r="F117" s="130"/>
      <c r="G117" s="130"/>
      <c r="H117" s="130"/>
      <c r="I117" s="131"/>
      <c r="J117" s="156">
        <v>41.215299999999999</v>
      </c>
      <c r="K117" s="156">
        <v>-8.5469000000000008</v>
      </c>
    </row>
    <row r="118" spans="1:11" ht="13.5" thickBot="1" x14ac:dyDescent="0.25">
      <c r="A118" s="127">
        <v>152377</v>
      </c>
      <c r="B118" s="128" t="s">
        <v>625</v>
      </c>
      <c r="C118" s="129">
        <v>1315</v>
      </c>
      <c r="D118" s="130" t="s">
        <v>68</v>
      </c>
      <c r="E118" s="130">
        <v>1</v>
      </c>
      <c r="F118" s="130"/>
      <c r="G118" s="130"/>
      <c r="H118" s="130"/>
      <c r="I118" s="131"/>
      <c r="J118" s="156">
        <v>41.215499999999999</v>
      </c>
      <c r="K118" s="156">
        <v>-8.5481999999999996</v>
      </c>
    </row>
    <row r="119" spans="1:11" ht="13.5" thickBot="1" x14ac:dyDescent="0.25">
      <c r="A119" s="127">
        <v>152031</v>
      </c>
      <c r="B119" s="128" t="s">
        <v>593</v>
      </c>
      <c r="C119" s="129">
        <v>1306</v>
      </c>
      <c r="D119" s="130" t="s">
        <v>42</v>
      </c>
      <c r="E119" s="130">
        <v>1</v>
      </c>
      <c r="F119" s="130"/>
      <c r="G119" s="130"/>
      <c r="H119" s="130"/>
      <c r="I119" s="131"/>
      <c r="J119" s="156">
        <v>41.233400000000003</v>
      </c>
      <c r="K119" s="156">
        <v>-8.6166</v>
      </c>
    </row>
    <row r="120" spans="1:11" ht="13.5" thickBot="1" x14ac:dyDescent="0.25">
      <c r="A120" s="127">
        <v>150381</v>
      </c>
      <c r="B120" s="128" t="s">
        <v>454</v>
      </c>
      <c r="C120" s="129">
        <v>1609</v>
      </c>
      <c r="D120" s="130" t="s">
        <v>40</v>
      </c>
      <c r="E120" s="130">
        <v>1</v>
      </c>
      <c r="F120" s="130"/>
      <c r="G120" s="130"/>
      <c r="H120" s="130"/>
      <c r="I120" s="131"/>
      <c r="J120" s="156">
        <v>41.693199999999997</v>
      </c>
      <c r="K120" s="156">
        <v>-8.8412000000000006</v>
      </c>
    </row>
    <row r="121" spans="1:11" ht="13.5" thickBot="1" x14ac:dyDescent="0.25">
      <c r="A121" s="127">
        <v>152020</v>
      </c>
      <c r="B121" s="128" t="s">
        <v>592</v>
      </c>
      <c r="C121" s="129">
        <v>1306</v>
      </c>
      <c r="D121" s="130" t="s">
        <v>42</v>
      </c>
      <c r="E121" s="130">
        <v>1</v>
      </c>
      <c r="F121" s="130"/>
      <c r="G121" s="130"/>
      <c r="H121" s="130"/>
      <c r="I121" s="131"/>
      <c r="J121" s="156">
        <v>41.232700000000001</v>
      </c>
      <c r="K121" s="156">
        <v>-8.6181000000000001</v>
      </c>
    </row>
    <row r="122" spans="1:11" ht="13.5" thickBot="1" x14ac:dyDescent="0.25">
      <c r="A122" s="127">
        <v>404070</v>
      </c>
      <c r="B122" s="128" t="s">
        <v>1106</v>
      </c>
      <c r="C122" s="129">
        <v>305</v>
      </c>
      <c r="D122" s="130" t="s">
        <v>58</v>
      </c>
      <c r="E122" s="130">
        <v>1</v>
      </c>
      <c r="F122" s="130"/>
      <c r="G122" s="130"/>
      <c r="H122" s="130"/>
      <c r="I122" s="131"/>
      <c r="J122" s="156">
        <v>41.4148</v>
      </c>
      <c r="K122" s="156">
        <v>-7.9949000000000003</v>
      </c>
    </row>
    <row r="123" spans="1:11" ht="13.5" thickBot="1" x14ac:dyDescent="0.25">
      <c r="A123" s="127">
        <v>152055</v>
      </c>
      <c r="B123" s="128" t="s">
        <v>595</v>
      </c>
      <c r="C123" s="129">
        <v>1306</v>
      </c>
      <c r="D123" s="130" t="s">
        <v>42</v>
      </c>
      <c r="E123" s="130">
        <v>1</v>
      </c>
      <c r="F123" s="130"/>
      <c r="G123" s="130"/>
      <c r="H123" s="130"/>
      <c r="I123" s="131"/>
      <c r="J123" s="156">
        <v>41.227899999999998</v>
      </c>
      <c r="K123" s="156">
        <v>-8.6210000000000004</v>
      </c>
    </row>
    <row r="124" spans="1:11" ht="13.5" thickBot="1" x14ac:dyDescent="0.25">
      <c r="A124" s="127">
        <v>152079</v>
      </c>
      <c r="B124" s="128" t="s">
        <v>597</v>
      </c>
      <c r="C124" s="129">
        <v>1306</v>
      </c>
      <c r="D124" s="130" t="s">
        <v>42</v>
      </c>
      <c r="E124" s="130">
        <v>1</v>
      </c>
      <c r="F124" s="130"/>
      <c r="G124" s="130"/>
      <c r="H124" s="130"/>
      <c r="I124" s="131"/>
      <c r="J124" s="156">
        <v>41.227899999999998</v>
      </c>
      <c r="K124" s="156">
        <v>-8.6210000000000004</v>
      </c>
    </row>
    <row r="125" spans="1:11" ht="13.5" thickBot="1" x14ac:dyDescent="0.25">
      <c r="A125" s="127">
        <v>151543</v>
      </c>
      <c r="B125" s="128" t="s">
        <v>548</v>
      </c>
      <c r="C125" s="129">
        <v>1310</v>
      </c>
      <c r="D125" s="130" t="s">
        <v>67</v>
      </c>
      <c r="E125" s="130">
        <v>1</v>
      </c>
      <c r="F125" s="130" t="s">
        <v>327</v>
      </c>
      <c r="G125" s="130"/>
      <c r="H125" s="130"/>
      <c r="I125" s="131"/>
      <c r="J125" s="156">
        <v>41.200200000000002</v>
      </c>
      <c r="K125" s="156">
        <v>-8.3338999999999999</v>
      </c>
    </row>
    <row r="126" spans="1:11" ht="13.5" thickBot="1" x14ac:dyDescent="0.25">
      <c r="A126" s="127">
        <v>402424</v>
      </c>
      <c r="B126" s="128" t="s">
        <v>1079</v>
      </c>
      <c r="C126" s="129">
        <v>1310</v>
      </c>
      <c r="D126" s="130" t="s">
        <v>67</v>
      </c>
      <c r="E126" s="130">
        <v>1</v>
      </c>
      <c r="F126" s="130"/>
      <c r="G126" s="130"/>
      <c r="H126" s="130"/>
      <c r="I126" s="131"/>
      <c r="J126" s="156">
        <v>41.200200000000002</v>
      </c>
      <c r="K126" s="156">
        <v>-8.3338999999999999</v>
      </c>
    </row>
    <row r="127" spans="1:11" ht="13.5" thickBot="1" x14ac:dyDescent="0.25">
      <c r="A127" s="127">
        <v>151452</v>
      </c>
      <c r="B127" s="128" t="s">
        <v>539</v>
      </c>
      <c r="C127" s="129">
        <v>1310</v>
      </c>
      <c r="D127" s="130" t="s">
        <v>67</v>
      </c>
      <c r="E127" s="130">
        <v>1</v>
      </c>
      <c r="F127" s="130"/>
      <c r="G127" s="130"/>
      <c r="H127" s="130"/>
      <c r="I127" s="131"/>
      <c r="J127" s="156">
        <v>41.192900000000002</v>
      </c>
      <c r="K127" s="156">
        <v>-8.3844999999999992</v>
      </c>
    </row>
    <row r="128" spans="1:11" ht="13.5" thickBot="1" x14ac:dyDescent="0.25">
      <c r="A128" s="127">
        <v>151737</v>
      </c>
      <c r="B128" s="128" t="s">
        <v>566</v>
      </c>
      <c r="C128" s="129">
        <v>305</v>
      </c>
      <c r="D128" s="130" t="s">
        <v>58</v>
      </c>
      <c r="E128" s="130">
        <v>1</v>
      </c>
      <c r="F128" s="130"/>
      <c r="G128" s="130"/>
      <c r="H128" s="130"/>
      <c r="I128" s="131"/>
      <c r="J128" s="156">
        <v>41.390700000000002</v>
      </c>
      <c r="K128" s="156">
        <v>-8.0016999999999996</v>
      </c>
    </row>
    <row r="129" spans="1:11" ht="13.5" thickBot="1" x14ac:dyDescent="0.25">
      <c r="A129" s="127">
        <v>152330</v>
      </c>
      <c r="B129" s="128" t="s">
        <v>621</v>
      </c>
      <c r="C129" s="129">
        <v>1315</v>
      </c>
      <c r="D129" s="130" t="s">
        <v>68</v>
      </c>
      <c r="E129" s="130">
        <v>1</v>
      </c>
      <c r="F129" s="130"/>
      <c r="G129" s="130"/>
      <c r="H129" s="130"/>
      <c r="I129" s="131"/>
      <c r="J129" s="156">
        <v>41.193899999999999</v>
      </c>
      <c r="K129" s="156">
        <v>-8.4975000000000005</v>
      </c>
    </row>
    <row r="130" spans="1:11" ht="13.5" thickBot="1" x14ac:dyDescent="0.25">
      <c r="A130" s="127">
        <v>402473</v>
      </c>
      <c r="B130" s="128" t="s">
        <v>1080</v>
      </c>
      <c r="C130" s="129">
        <v>1311</v>
      </c>
      <c r="D130" s="130" t="s">
        <v>69</v>
      </c>
      <c r="E130" s="130">
        <v>1</v>
      </c>
      <c r="F130" s="130"/>
      <c r="G130" s="130"/>
      <c r="H130" s="130"/>
      <c r="I130" s="131"/>
      <c r="J130" s="156">
        <v>41.205300000000001</v>
      </c>
      <c r="K130" s="156">
        <v>-8.2890999999999995</v>
      </c>
    </row>
    <row r="131" spans="1:11" ht="13.5" thickBot="1" x14ac:dyDescent="0.25">
      <c r="A131" s="127">
        <v>150393</v>
      </c>
      <c r="B131" s="128" t="s">
        <v>455</v>
      </c>
      <c r="C131" s="129">
        <v>1308</v>
      </c>
      <c r="D131" s="130" t="s">
        <v>48</v>
      </c>
      <c r="E131" s="130">
        <v>1</v>
      </c>
      <c r="F131" s="130" t="s">
        <v>318</v>
      </c>
      <c r="G131" s="130"/>
      <c r="H131" s="130"/>
      <c r="I131" s="131"/>
      <c r="J131" s="156">
        <v>41.259099999999997</v>
      </c>
      <c r="K131" s="156">
        <v>-8.7080000000000002</v>
      </c>
    </row>
    <row r="132" spans="1:11" ht="13.5" thickBot="1" x14ac:dyDescent="0.25">
      <c r="A132" s="127">
        <v>152341</v>
      </c>
      <c r="B132" s="128" t="s">
        <v>622</v>
      </c>
      <c r="C132" s="129">
        <v>1315</v>
      </c>
      <c r="D132" s="130" t="s">
        <v>68</v>
      </c>
      <c r="E132" s="130">
        <v>1</v>
      </c>
      <c r="F132" s="130" t="s">
        <v>318</v>
      </c>
      <c r="G132" s="130"/>
      <c r="H132" s="130"/>
      <c r="I132" s="131"/>
      <c r="J132" s="156">
        <v>41.190600000000003</v>
      </c>
      <c r="K132" s="156">
        <v>-8.4948999999999995</v>
      </c>
    </row>
    <row r="133" spans="1:11" ht="13.5" thickBot="1" x14ac:dyDescent="0.25">
      <c r="A133" s="127">
        <v>152353</v>
      </c>
      <c r="B133" s="128" t="s">
        <v>623</v>
      </c>
      <c r="C133" s="129">
        <v>1315</v>
      </c>
      <c r="D133" s="130" t="s">
        <v>68</v>
      </c>
      <c r="E133" s="130">
        <v>1</v>
      </c>
      <c r="F133" s="130"/>
      <c r="G133" s="130"/>
      <c r="H133" s="130"/>
      <c r="I133" s="131"/>
      <c r="J133" s="156">
        <v>41.191099999999999</v>
      </c>
      <c r="K133" s="156">
        <v>-8.4939999999999998</v>
      </c>
    </row>
    <row r="134" spans="1:11" ht="13.5" thickBot="1" x14ac:dyDescent="0.25">
      <c r="A134" s="127">
        <v>152547</v>
      </c>
      <c r="B134" s="128" t="s">
        <v>640</v>
      </c>
      <c r="C134" s="129">
        <v>1311</v>
      </c>
      <c r="D134" s="130" t="s">
        <v>69</v>
      </c>
      <c r="E134" s="130">
        <v>1</v>
      </c>
      <c r="F134" s="130"/>
      <c r="G134" s="130"/>
      <c r="H134" s="130"/>
      <c r="I134" s="131"/>
      <c r="J134" s="156">
        <v>41.206800000000001</v>
      </c>
      <c r="K134" s="156">
        <v>-8.2719000000000005</v>
      </c>
    </row>
    <row r="135" spans="1:11" ht="13.5" thickBot="1" x14ac:dyDescent="0.25">
      <c r="A135" s="127">
        <v>152961</v>
      </c>
      <c r="B135" s="128" t="s">
        <v>679</v>
      </c>
      <c r="C135" s="129">
        <v>1306</v>
      </c>
      <c r="D135" s="130" t="s">
        <v>42</v>
      </c>
      <c r="E135" s="130">
        <v>1</v>
      </c>
      <c r="F135" s="130"/>
      <c r="G135" s="130"/>
      <c r="H135" s="130"/>
      <c r="I135" s="131"/>
      <c r="J135" s="156">
        <v>41.203899999999997</v>
      </c>
      <c r="K135" s="156">
        <v>-8.5745000000000005</v>
      </c>
    </row>
    <row r="136" spans="1:11" ht="13.5" thickBot="1" x14ac:dyDescent="0.25">
      <c r="A136" s="127">
        <v>152936</v>
      </c>
      <c r="B136" s="128" t="s">
        <v>676</v>
      </c>
      <c r="C136" s="129">
        <v>1301</v>
      </c>
      <c r="D136" s="130" t="s">
        <v>55</v>
      </c>
      <c r="E136" s="130">
        <v>1</v>
      </c>
      <c r="F136" s="130"/>
      <c r="G136" s="130"/>
      <c r="H136" s="130"/>
      <c r="I136" s="131"/>
      <c r="J136" s="156">
        <v>41.281100000000002</v>
      </c>
      <c r="K136" s="156">
        <v>-8.0914000000000001</v>
      </c>
    </row>
    <row r="137" spans="1:11" ht="13.5" thickBot="1" x14ac:dyDescent="0.25">
      <c r="A137" s="127">
        <v>152559</v>
      </c>
      <c r="B137" s="128" t="s">
        <v>641</v>
      </c>
      <c r="C137" s="129">
        <v>1311</v>
      </c>
      <c r="D137" s="130" t="s">
        <v>69</v>
      </c>
      <c r="E137" s="130">
        <v>1</v>
      </c>
      <c r="F137" s="130"/>
      <c r="G137" s="130"/>
      <c r="H137" s="130"/>
      <c r="I137" s="131"/>
      <c r="J137" s="156">
        <v>41.191600000000001</v>
      </c>
      <c r="K137" s="156">
        <v>-8.3041</v>
      </c>
    </row>
    <row r="138" spans="1:11" ht="13.5" thickBot="1" x14ac:dyDescent="0.25">
      <c r="A138" s="127">
        <v>152043</v>
      </c>
      <c r="B138" s="128" t="s">
        <v>594</v>
      </c>
      <c r="C138" s="129">
        <v>1306</v>
      </c>
      <c r="D138" s="130" t="s">
        <v>42</v>
      </c>
      <c r="E138" s="130">
        <v>1</v>
      </c>
      <c r="F138" s="130" t="s">
        <v>320</v>
      </c>
      <c r="G138" s="130"/>
      <c r="H138" s="130"/>
      <c r="I138" s="131"/>
      <c r="J138" s="156">
        <v>41.192599999999999</v>
      </c>
      <c r="K138" s="156">
        <v>-8.5836000000000006</v>
      </c>
    </row>
    <row r="139" spans="1:11" ht="13.5" thickBot="1" x14ac:dyDescent="0.25">
      <c r="A139" s="127">
        <v>151786</v>
      </c>
      <c r="B139" s="128" t="s">
        <v>571</v>
      </c>
      <c r="C139" s="129">
        <v>314</v>
      </c>
      <c r="D139" s="130" t="s">
        <v>43</v>
      </c>
      <c r="E139" s="130">
        <v>1</v>
      </c>
      <c r="F139" s="130"/>
      <c r="G139" s="130"/>
      <c r="H139" s="130"/>
      <c r="I139" s="131"/>
      <c r="J139" s="156">
        <v>41.220100000000002</v>
      </c>
      <c r="K139" s="156">
        <v>-8.1837</v>
      </c>
    </row>
    <row r="140" spans="1:11" ht="13.5" thickBot="1" x14ac:dyDescent="0.25">
      <c r="A140" s="127">
        <v>151981</v>
      </c>
      <c r="B140" s="128" t="s">
        <v>588</v>
      </c>
      <c r="C140" s="129">
        <v>1304</v>
      </c>
      <c r="D140" s="130" t="s">
        <v>62</v>
      </c>
      <c r="E140" s="130">
        <v>1</v>
      </c>
      <c r="F140" s="130"/>
      <c r="G140" s="130"/>
      <c r="H140" s="130"/>
      <c r="I140" s="131"/>
      <c r="J140" s="156">
        <v>41.182699999999997</v>
      </c>
      <c r="K140" s="156">
        <v>-8.5534999999999997</v>
      </c>
    </row>
    <row r="141" spans="1:11" ht="13.5" thickBot="1" x14ac:dyDescent="0.25">
      <c r="A141" s="127">
        <v>150757</v>
      </c>
      <c r="B141" s="128" t="s">
        <v>482</v>
      </c>
      <c r="C141" s="129">
        <v>1308</v>
      </c>
      <c r="D141" s="130" t="s">
        <v>48</v>
      </c>
      <c r="E141" s="130">
        <v>1</v>
      </c>
      <c r="F141" s="130" t="s">
        <v>327</v>
      </c>
      <c r="G141" s="130"/>
      <c r="H141" s="130"/>
      <c r="I141" s="131"/>
      <c r="J141" s="156">
        <v>41.224600000000002</v>
      </c>
      <c r="K141" s="156">
        <v>-8.6910000000000007</v>
      </c>
    </row>
    <row r="142" spans="1:11" ht="13.5" thickBot="1" x14ac:dyDescent="0.25">
      <c r="A142" s="127">
        <v>152535</v>
      </c>
      <c r="B142" s="128" t="s">
        <v>639</v>
      </c>
      <c r="C142" s="129">
        <v>1311</v>
      </c>
      <c r="D142" s="130" t="s">
        <v>69</v>
      </c>
      <c r="E142" s="130">
        <v>1</v>
      </c>
      <c r="F142" s="130" t="s">
        <v>320</v>
      </c>
      <c r="G142" s="130"/>
      <c r="H142" s="130"/>
      <c r="I142" s="131"/>
      <c r="J142" s="156">
        <v>41.174199999999999</v>
      </c>
      <c r="K142" s="156">
        <v>-8.3368000000000002</v>
      </c>
    </row>
    <row r="143" spans="1:11" ht="13.5" thickBot="1" x14ac:dyDescent="0.25">
      <c r="A143" s="127">
        <v>400828</v>
      </c>
      <c r="B143" s="128" t="s">
        <v>1048</v>
      </c>
      <c r="C143" s="129">
        <v>1301</v>
      </c>
      <c r="D143" s="130" t="s">
        <v>55</v>
      </c>
      <c r="E143" s="130">
        <v>1</v>
      </c>
      <c r="F143" s="130" t="s">
        <v>318</v>
      </c>
      <c r="G143" s="130"/>
      <c r="H143" s="130"/>
      <c r="I143" s="131"/>
      <c r="J143" s="156">
        <v>41.269599999999997</v>
      </c>
      <c r="K143" s="156">
        <v>-8.0825999999999993</v>
      </c>
    </row>
    <row r="144" spans="1:11" ht="13.5" thickBot="1" x14ac:dyDescent="0.25">
      <c r="A144" s="127">
        <v>151099</v>
      </c>
      <c r="B144" s="128" t="s">
        <v>513</v>
      </c>
      <c r="C144" s="129">
        <v>1301</v>
      </c>
      <c r="D144" s="130" t="s">
        <v>55</v>
      </c>
      <c r="E144" s="130">
        <v>1</v>
      </c>
      <c r="F144" s="130"/>
      <c r="G144" s="130"/>
      <c r="H144" s="130"/>
      <c r="I144" s="131"/>
      <c r="J144" s="156">
        <v>41.273200000000003</v>
      </c>
      <c r="K144" s="156">
        <v>-8.0780999999999992</v>
      </c>
    </row>
    <row r="145" spans="1:11" ht="13.5" thickBot="1" x14ac:dyDescent="0.25">
      <c r="A145" s="127">
        <v>152754</v>
      </c>
      <c r="B145" s="128" t="s">
        <v>660</v>
      </c>
      <c r="C145" s="129">
        <v>1705</v>
      </c>
      <c r="D145" s="130" t="s">
        <v>90</v>
      </c>
      <c r="E145" s="130">
        <v>2</v>
      </c>
      <c r="F145" s="130"/>
      <c r="G145" s="130"/>
      <c r="H145" s="130"/>
      <c r="I145" s="131"/>
      <c r="J145" s="156">
        <v>41.411200000000001</v>
      </c>
      <c r="K145" s="156">
        <v>-7.9526000000000003</v>
      </c>
    </row>
    <row r="146" spans="1:11" ht="13.5" thickBot="1" x14ac:dyDescent="0.25">
      <c r="A146" s="127">
        <v>151610</v>
      </c>
      <c r="B146" s="128" t="s">
        <v>555</v>
      </c>
      <c r="C146" s="129">
        <v>1308</v>
      </c>
      <c r="D146" s="130" t="s">
        <v>48</v>
      </c>
      <c r="E146" s="130">
        <v>1</v>
      </c>
      <c r="F146" s="130"/>
      <c r="G146" s="130"/>
      <c r="H146" s="130"/>
      <c r="I146" s="131"/>
      <c r="J146" s="156">
        <v>41.191499999999998</v>
      </c>
      <c r="K146" s="156">
        <v>-8.6133000000000006</v>
      </c>
    </row>
    <row r="147" spans="1:11" ht="13.5" thickBot="1" x14ac:dyDescent="0.25">
      <c r="A147" s="127">
        <v>152614</v>
      </c>
      <c r="B147" s="128" t="s">
        <v>647</v>
      </c>
      <c r="C147" s="129">
        <v>1605</v>
      </c>
      <c r="D147" s="130" t="s">
        <v>59</v>
      </c>
      <c r="E147" s="130">
        <v>1</v>
      </c>
      <c r="F147" s="130"/>
      <c r="G147" s="130"/>
      <c r="H147" s="130"/>
      <c r="I147" s="131"/>
      <c r="J147" s="156">
        <v>41.9131</v>
      </c>
      <c r="K147" s="156">
        <v>-8.5614000000000008</v>
      </c>
    </row>
    <row r="148" spans="1:11" ht="13.5" thickBot="1" x14ac:dyDescent="0.25">
      <c r="A148" s="127">
        <v>150009</v>
      </c>
      <c r="B148" s="128" t="s">
        <v>436</v>
      </c>
      <c r="C148" s="129">
        <v>1304</v>
      </c>
      <c r="D148" s="130" t="s">
        <v>62</v>
      </c>
      <c r="E148" s="130">
        <v>1</v>
      </c>
      <c r="F148" s="130" t="s">
        <v>318</v>
      </c>
      <c r="G148" s="130"/>
      <c r="H148" s="130"/>
      <c r="I148" s="131"/>
      <c r="J148" s="156">
        <v>41.174500000000002</v>
      </c>
      <c r="K148" s="156">
        <v>-8.5541999999999998</v>
      </c>
    </row>
    <row r="149" spans="1:11" ht="13.5" thickBot="1" x14ac:dyDescent="0.25">
      <c r="A149" s="127">
        <v>151956</v>
      </c>
      <c r="B149" s="128" t="s">
        <v>585</v>
      </c>
      <c r="C149" s="129">
        <v>1304</v>
      </c>
      <c r="D149" s="130" t="s">
        <v>62</v>
      </c>
      <c r="E149" s="130">
        <v>1</v>
      </c>
      <c r="F149" s="130" t="s">
        <v>327</v>
      </c>
      <c r="G149" s="130"/>
      <c r="H149" s="130"/>
      <c r="I149" s="131"/>
      <c r="J149" s="156">
        <v>41.165799999999997</v>
      </c>
      <c r="K149" s="156">
        <v>-8.5214999999999996</v>
      </c>
    </row>
    <row r="150" spans="1:11" ht="13.5" thickBot="1" x14ac:dyDescent="0.25">
      <c r="A150" s="127">
        <v>152006</v>
      </c>
      <c r="B150" s="128" t="s">
        <v>590</v>
      </c>
      <c r="C150" s="129">
        <v>1304</v>
      </c>
      <c r="D150" s="130" t="s">
        <v>62</v>
      </c>
      <c r="E150" s="130">
        <v>1</v>
      </c>
      <c r="F150" s="130"/>
      <c r="G150" s="130"/>
      <c r="H150" s="130"/>
      <c r="I150" s="131"/>
      <c r="J150" s="156">
        <v>41.170099999999998</v>
      </c>
      <c r="K150" s="156">
        <v>-8.5580999999999996</v>
      </c>
    </row>
    <row r="151" spans="1:11" ht="13.5" thickBot="1" x14ac:dyDescent="0.25">
      <c r="A151" s="127">
        <v>151403</v>
      </c>
      <c r="B151" s="128" t="s">
        <v>535</v>
      </c>
      <c r="C151" s="129">
        <v>1308</v>
      </c>
      <c r="D151" s="130" t="s">
        <v>48</v>
      </c>
      <c r="E151" s="130">
        <v>1</v>
      </c>
      <c r="F151" s="130"/>
      <c r="G151" s="130"/>
      <c r="H151" s="130"/>
      <c r="I151" s="131"/>
      <c r="J151" s="156">
        <v>41.190600000000003</v>
      </c>
      <c r="K151" s="156">
        <v>-8.6356000000000002</v>
      </c>
    </row>
    <row r="152" spans="1:11" ht="13.5" thickBot="1" x14ac:dyDescent="0.25">
      <c r="A152" s="127">
        <v>152110</v>
      </c>
      <c r="B152" s="128" t="s">
        <v>601</v>
      </c>
      <c r="C152" s="129">
        <v>1308</v>
      </c>
      <c r="D152" s="130" t="s">
        <v>48</v>
      </c>
      <c r="E152" s="130">
        <v>1</v>
      </c>
      <c r="F152" s="130"/>
      <c r="G152" s="130"/>
      <c r="H152" s="130"/>
      <c r="I152" s="131"/>
      <c r="J152" s="156">
        <v>41.195999999999998</v>
      </c>
      <c r="K152" s="156">
        <v>-8.6608000000000001</v>
      </c>
    </row>
    <row r="153" spans="1:11" ht="13.5" thickBot="1" x14ac:dyDescent="0.25">
      <c r="A153" s="127">
        <v>150782</v>
      </c>
      <c r="B153" s="128" t="s">
        <v>485</v>
      </c>
      <c r="C153" s="129">
        <v>1310</v>
      </c>
      <c r="D153" s="130" t="s">
        <v>67</v>
      </c>
      <c r="E153" s="130">
        <v>1</v>
      </c>
      <c r="F153" s="130"/>
      <c r="G153" s="130"/>
      <c r="H153" s="130"/>
      <c r="I153" s="131"/>
      <c r="J153" s="156">
        <v>41.154800000000002</v>
      </c>
      <c r="K153" s="156">
        <v>-8.3963000000000001</v>
      </c>
    </row>
    <row r="154" spans="1:11" ht="13.5" thickBot="1" x14ac:dyDescent="0.25">
      <c r="A154" s="127">
        <v>403404</v>
      </c>
      <c r="B154" s="128" t="s">
        <v>1097</v>
      </c>
      <c r="C154" s="129">
        <v>1304</v>
      </c>
      <c r="D154" s="130" t="s">
        <v>62</v>
      </c>
      <c r="E154" s="130">
        <v>1</v>
      </c>
      <c r="F154" s="130" t="s">
        <v>327</v>
      </c>
      <c r="G154" s="130"/>
      <c r="H154" s="130"/>
      <c r="I154" s="131"/>
      <c r="J154" s="156">
        <v>41.158900000000003</v>
      </c>
      <c r="K154" s="156">
        <v>-8.5172000000000008</v>
      </c>
    </row>
    <row r="155" spans="1:11" ht="13.5" thickBot="1" x14ac:dyDescent="0.25">
      <c r="A155" s="127">
        <v>152160</v>
      </c>
      <c r="B155" s="128" t="s">
        <v>604</v>
      </c>
      <c r="C155" s="129">
        <v>1312</v>
      </c>
      <c r="D155" s="130" t="s">
        <v>36</v>
      </c>
      <c r="E155" s="130">
        <v>1</v>
      </c>
      <c r="F155" s="130" t="s">
        <v>320</v>
      </c>
      <c r="G155" s="130"/>
      <c r="H155" s="130"/>
      <c r="I155" s="131"/>
      <c r="J155" s="156">
        <v>41.1785</v>
      </c>
      <c r="K155" s="156">
        <v>-8.6181999999999999</v>
      </c>
    </row>
    <row r="156" spans="1:11" ht="13.5" thickBot="1" x14ac:dyDescent="0.25">
      <c r="A156" s="127">
        <v>401006</v>
      </c>
      <c r="B156" s="128" t="s">
        <v>1050</v>
      </c>
      <c r="C156" s="129">
        <v>1308</v>
      </c>
      <c r="D156" s="130" t="s">
        <v>48</v>
      </c>
      <c r="E156" s="130">
        <v>1</v>
      </c>
      <c r="F156" s="130"/>
      <c r="G156" s="130"/>
      <c r="H156" s="130"/>
      <c r="I156" s="131"/>
      <c r="J156" s="156">
        <v>41.207299999999996</v>
      </c>
      <c r="K156" s="156">
        <v>-8.7004000000000001</v>
      </c>
    </row>
    <row r="157" spans="1:11" ht="13.5" thickBot="1" x14ac:dyDescent="0.25">
      <c r="A157" s="127">
        <v>152080</v>
      </c>
      <c r="B157" s="128" t="s">
        <v>598</v>
      </c>
      <c r="C157" s="129">
        <v>1308</v>
      </c>
      <c r="D157" s="130" t="s">
        <v>48</v>
      </c>
      <c r="E157" s="130">
        <v>1</v>
      </c>
      <c r="F157" s="130"/>
      <c r="G157" s="130"/>
      <c r="H157" s="130"/>
      <c r="I157" s="131"/>
      <c r="J157" s="156">
        <v>41.189399999999999</v>
      </c>
      <c r="K157" s="156">
        <v>-8.6571999999999996</v>
      </c>
    </row>
    <row r="158" spans="1:11" ht="13.5" thickBot="1" x14ac:dyDescent="0.25">
      <c r="A158" s="127">
        <v>152158</v>
      </c>
      <c r="B158" s="128" t="s">
        <v>603</v>
      </c>
      <c r="C158" s="129">
        <v>1312</v>
      </c>
      <c r="D158" s="130" t="s">
        <v>36</v>
      </c>
      <c r="E158" s="130">
        <v>1</v>
      </c>
      <c r="F158" s="130" t="s">
        <v>327</v>
      </c>
      <c r="G158" s="130"/>
      <c r="H158" s="130"/>
      <c r="I158" s="131"/>
      <c r="J158" s="156">
        <v>41.1629</v>
      </c>
      <c r="K158" s="156">
        <v>-8.5703999999999994</v>
      </c>
    </row>
    <row r="159" spans="1:11" ht="13.5" thickBot="1" x14ac:dyDescent="0.25">
      <c r="A159" s="127">
        <v>151385</v>
      </c>
      <c r="B159" s="128" t="s">
        <v>533</v>
      </c>
      <c r="C159" s="129">
        <v>1312</v>
      </c>
      <c r="D159" s="130" t="s">
        <v>36</v>
      </c>
      <c r="E159" s="130">
        <v>1</v>
      </c>
      <c r="F159" s="130"/>
      <c r="G159" s="130"/>
      <c r="H159" s="130"/>
      <c r="I159" s="131"/>
      <c r="J159" s="156">
        <v>41.169800000000002</v>
      </c>
      <c r="K159" s="156">
        <v>-8.5991</v>
      </c>
    </row>
    <row r="160" spans="1:11" ht="13.5" thickBot="1" x14ac:dyDescent="0.25">
      <c r="A160" s="127">
        <v>150400</v>
      </c>
      <c r="B160" s="128" t="s">
        <v>456</v>
      </c>
      <c r="C160" s="129">
        <v>1312</v>
      </c>
      <c r="D160" s="130" t="s">
        <v>36</v>
      </c>
      <c r="E160" s="130">
        <v>1</v>
      </c>
      <c r="F160" s="130" t="s">
        <v>320</v>
      </c>
      <c r="G160" s="130"/>
      <c r="H160" s="130"/>
      <c r="I160" s="131"/>
      <c r="J160" s="156">
        <v>41.179400000000001</v>
      </c>
      <c r="K160" s="156">
        <v>-8.6372999999999998</v>
      </c>
    </row>
    <row r="161" spans="1:11" ht="13.5" thickBot="1" x14ac:dyDescent="0.25">
      <c r="A161" s="127">
        <v>152237</v>
      </c>
      <c r="B161" s="128" t="s">
        <v>611</v>
      </c>
      <c r="C161" s="129">
        <v>1312</v>
      </c>
      <c r="D161" s="130" t="s">
        <v>36</v>
      </c>
      <c r="E161" s="130">
        <v>1</v>
      </c>
      <c r="F161" s="130" t="s">
        <v>320</v>
      </c>
      <c r="G161" s="130"/>
      <c r="H161" s="130"/>
      <c r="I161" s="131"/>
      <c r="J161" s="156">
        <v>41.167900000000003</v>
      </c>
      <c r="K161" s="156">
        <v>-8.6008999999999993</v>
      </c>
    </row>
    <row r="162" spans="1:11" ht="13.5" thickBot="1" x14ac:dyDescent="0.25">
      <c r="A162" s="127">
        <v>152018</v>
      </c>
      <c r="B162" s="128" t="s">
        <v>591</v>
      </c>
      <c r="C162" s="129">
        <v>1304</v>
      </c>
      <c r="D162" s="130" t="s">
        <v>62</v>
      </c>
      <c r="E162" s="130">
        <v>1</v>
      </c>
      <c r="F162" s="130" t="s">
        <v>320</v>
      </c>
      <c r="G162" s="130"/>
      <c r="H162" s="130"/>
      <c r="I162" s="131"/>
      <c r="J162" s="156">
        <v>41.1492</v>
      </c>
      <c r="K162" s="156">
        <v>-8.5036000000000005</v>
      </c>
    </row>
    <row r="163" spans="1:11" ht="13.5" thickBot="1" x14ac:dyDescent="0.25">
      <c r="A163" s="127">
        <v>401766</v>
      </c>
      <c r="B163" s="128" t="s">
        <v>1068</v>
      </c>
      <c r="C163" s="129">
        <v>1312</v>
      </c>
      <c r="D163" s="130" t="s">
        <v>36</v>
      </c>
      <c r="E163" s="130">
        <v>1</v>
      </c>
      <c r="F163" s="130" t="s">
        <v>318</v>
      </c>
      <c r="G163" s="130"/>
      <c r="H163" s="130"/>
      <c r="I163" s="131"/>
      <c r="J163" s="156">
        <v>41.166600000000003</v>
      </c>
      <c r="K163" s="156">
        <v>-8.6081000000000003</v>
      </c>
    </row>
    <row r="164" spans="1:11" ht="13.5" thickBot="1" x14ac:dyDescent="0.25">
      <c r="A164" s="127">
        <v>152092</v>
      </c>
      <c r="B164" s="128" t="s">
        <v>599</v>
      </c>
      <c r="C164" s="129">
        <v>1308</v>
      </c>
      <c r="D164" s="130" t="s">
        <v>48</v>
      </c>
      <c r="E164" s="130">
        <v>1</v>
      </c>
      <c r="F164" s="130" t="s">
        <v>318</v>
      </c>
      <c r="G164" s="130"/>
      <c r="H164" s="130"/>
      <c r="I164" s="131"/>
      <c r="J164" s="156">
        <v>41.197499999999998</v>
      </c>
      <c r="K164" s="156">
        <v>-8.7011000000000003</v>
      </c>
    </row>
    <row r="165" spans="1:11" ht="13.5" thickBot="1" x14ac:dyDescent="0.25">
      <c r="A165" s="127">
        <v>152122</v>
      </c>
      <c r="B165" s="128" t="s">
        <v>602</v>
      </c>
      <c r="C165" s="129">
        <v>1308</v>
      </c>
      <c r="D165" s="130" t="s">
        <v>48</v>
      </c>
      <c r="E165" s="130">
        <v>1</v>
      </c>
      <c r="F165" s="130" t="s">
        <v>320</v>
      </c>
      <c r="G165" s="130"/>
      <c r="H165" s="130"/>
      <c r="I165" s="131"/>
      <c r="J165" s="156">
        <v>41.183199999999999</v>
      </c>
      <c r="K165" s="156">
        <v>-8.6709999999999994</v>
      </c>
    </row>
    <row r="166" spans="1:11" ht="13.5" thickBot="1" x14ac:dyDescent="0.25">
      <c r="A166" s="127">
        <v>152225</v>
      </c>
      <c r="B166" s="128" t="s">
        <v>610</v>
      </c>
      <c r="C166" s="129">
        <v>1312</v>
      </c>
      <c r="D166" s="130" t="s">
        <v>36</v>
      </c>
      <c r="E166" s="130">
        <v>1</v>
      </c>
      <c r="F166" s="130"/>
      <c r="G166" s="130"/>
      <c r="H166" s="130"/>
      <c r="I166" s="131"/>
      <c r="J166" s="156">
        <v>41.16</v>
      </c>
      <c r="K166" s="156">
        <v>-8.5996000000000006</v>
      </c>
    </row>
    <row r="167" spans="1:11" ht="13.5" thickBot="1" x14ac:dyDescent="0.25">
      <c r="A167" s="127">
        <v>150836</v>
      </c>
      <c r="B167" s="128" t="s">
        <v>489</v>
      </c>
      <c r="C167" s="129">
        <v>1307</v>
      </c>
      <c r="D167" s="130" t="s">
        <v>45</v>
      </c>
      <c r="E167" s="130">
        <v>1</v>
      </c>
      <c r="F167" s="130" t="s">
        <v>320</v>
      </c>
      <c r="G167" s="130"/>
      <c r="H167" s="130"/>
      <c r="I167" s="131"/>
      <c r="J167" s="156">
        <v>41.195799999999998</v>
      </c>
      <c r="K167" s="156">
        <v>-8.1456999999999997</v>
      </c>
    </row>
    <row r="168" spans="1:11" ht="13.5" thickBot="1" x14ac:dyDescent="0.25">
      <c r="A168" s="127">
        <v>152109</v>
      </c>
      <c r="B168" s="128" t="s">
        <v>600</v>
      </c>
      <c r="C168" s="129">
        <v>1308</v>
      </c>
      <c r="D168" s="130" t="s">
        <v>48</v>
      </c>
      <c r="E168" s="130">
        <v>1</v>
      </c>
      <c r="F168" s="130" t="s">
        <v>327</v>
      </c>
      <c r="G168" s="130"/>
      <c r="H168" s="130"/>
      <c r="I168" s="131"/>
      <c r="J168" s="156">
        <v>41.182499999999997</v>
      </c>
      <c r="K168" s="156">
        <v>-8.6797000000000004</v>
      </c>
    </row>
    <row r="169" spans="1:11" ht="13.5" thickBot="1" x14ac:dyDescent="0.25">
      <c r="A169" s="127">
        <v>400956</v>
      </c>
      <c r="B169" s="128" t="s">
        <v>1049</v>
      </c>
      <c r="C169" s="129">
        <v>1308</v>
      </c>
      <c r="D169" s="130" t="s">
        <v>48</v>
      </c>
      <c r="E169" s="130">
        <v>1</v>
      </c>
      <c r="F169" s="130" t="s">
        <v>318</v>
      </c>
      <c r="G169" s="130"/>
      <c r="H169" s="130"/>
      <c r="I169" s="131"/>
      <c r="J169" s="156">
        <v>41.183</v>
      </c>
      <c r="K169" s="156">
        <v>-8.6796000000000006</v>
      </c>
    </row>
    <row r="170" spans="1:11" ht="13.5" thickBot="1" x14ac:dyDescent="0.25">
      <c r="A170" s="127">
        <v>404184</v>
      </c>
      <c r="B170" s="128" t="s">
        <v>1108</v>
      </c>
      <c r="C170" s="129">
        <v>1312</v>
      </c>
      <c r="D170" s="130" t="s">
        <v>36</v>
      </c>
      <c r="E170" s="130">
        <v>1</v>
      </c>
      <c r="F170" s="130"/>
      <c r="G170" s="130"/>
      <c r="H170" s="130"/>
      <c r="I170" s="131"/>
      <c r="J170" s="156">
        <v>41.154499999999999</v>
      </c>
      <c r="K170" s="156">
        <v>-8.5989000000000004</v>
      </c>
    </row>
    <row r="171" spans="1:11" ht="13.5" thickBot="1" x14ac:dyDescent="0.25">
      <c r="A171" s="127">
        <v>402011</v>
      </c>
      <c r="B171" s="128" t="s">
        <v>1074</v>
      </c>
      <c r="C171" s="129">
        <v>1308</v>
      </c>
      <c r="D171" s="130" t="s">
        <v>48</v>
      </c>
      <c r="E171" s="130">
        <v>1</v>
      </c>
      <c r="F171" s="130" t="s">
        <v>318</v>
      </c>
      <c r="G171" s="130"/>
      <c r="H171" s="130"/>
      <c r="I171" s="131"/>
      <c r="J171" s="156">
        <v>41.179099999999998</v>
      </c>
      <c r="K171" s="156">
        <v>-8.6770999999999994</v>
      </c>
    </row>
    <row r="172" spans="1:11" ht="13.5" thickBot="1" x14ac:dyDescent="0.25">
      <c r="A172" s="127">
        <v>151993</v>
      </c>
      <c r="B172" s="128" t="s">
        <v>589</v>
      </c>
      <c r="C172" s="129">
        <v>1304</v>
      </c>
      <c r="D172" s="130" t="s">
        <v>62</v>
      </c>
      <c r="E172" s="130">
        <v>1</v>
      </c>
      <c r="F172" s="130"/>
      <c r="G172" s="130"/>
      <c r="H172" s="130"/>
      <c r="I172" s="131"/>
      <c r="J172" s="156">
        <v>41.14</v>
      </c>
      <c r="K172" s="156">
        <v>-8.5343</v>
      </c>
    </row>
    <row r="173" spans="1:11" ht="13.5" thickBot="1" x14ac:dyDescent="0.25">
      <c r="A173" s="127">
        <v>152183</v>
      </c>
      <c r="B173" s="128" t="s">
        <v>606</v>
      </c>
      <c r="C173" s="129">
        <v>1312</v>
      </c>
      <c r="D173" s="130" t="s">
        <v>36</v>
      </c>
      <c r="E173" s="130">
        <v>1</v>
      </c>
      <c r="F173" s="130"/>
      <c r="G173" s="130"/>
      <c r="H173" s="130"/>
      <c r="I173" s="131"/>
      <c r="J173" s="156">
        <v>41.158999999999999</v>
      </c>
      <c r="K173" s="156">
        <v>-8.6218000000000004</v>
      </c>
    </row>
    <row r="174" spans="1:11" ht="13.5" thickBot="1" x14ac:dyDescent="0.25">
      <c r="A174" s="127">
        <v>404378</v>
      </c>
      <c r="B174" s="128" t="s">
        <v>1126</v>
      </c>
      <c r="C174" s="129">
        <v>1312</v>
      </c>
      <c r="D174" s="130" t="s">
        <v>36</v>
      </c>
      <c r="E174" s="130">
        <v>1</v>
      </c>
      <c r="F174" s="130"/>
      <c r="G174" s="130"/>
      <c r="H174" s="130"/>
      <c r="I174" s="131"/>
      <c r="J174" s="156">
        <v>41.157299999999999</v>
      </c>
      <c r="K174" s="156">
        <v>-8.6175999999999995</v>
      </c>
    </row>
    <row r="175" spans="1:11" ht="13.5" thickBot="1" x14ac:dyDescent="0.25">
      <c r="A175" s="127">
        <v>151968</v>
      </c>
      <c r="B175" s="128" t="s">
        <v>586</v>
      </c>
      <c r="C175" s="129">
        <v>1304</v>
      </c>
      <c r="D175" s="130" t="s">
        <v>62</v>
      </c>
      <c r="E175" s="130">
        <v>1</v>
      </c>
      <c r="F175" s="130"/>
      <c r="G175" s="130"/>
      <c r="H175" s="130"/>
      <c r="I175" s="131"/>
      <c r="J175" s="156">
        <v>41.137700000000002</v>
      </c>
      <c r="K175" s="156">
        <v>-8.5327999999999999</v>
      </c>
    </row>
    <row r="176" spans="1:11" ht="13.5" thickBot="1" x14ac:dyDescent="0.25">
      <c r="A176" s="127">
        <v>152870</v>
      </c>
      <c r="B176" s="128" t="s">
        <v>670</v>
      </c>
      <c r="C176" s="129">
        <v>1312</v>
      </c>
      <c r="D176" s="130" t="s">
        <v>36</v>
      </c>
      <c r="E176" s="130">
        <v>1</v>
      </c>
      <c r="F176" s="130"/>
      <c r="G176" s="130"/>
      <c r="H176" s="130"/>
      <c r="I176" s="131"/>
      <c r="J176" s="156">
        <v>41.1633</v>
      </c>
      <c r="K176" s="156">
        <v>-8.6433</v>
      </c>
    </row>
    <row r="177" spans="1:11" ht="13.5" thickBot="1" x14ac:dyDescent="0.25">
      <c r="A177" s="127">
        <v>153000</v>
      </c>
      <c r="B177" s="128" t="s">
        <v>682</v>
      </c>
      <c r="C177" s="129">
        <v>1312</v>
      </c>
      <c r="D177" s="130" t="s">
        <v>36</v>
      </c>
      <c r="E177" s="130">
        <v>1</v>
      </c>
      <c r="F177" s="130" t="s">
        <v>320</v>
      </c>
      <c r="G177" s="130"/>
      <c r="H177" s="130"/>
      <c r="I177" s="131"/>
      <c r="J177" s="156">
        <v>41.148699999999998</v>
      </c>
      <c r="K177" s="156">
        <v>-8.5945</v>
      </c>
    </row>
    <row r="178" spans="1:11" ht="13.5" thickBot="1" x14ac:dyDescent="0.25">
      <c r="A178" s="127">
        <v>150873</v>
      </c>
      <c r="B178" s="128" t="s">
        <v>493</v>
      </c>
      <c r="C178" s="129">
        <v>1312</v>
      </c>
      <c r="D178" s="130" t="s">
        <v>36</v>
      </c>
      <c r="E178" s="130">
        <v>1</v>
      </c>
      <c r="F178" s="130" t="s">
        <v>318</v>
      </c>
      <c r="G178" s="130"/>
      <c r="H178" s="130"/>
      <c r="I178" s="131"/>
      <c r="J178" s="156">
        <v>41.162799999999997</v>
      </c>
      <c r="K178" s="156">
        <v>-8.6434999999999995</v>
      </c>
    </row>
    <row r="179" spans="1:11" ht="13.5" thickBot="1" x14ac:dyDescent="0.25">
      <c r="A179" s="127">
        <v>152950</v>
      </c>
      <c r="B179" s="128" t="s">
        <v>678</v>
      </c>
      <c r="C179" s="129">
        <v>1312</v>
      </c>
      <c r="D179" s="130" t="s">
        <v>36</v>
      </c>
      <c r="E179" s="130">
        <v>1</v>
      </c>
      <c r="F179" s="130" t="s">
        <v>327</v>
      </c>
      <c r="G179" s="130"/>
      <c r="H179" s="130"/>
      <c r="I179" s="131"/>
      <c r="J179" s="156">
        <v>41.155700000000003</v>
      </c>
      <c r="K179" s="156">
        <v>-8.6231000000000009</v>
      </c>
    </row>
    <row r="180" spans="1:11" ht="13.5" thickBot="1" x14ac:dyDescent="0.25">
      <c r="A180" s="127">
        <v>404214</v>
      </c>
      <c r="B180" s="128" t="s">
        <v>1111</v>
      </c>
      <c r="C180" s="129">
        <v>1312</v>
      </c>
      <c r="D180" s="130" t="s">
        <v>36</v>
      </c>
      <c r="E180" s="130">
        <v>1</v>
      </c>
      <c r="F180" s="130"/>
      <c r="G180" s="130"/>
      <c r="H180" s="130"/>
      <c r="I180" s="131"/>
      <c r="J180" s="156">
        <v>41.155799999999999</v>
      </c>
      <c r="K180" s="156">
        <v>-8.6232000000000006</v>
      </c>
    </row>
    <row r="181" spans="1:11" ht="13.5" thickBot="1" x14ac:dyDescent="0.25">
      <c r="A181" s="127">
        <v>150745</v>
      </c>
      <c r="B181" s="128" t="s">
        <v>481</v>
      </c>
      <c r="C181" s="129">
        <v>1307</v>
      </c>
      <c r="D181" s="130" t="s">
        <v>45</v>
      </c>
      <c r="E181" s="130">
        <v>1</v>
      </c>
      <c r="F181" s="130"/>
      <c r="G181" s="130"/>
      <c r="H181" s="130"/>
      <c r="I181" s="131"/>
      <c r="J181" s="156">
        <v>41.1845</v>
      </c>
      <c r="K181" s="156">
        <v>-8.1478000000000002</v>
      </c>
    </row>
    <row r="182" spans="1:11" ht="13.5" thickBot="1" x14ac:dyDescent="0.25">
      <c r="A182" s="127">
        <v>152195</v>
      </c>
      <c r="B182" s="128" t="s">
        <v>607</v>
      </c>
      <c r="C182" s="129">
        <v>1312</v>
      </c>
      <c r="D182" s="130" t="s">
        <v>36</v>
      </c>
      <c r="E182" s="130">
        <v>1</v>
      </c>
      <c r="F182" s="130" t="s">
        <v>327</v>
      </c>
      <c r="G182" s="130"/>
      <c r="H182" s="130"/>
      <c r="I182" s="131"/>
      <c r="J182" s="156">
        <v>41.168500000000002</v>
      </c>
      <c r="K182" s="156">
        <v>-8.6662999999999997</v>
      </c>
    </row>
    <row r="183" spans="1:11" ht="13.5" thickBot="1" x14ac:dyDescent="0.25">
      <c r="A183" s="127">
        <v>152171</v>
      </c>
      <c r="B183" s="128" t="s">
        <v>605</v>
      </c>
      <c r="C183" s="129">
        <v>1312</v>
      </c>
      <c r="D183" s="130" t="s">
        <v>36</v>
      </c>
      <c r="E183" s="130">
        <v>1</v>
      </c>
      <c r="F183" s="130"/>
      <c r="G183" s="130"/>
      <c r="H183" s="130"/>
      <c r="I183" s="131"/>
      <c r="J183" s="156">
        <v>41.152999999999999</v>
      </c>
      <c r="K183" s="156">
        <v>-8.6245999999999992</v>
      </c>
    </row>
    <row r="184" spans="1:11" ht="13.5" thickBot="1" x14ac:dyDescent="0.25">
      <c r="A184" s="127">
        <v>151970</v>
      </c>
      <c r="B184" s="128" t="s">
        <v>587</v>
      </c>
      <c r="C184" s="129">
        <v>1304</v>
      </c>
      <c r="D184" s="130" t="s">
        <v>62</v>
      </c>
      <c r="E184" s="130">
        <v>1</v>
      </c>
      <c r="F184" s="130" t="s">
        <v>320</v>
      </c>
      <c r="G184" s="130"/>
      <c r="H184" s="130"/>
      <c r="I184" s="131"/>
      <c r="J184" s="156">
        <v>41.134700000000002</v>
      </c>
      <c r="K184" s="156">
        <v>-8.5599000000000007</v>
      </c>
    </row>
    <row r="185" spans="1:11" ht="13.5" thickBot="1" x14ac:dyDescent="0.25">
      <c r="A185" s="127">
        <v>152213</v>
      </c>
      <c r="B185" s="128" t="s">
        <v>609</v>
      </c>
      <c r="C185" s="129">
        <v>1312</v>
      </c>
      <c r="D185" s="130" t="s">
        <v>36</v>
      </c>
      <c r="E185" s="130">
        <v>1</v>
      </c>
      <c r="F185" s="130" t="s">
        <v>320</v>
      </c>
      <c r="G185" s="130"/>
      <c r="H185" s="130"/>
      <c r="I185" s="131"/>
      <c r="J185" s="156">
        <v>41.158999999999999</v>
      </c>
      <c r="K185" s="156">
        <v>-8.6545000000000005</v>
      </c>
    </row>
    <row r="186" spans="1:11" ht="13.5" thickBot="1" x14ac:dyDescent="0.25">
      <c r="A186" s="127">
        <v>152201</v>
      </c>
      <c r="B186" s="128" t="s">
        <v>608</v>
      </c>
      <c r="C186" s="129">
        <v>1312</v>
      </c>
      <c r="D186" s="130" t="s">
        <v>36</v>
      </c>
      <c r="E186" s="130">
        <v>1</v>
      </c>
      <c r="F186" s="130"/>
      <c r="G186" s="130"/>
      <c r="H186" s="130"/>
      <c r="I186" s="131"/>
      <c r="J186" s="156">
        <v>41.162100000000002</v>
      </c>
      <c r="K186" s="156">
        <v>-8.6677</v>
      </c>
    </row>
    <row r="187" spans="1:11" ht="13.5" thickBot="1" x14ac:dyDescent="0.25">
      <c r="A187" s="127">
        <v>152572</v>
      </c>
      <c r="B187" s="128" t="s">
        <v>643</v>
      </c>
      <c r="C187" s="129">
        <v>1311</v>
      </c>
      <c r="D187" s="130" t="s">
        <v>69</v>
      </c>
      <c r="E187" s="130">
        <v>1</v>
      </c>
      <c r="F187" s="130" t="s">
        <v>327</v>
      </c>
      <c r="G187" s="130"/>
      <c r="H187" s="130"/>
      <c r="I187" s="131"/>
      <c r="J187" s="156">
        <v>41.123399999999997</v>
      </c>
      <c r="K187" s="156">
        <v>-8.2973999999999997</v>
      </c>
    </row>
    <row r="188" spans="1:11" ht="13.5" thickBot="1" x14ac:dyDescent="0.25">
      <c r="A188" s="127">
        <v>152432</v>
      </c>
      <c r="B188" s="128" t="s">
        <v>630</v>
      </c>
      <c r="C188" s="129">
        <v>1317</v>
      </c>
      <c r="D188" s="130" t="s">
        <v>73</v>
      </c>
      <c r="E188" s="130">
        <v>1</v>
      </c>
      <c r="F188" s="130"/>
      <c r="G188" s="130"/>
      <c r="H188" s="130"/>
      <c r="I188" s="131"/>
      <c r="J188" s="156">
        <v>41.127899999999997</v>
      </c>
      <c r="K188" s="156">
        <v>-8.5907999999999998</v>
      </c>
    </row>
    <row r="189" spans="1:11" ht="13.5" thickBot="1" x14ac:dyDescent="0.25">
      <c r="A189" s="127">
        <v>404366</v>
      </c>
      <c r="B189" s="128" t="s">
        <v>1125</v>
      </c>
      <c r="C189" s="129">
        <v>1307</v>
      </c>
      <c r="D189" s="130" t="s">
        <v>45</v>
      </c>
      <c r="E189" s="130">
        <v>1</v>
      </c>
      <c r="F189" s="130"/>
      <c r="G189" s="130"/>
      <c r="H189" s="130"/>
      <c r="I189" s="131"/>
      <c r="J189" s="156">
        <v>41.164299999999997</v>
      </c>
      <c r="K189" s="156">
        <v>-8.1455000000000002</v>
      </c>
    </row>
    <row r="190" spans="1:11" ht="13.5" thickBot="1" x14ac:dyDescent="0.25">
      <c r="A190" s="127">
        <v>404275</v>
      </c>
      <c r="B190" s="128" t="s">
        <v>1117</v>
      </c>
      <c r="C190" s="129">
        <v>1307</v>
      </c>
      <c r="D190" s="130" t="s">
        <v>45</v>
      </c>
      <c r="E190" s="130">
        <v>1</v>
      </c>
      <c r="F190" s="130"/>
      <c r="G190" s="130"/>
      <c r="H190" s="130"/>
      <c r="I190" s="131"/>
      <c r="J190" s="156">
        <v>41.148499999999999</v>
      </c>
      <c r="K190" s="156">
        <v>-8.1795000000000009</v>
      </c>
    </row>
    <row r="191" spans="1:11" ht="13.5" thickBot="1" x14ac:dyDescent="0.25">
      <c r="A191" s="127">
        <v>401936</v>
      </c>
      <c r="B191" s="128" t="s">
        <v>1071</v>
      </c>
      <c r="C191" s="129">
        <v>1317</v>
      </c>
      <c r="D191" s="130" t="s">
        <v>73</v>
      </c>
      <c r="E191" s="130">
        <v>1</v>
      </c>
      <c r="F191" s="130" t="s">
        <v>327</v>
      </c>
      <c r="G191" s="130"/>
      <c r="H191" s="130"/>
      <c r="I191" s="131"/>
      <c r="J191" s="156">
        <v>41.138599999999997</v>
      </c>
      <c r="K191" s="156">
        <v>-8.6434999999999995</v>
      </c>
    </row>
    <row r="192" spans="1:11" ht="13.5" thickBot="1" x14ac:dyDescent="0.25">
      <c r="A192" s="127">
        <v>153011</v>
      </c>
      <c r="B192" s="128" t="s">
        <v>683</v>
      </c>
      <c r="C192" s="129">
        <v>1317</v>
      </c>
      <c r="D192" s="130" t="s">
        <v>73</v>
      </c>
      <c r="E192" s="130">
        <v>1</v>
      </c>
      <c r="F192" s="130"/>
      <c r="G192" s="130"/>
      <c r="H192" s="130"/>
      <c r="I192" s="131"/>
      <c r="J192" s="156">
        <v>41.124200000000002</v>
      </c>
      <c r="K192" s="156">
        <v>-8.6026000000000007</v>
      </c>
    </row>
    <row r="193" spans="1:11" ht="13.5" thickBot="1" x14ac:dyDescent="0.25">
      <c r="A193" s="127">
        <v>152560</v>
      </c>
      <c r="B193" s="128" t="s">
        <v>642</v>
      </c>
      <c r="C193" s="129">
        <v>1311</v>
      </c>
      <c r="D193" s="130" t="s">
        <v>69</v>
      </c>
      <c r="E193" s="130">
        <v>1</v>
      </c>
      <c r="F193" s="130"/>
      <c r="G193" s="130"/>
      <c r="H193" s="130"/>
      <c r="I193" s="131"/>
      <c r="J193" s="156">
        <v>41.118400000000001</v>
      </c>
      <c r="K193" s="156">
        <v>-8.2789999999999999</v>
      </c>
    </row>
    <row r="194" spans="1:11" ht="13.5" thickBot="1" x14ac:dyDescent="0.25">
      <c r="A194" s="127">
        <v>400798</v>
      </c>
      <c r="B194" s="128" t="s">
        <v>1047</v>
      </c>
      <c r="C194" s="129">
        <v>1317</v>
      </c>
      <c r="D194" s="130" t="s">
        <v>73</v>
      </c>
      <c r="E194" s="130">
        <v>1</v>
      </c>
      <c r="F194" s="130"/>
      <c r="G194" s="130"/>
      <c r="H194" s="130"/>
      <c r="I194" s="131"/>
      <c r="J194" s="156">
        <v>41.123399999999997</v>
      </c>
      <c r="K194" s="156">
        <v>-8.6027000000000005</v>
      </c>
    </row>
    <row r="195" spans="1:11" ht="13.5" thickBot="1" x14ac:dyDescent="0.25">
      <c r="A195" s="127">
        <v>151397</v>
      </c>
      <c r="B195" s="128" t="s">
        <v>534</v>
      </c>
      <c r="C195" s="129">
        <v>1317</v>
      </c>
      <c r="D195" s="130" t="s">
        <v>73</v>
      </c>
      <c r="E195" s="130">
        <v>1</v>
      </c>
      <c r="F195" s="130" t="s">
        <v>318</v>
      </c>
      <c r="G195" s="130"/>
      <c r="H195" s="130"/>
      <c r="I195" s="131"/>
      <c r="J195" s="156">
        <v>41.123899999999999</v>
      </c>
      <c r="K195" s="156">
        <v>-8.6118000000000006</v>
      </c>
    </row>
    <row r="196" spans="1:11" ht="13.5" thickBot="1" x14ac:dyDescent="0.25">
      <c r="A196" s="127">
        <v>151427</v>
      </c>
      <c r="B196" s="128" t="s">
        <v>536</v>
      </c>
      <c r="C196" s="129">
        <v>1317</v>
      </c>
      <c r="D196" s="130" t="s">
        <v>73</v>
      </c>
      <c r="E196" s="130">
        <v>1</v>
      </c>
      <c r="F196" s="130"/>
      <c r="G196" s="130"/>
      <c r="H196" s="130"/>
      <c r="I196" s="131"/>
      <c r="J196" s="156">
        <v>41.123899999999999</v>
      </c>
      <c r="K196" s="156">
        <v>-8.6118000000000006</v>
      </c>
    </row>
    <row r="197" spans="1:11" ht="13.5" thickBot="1" x14ac:dyDescent="0.25">
      <c r="A197" s="127">
        <v>152420</v>
      </c>
      <c r="B197" s="128" t="s">
        <v>629</v>
      </c>
      <c r="C197" s="129">
        <v>1317</v>
      </c>
      <c r="D197" s="130" t="s">
        <v>73</v>
      </c>
      <c r="E197" s="130">
        <v>1</v>
      </c>
      <c r="F197" s="130"/>
      <c r="G197" s="130"/>
      <c r="H197" s="130"/>
      <c r="I197" s="131"/>
      <c r="J197" s="156">
        <v>41.123899999999999</v>
      </c>
      <c r="K197" s="156">
        <v>-8.6118000000000006</v>
      </c>
    </row>
    <row r="198" spans="1:11" ht="13.5" thickBot="1" x14ac:dyDescent="0.25">
      <c r="A198" s="127">
        <v>152511</v>
      </c>
      <c r="B198" s="128" t="s">
        <v>638</v>
      </c>
      <c r="C198" s="129">
        <v>1317</v>
      </c>
      <c r="D198" s="130" t="s">
        <v>73</v>
      </c>
      <c r="E198" s="130">
        <v>1</v>
      </c>
      <c r="F198" s="130" t="s">
        <v>318</v>
      </c>
      <c r="G198" s="130"/>
      <c r="H198" s="130"/>
      <c r="I198" s="131"/>
      <c r="J198" s="156">
        <v>41.124600000000001</v>
      </c>
      <c r="K198" s="156">
        <v>-8.6186000000000007</v>
      </c>
    </row>
    <row r="199" spans="1:11" ht="13.5" thickBot="1" x14ac:dyDescent="0.25">
      <c r="A199" s="127">
        <v>152444</v>
      </c>
      <c r="B199" s="128" t="s">
        <v>631</v>
      </c>
      <c r="C199" s="129">
        <v>1317</v>
      </c>
      <c r="D199" s="130" t="s">
        <v>73</v>
      </c>
      <c r="E199" s="130">
        <v>1</v>
      </c>
      <c r="F199" s="130"/>
      <c r="G199" s="130"/>
      <c r="H199" s="130"/>
      <c r="I199" s="131"/>
      <c r="J199" s="156">
        <v>41.122100000000003</v>
      </c>
      <c r="K199" s="156">
        <v>-8.6128999999999998</v>
      </c>
    </row>
    <row r="200" spans="1:11" x14ac:dyDescent="0.2">
      <c r="A200" s="127">
        <v>152596</v>
      </c>
      <c r="B200" s="128" t="s">
        <v>645</v>
      </c>
      <c r="C200" s="129">
        <v>1602</v>
      </c>
      <c r="D200" s="130" t="s">
        <v>64</v>
      </c>
      <c r="E200" s="130">
        <v>1</v>
      </c>
      <c r="F200" s="130"/>
      <c r="G200" s="130"/>
      <c r="H200" s="130"/>
      <c r="I200" s="131"/>
      <c r="J200" s="157">
        <v>41.871099999999998</v>
      </c>
      <c r="K200" s="157">
        <v>-8.8369999999999997</v>
      </c>
    </row>
    <row r="201" spans="1:11" x14ac:dyDescent="0.2">
      <c r="A201" s="127">
        <v>152500</v>
      </c>
      <c r="B201" s="128" t="s">
        <v>637</v>
      </c>
      <c r="C201" s="129">
        <v>1317</v>
      </c>
      <c r="D201" s="130" t="s">
        <v>73</v>
      </c>
      <c r="E201" s="130">
        <v>1</v>
      </c>
      <c r="F201" s="130" t="s">
        <v>327</v>
      </c>
      <c r="G201" s="130"/>
      <c r="H201" s="130"/>
      <c r="I201" s="131"/>
      <c r="J201" s="158">
        <v>41.125799999999998</v>
      </c>
      <c r="K201" s="158">
        <v>-8.6359999999999992</v>
      </c>
    </row>
    <row r="202" spans="1:11" ht="13.5" thickBot="1" x14ac:dyDescent="0.25">
      <c r="A202" s="127">
        <v>152470</v>
      </c>
      <c r="B202" s="128" t="s">
        <v>634</v>
      </c>
      <c r="C202" s="129">
        <v>1317</v>
      </c>
      <c r="D202" s="130" t="s">
        <v>73</v>
      </c>
      <c r="E202" s="130">
        <v>1</v>
      </c>
      <c r="F202" s="130"/>
      <c r="G202" s="130"/>
      <c r="H202" s="130"/>
      <c r="I202" s="131"/>
      <c r="J202" s="156">
        <v>41.115299999999998</v>
      </c>
      <c r="K202" s="156">
        <v>-8.6053999999999995</v>
      </c>
    </row>
    <row r="203" spans="1:11" ht="13.5" thickBot="1" x14ac:dyDescent="0.25">
      <c r="A203" s="127">
        <v>151579</v>
      </c>
      <c r="B203" s="128" t="s">
        <v>551</v>
      </c>
      <c r="C203" s="129">
        <v>1610</v>
      </c>
      <c r="D203" s="130" t="s">
        <v>47</v>
      </c>
      <c r="E203" s="130">
        <v>1</v>
      </c>
      <c r="F203" s="130"/>
      <c r="G203" s="130"/>
      <c r="H203" s="130"/>
      <c r="I203" s="131"/>
      <c r="J203" s="156">
        <v>41.937899999999999</v>
      </c>
      <c r="K203" s="156">
        <v>-8.7402999999999995</v>
      </c>
    </row>
    <row r="204" spans="1:11" ht="13.5" thickBot="1" x14ac:dyDescent="0.25">
      <c r="A204" s="127">
        <v>152481</v>
      </c>
      <c r="B204" s="128" t="s">
        <v>635</v>
      </c>
      <c r="C204" s="129">
        <v>1317</v>
      </c>
      <c r="D204" s="130" t="s">
        <v>73</v>
      </c>
      <c r="E204" s="130">
        <v>1</v>
      </c>
      <c r="F204" s="130"/>
      <c r="G204" s="130"/>
      <c r="H204" s="130"/>
      <c r="I204" s="131"/>
      <c r="J204" s="156">
        <v>41.107599999999998</v>
      </c>
      <c r="K204" s="156">
        <v>-8.6061999999999994</v>
      </c>
    </row>
    <row r="205" spans="1:11" ht="13.5" thickBot="1" x14ac:dyDescent="0.25">
      <c r="A205" s="127">
        <v>152419</v>
      </c>
      <c r="B205" s="128" t="s">
        <v>628</v>
      </c>
      <c r="C205" s="129">
        <v>1317</v>
      </c>
      <c r="D205" s="130" t="s">
        <v>73</v>
      </c>
      <c r="E205" s="130">
        <v>1</v>
      </c>
      <c r="F205" s="130"/>
      <c r="G205" s="130"/>
      <c r="H205" s="130"/>
      <c r="I205" s="131"/>
      <c r="J205" s="156">
        <v>41.112299999999998</v>
      </c>
      <c r="K205" s="156">
        <v>-8.6422000000000008</v>
      </c>
    </row>
    <row r="206" spans="1:11" ht="13.5" thickBot="1" x14ac:dyDescent="0.25">
      <c r="A206" s="127">
        <v>152493</v>
      </c>
      <c r="B206" s="128" t="s">
        <v>636</v>
      </c>
      <c r="C206" s="129">
        <v>1317</v>
      </c>
      <c r="D206" s="130" t="s">
        <v>73</v>
      </c>
      <c r="E206" s="130">
        <v>1</v>
      </c>
      <c r="F206" s="130" t="s">
        <v>327</v>
      </c>
      <c r="G206" s="130"/>
      <c r="H206" s="130"/>
      <c r="I206" s="131"/>
      <c r="J206" s="156">
        <v>41.096499999999999</v>
      </c>
      <c r="K206" s="156">
        <v>-8.5878999999999994</v>
      </c>
    </row>
    <row r="207" spans="1:11" ht="13.5" thickBot="1" x14ac:dyDescent="0.25">
      <c r="A207" s="127">
        <v>401468</v>
      </c>
      <c r="B207" s="128" t="s">
        <v>1059</v>
      </c>
      <c r="C207" s="129">
        <v>1317</v>
      </c>
      <c r="D207" s="130" t="s">
        <v>73</v>
      </c>
      <c r="E207" s="130">
        <v>1</v>
      </c>
      <c r="F207" s="130" t="s">
        <v>318</v>
      </c>
      <c r="G207" s="130"/>
      <c r="H207" s="130"/>
      <c r="I207" s="131"/>
      <c r="J207" s="156">
        <v>41.098199999999999</v>
      </c>
      <c r="K207" s="156">
        <v>-8.6225000000000005</v>
      </c>
    </row>
    <row r="208" spans="1:11" ht="13.5" thickBot="1" x14ac:dyDescent="0.25">
      <c r="A208" s="127">
        <v>150733</v>
      </c>
      <c r="B208" s="128" t="s">
        <v>480</v>
      </c>
      <c r="C208" s="129">
        <v>1307</v>
      </c>
      <c r="D208" s="130" t="s">
        <v>45</v>
      </c>
      <c r="E208" s="130">
        <v>1</v>
      </c>
      <c r="F208" s="130" t="s">
        <v>327</v>
      </c>
      <c r="G208" s="130"/>
      <c r="H208" s="130"/>
      <c r="I208" s="131"/>
      <c r="J208" s="156">
        <v>41.1006</v>
      </c>
      <c r="K208" s="156">
        <v>-8.2172999999999998</v>
      </c>
    </row>
    <row r="209" spans="1:11" ht="13.5" thickBot="1" x14ac:dyDescent="0.25">
      <c r="A209" s="127">
        <v>152456</v>
      </c>
      <c r="B209" s="128" t="s">
        <v>632</v>
      </c>
      <c r="C209" s="129">
        <v>1317</v>
      </c>
      <c r="D209" s="130" t="s">
        <v>73</v>
      </c>
      <c r="E209" s="130">
        <v>1</v>
      </c>
      <c r="F209" s="130"/>
      <c r="G209" s="130"/>
      <c r="H209" s="130"/>
      <c r="I209" s="131"/>
      <c r="J209" s="156">
        <v>41.095999999999997</v>
      </c>
      <c r="K209" s="156">
        <v>-8.6199999999999992</v>
      </c>
    </row>
    <row r="210" spans="1:11" ht="13.5" thickBot="1" x14ac:dyDescent="0.25">
      <c r="A210" s="127">
        <v>151105</v>
      </c>
      <c r="B210" s="128" t="s">
        <v>514</v>
      </c>
      <c r="C210" s="129">
        <v>1304</v>
      </c>
      <c r="D210" s="130" t="s">
        <v>62</v>
      </c>
      <c r="E210" s="130">
        <v>1</v>
      </c>
      <c r="F210" s="130"/>
      <c r="G210" s="130"/>
      <c r="H210" s="130"/>
      <c r="I210" s="131"/>
      <c r="J210" s="156">
        <v>41.071899999999999</v>
      </c>
      <c r="K210" s="156">
        <v>-8.4552999999999994</v>
      </c>
    </row>
    <row r="211" spans="1:11" ht="13.5" thickBot="1" x14ac:dyDescent="0.25">
      <c r="A211" s="127">
        <v>152791</v>
      </c>
      <c r="B211" s="128" t="s">
        <v>664</v>
      </c>
      <c r="C211" s="129">
        <v>1709</v>
      </c>
      <c r="D211" s="130" t="s">
        <v>96</v>
      </c>
      <c r="E211" s="130">
        <v>2</v>
      </c>
      <c r="F211" s="130"/>
      <c r="G211" s="130"/>
      <c r="H211" s="130"/>
      <c r="I211" s="131"/>
      <c r="J211" s="156">
        <v>41.523099999999999</v>
      </c>
      <c r="K211" s="156">
        <v>-7.7934000000000001</v>
      </c>
    </row>
    <row r="212" spans="1:11" ht="13.5" thickBot="1" x14ac:dyDescent="0.25">
      <c r="A212" s="127">
        <v>150824</v>
      </c>
      <c r="B212" s="128" t="s">
        <v>488</v>
      </c>
      <c r="C212" s="129">
        <v>1307</v>
      </c>
      <c r="D212" s="130" t="s">
        <v>45</v>
      </c>
      <c r="E212" s="130">
        <v>1</v>
      </c>
      <c r="F212" s="130"/>
      <c r="G212" s="130"/>
      <c r="H212" s="130"/>
      <c r="I212" s="131"/>
      <c r="J212" s="156">
        <v>41.0854</v>
      </c>
      <c r="K212" s="156">
        <v>-8.2368000000000006</v>
      </c>
    </row>
    <row r="213" spans="1:11" ht="13.5" thickBot="1" x14ac:dyDescent="0.25">
      <c r="A213" s="127">
        <v>150216</v>
      </c>
      <c r="B213" s="128" t="s">
        <v>444</v>
      </c>
      <c r="C213" s="129">
        <v>1302</v>
      </c>
      <c r="D213" s="130" t="s">
        <v>70</v>
      </c>
      <c r="E213" s="130">
        <v>1</v>
      </c>
      <c r="F213" s="130" t="s">
        <v>318</v>
      </c>
      <c r="G213" s="130"/>
      <c r="H213" s="130"/>
      <c r="I213" s="131"/>
      <c r="J213" s="156">
        <v>41.162799999999997</v>
      </c>
      <c r="K213" s="156">
        <v>-8.0310000000000006</v>
      </c>
    </row>
    <row r="214" spans="1:11" ht="13.5" thickBot="1" x14ac:dyDescent="0.25">
      <c r="A214" s="127">
        <v>152468</v>
      </c>
      <c r="B214" s="128" t="s">
        <v>633</v>
      </c>
      <c r="C214" s="129">
        <v>1317</v>
      </c>
      <c r="D214" s="130" t="s">
        <v>73</v>
      </c>
      <c r="E214" s="130">
        <v>1</v>
      </c>
      <c r="F214" s="130"/>
      <c r="G214" s="130"/>
      <c r="H214" s="130"/>
      <c r="I214" s="131"/>
      <c r="J214" s="156">
        <v>41.063699999999997</v>
      </c>
      <c r="K214" s="156">
        <v>-8.5581999999999994</v>
      </c>
    </row>
    <row r="215" spans="1:11" ht="13.5" thickBot="1" x14ac:dyDescent="0.25">
      <c r="A215" s="127">
        <v>151877</v>
      </c>
      <c r="B215" s="128" t="s">
        <v>577</v>
      </c>
      <c r="C215" s="129">
        <v>1804</v>
      </c>
      <c r="D215" s="130" t="s">
        <v>81</v>
      </c>
      <c r="E215" s="130">
        <v>2</v>
      </c>
      <c r="F215" s="130" t="s">
        <v>327</v>
      </c>
      <c r="G215" s="130"/>
      <c r="H215" s="130"/>
      <c r="I215" s="131"/>
      <c r="J215" s="156">
        <v>41.063600000000001</v>
      </c>
      <c r="K215" s="156">
        <v>-8.2425999999999995</v>
      </c>
    </row>
    <row r="216" spans="1:11" ht="13.5" thickBot="1" x14ac:dyDescent="0.25">
      <c r="A216" s="127">
        <v>150587</v>
      </c>
      <c r="B216" s="128" t="s">
        <v>469</v>
      </c>
      <c r="C216" s="129">
        <v>1608</v>
      </c>
      <c r="D216" s="130" t="s">
        <v>38</v>
      </c>
      <c r="E216" s="130">
        <v>1</v>
      </c>
      <c r="F216" s="130"/>
      <c r="G216" s="130"/>
      <c r="H216" s="130"/>
      <c r="I216" s="131"/>
      <c r="J216" s="156">
        <v>42.029000000000003</v>
      </c>
      <c r="K216" s="156">
        <v>-8.6393000000000004</v>
      </c>
    </row>
    <row r="217" spans="1:11" ht="13.5" thickBot="1" x14ac:dyDescent="0.25">
      <c r="A217" s="127">
        <v>151646</v>
      </c>
      <c r="B217" s="128" t="s">
        <v>558</v>
      </c>
      <c r="C217" s="129">
        <v>106</v>
      </c>
      <c r="D217" s="130" t="s">
        <v>117</v>
      </c>
      <c r="E217" s="130">
        <v>3</v>
      </c>
      <c r="F217" s="130" t="s">
        <v>318</v>
      </c>
      <c r="G217" s="130"/>
      <c r="H217" s="130"/>
      <c r="I217" s="131"/>
      <c r="J217" s="156">
        <v>41.035400000000003</v>
      </c>
      <c r="K217" s="156">
        <v>-8.3400999999999996</v>
      </c>
    </row>
    <row r="218" spans="1:11" ht="13.5" thickBot="1" x14ac:dyDescent="0.25">
      <c r="A218" s="127">
        <v>153023</v>
      </c>
      <c r="B218" s="128" t="s">
        <v>684</v>
      </c>
      <c r="C218" s="129">
        <v>1604</v>
      </c>
      <c r="D218" s="130" t="s">
        <v>35</v>
      </c>
      <c r="E218" s="130">
        <v>1</v>
      </c>
      <c r="F218" s="130"/>
      <c r="G218" s="130"/>
      <c r="H218" s="130"/>
      <c r="I218" s="131"/>
      <c r="J218" s="156">
        <v>42.060699999999997</v>
      </c>
      <c r="K218" s="156">
        <v>-8.4925999999999995</v>
      </c>
    </row>
    <row r="219" spans="1:11" ht="13.5" thickBot="1" x14ac:dyDescent="0.25">
      <c r="A219" s="127">
        <v>151312</v>
      </c>
      <c r="B219" s="128" t="s">
        <v>527</v>
      </c>
      <c r="C219" s="129">
        <v>106</v>
      </c>
      <c r="D219" s="130" t="s">
        <v>117</v>
      </c>
      <c r="E219" s="130">
        <v>3</v>
      </c>
      <c r="F219" s="130"/>
      <c r="G219" s="130"/>
      <c r="H219" s="130"/>
      <c r="I219" s="131"/>
      <c r="J219" s="156">
        <v>41.040900000000001</v>
      </c>
      <c r="K219" s="156">
        <v>-8.2714999999999996</v>
      </c>
    </row>
    <row r="220" spans="1:11" ht="13.5" thickBot="1" x14ac:dyDescent="0.25">
      <c r="A220" s="127">
        <v>150204</v>
      </c>
      <c r="B220" s="128" t="s">
        <v>443</v>
      </c>
      <c r="C220" s="129">
        <v>1302</v>
      </c>
      <c r="D220" s="130" t="s">
        <v>70</v>
      </c>
      <c r="E220" s="130">
        <v>1</v>
      </c>
      <c r="F220" s="130"/>
      <c r="G220" s="130"/>
      <c r="H220" s="130"/>
      <c r="I220" s="131"/>
      <c r="J220" s="156">
        <v>41.102600000000002</v>
      </c>
      <c r="K220" s="156">
        <v>-8.0571999999999999</v>
      </c>
    </row>
    <row r="221" spans="1:11" ht="13.5" thickBot="1" x14ac:dyDescent="0.25">
      <c r="A221" s="127">
        <v>151282</v>
      </c>
      <c r="B221" s="128" t="s">
        <v>525</v>
      </c>
      <c r="C221" s="129">
        <v>109</v>
      </c>
      <c r="D221" s="130" t="s">
        <v>133</v>
      </c>
      <c r="E221" s="130">
        <v>3</v>
      </c>
      <c r="F221" s="130" t="s">
        <v>318</v>
      </c>
      <c r="G221" s="130"/>
      <c r="H221" s="130"/>
      <c r="I221" s="131"/>
      <c r="J221" s="156">
        <v>41.021799999999999</v>
      </c>
      <c r="K221" s="156">
        <v>-8.5382999999999996</v>
      </c>
    </row>
    <row r="222" spans="1:11" ht="13.5" thickBot="1" x14ac:dyDescent="0.25">
      <c r="A222" s="127">
        <v>403337</v>
      </c>
      <c r="B222" s="128" t="s">
        <v>1095</v>
      </c>
      <c r="C222" s="129">
        <v>1317</v>
      </c>
      <c r="D222" s="130" t="s">
        <v>73</v>
      </c>
      <c r="E222" s="130">
        <v>1</v>
      </c>
      <c r="F222" s="130"/>
      <c r="G222" s="130"/>
      <c r="H222" s="130"/>
      <c r="I222" s="131"/>
      <c r="J222" s="156">
        <v>41.041600000000003</v>
      </c>
      <c r="K222" s="156">
        <v>-8.6484000000000005</v>
      </c>
    </row>
    <row r="223" spans="1:11" ht="13.5" thickBot="1" x14ac:dyDescent="0.25">
      <c r="A223" s="127">
        <v>151294</v>
      </c>
      <c r="B223" s="128" t="s">
        <v>526</v>
      </c>
      <c r="C223" s="129">
        <v>109</v>
      </c>
      <c r="D223" s="130" t="s">
        <v>133</v>
      </c>
      <c r="E223" s="130">
        <v>3</v>
      </c>
      <c r="F223" s="130"/>
      <c r="G223" s="130"/>
      <c r="H223" s="130"/>
      <c r="I223" s="131"/>
      <c r="J223" s="156">
        <v>41.011899999999997</v>
      </c>
      <c r="K223" s="156">
        <v>-8.4649000000000001</v>
      </c>
    </row>
    <row r="224" spans="1:11" ht="13.5" thickBot="1" x14ac:dyDescent="0.25">
      <c r="A224" s="127">
        <v>151865</v>
      </c>
      <c r="B224" s="128" t="s">
        <v>576</v>
      </c>
      <c r="C224" s="129">
        <v>1804</v>
      </c>
      <c r="D224" s="130" t="s">
        <v>81</v>
      </c>
      <c r="E224" s="130">
        <v>2</v>
      </c>
      <c r="F224" s="130" t="s">
        <v>327</v>
      </c>
      <c r="G224" s="130"/>
      <c r="H224" s="130"/>
      <c r="I224" s="131"/>
      <c r="J224" s="156">
        <v>41.073799999999999</v>
      </c>
      <c r="K224" s="156">
        <v>-8.0892999999999997</v>
      </c>
    </row>
    <row r="225" spans="1:11" ht="13.5" thickBot="1" x14ac:dyDescent="0.25">
      <c r="A225" s="127">
        <v>402564</v>
      </c>
      <c r="B225" s="128" t="s">
        <v>1082</v>
      </c>
      <c r="C225" s="129">
        <v>1804</v>
      </c>
      <c r="D225" s="130" t="s">
        <v>81</v>
      </c>
      <c r="E225" s="130">
        <v>2</v>
      </c>
      <c r="F225" s="130" t="s">
        <v>327</v>
      </c>
      <c r="G225" s="130"/>
      <c r="H225" s="130"/>
      <c r="I225" s="131"/>
      <c r="J225" s="156">
        <v>41.0717</v>
      </c>
      <c r="K225" s="156">
        <v>-8.0898000000000003</v>
      </c>
    </row>
    <row r="226" spans="1:11" ht="13.5" thickBot="1" x14ac:dyDescent="0.25">
      <c r="A226" s="127">
        <v>150198</v>
      </c>
      <c r="B226" s="128" t="s">
        <v>442</v>
      </c>
      <c r="C226" s="129">
        <v>1302</v>
      </c>
      <c r="D226" s="130" t="s">
        <v>70</v>
      </c>
      <c r="E226" s="130">
        <v>1</v>
      </c>
      <c r="F226" s="130" t="s">
        <v>320</v>
      </c>
      <c r="G226" s="130"/>
      <c r="H226" s="130"/>
      <c r="I226" s="131"/>
      <c r="J226" s="156">
        <v>41.141800000000003</v>
      </c>
      <c r="K226" s="156">
        <v>-7.9508000000000001</v>
      </c>
    </row>
    <row r="227" spans="1:11" ht="13.5" thickBot="1" x14ac:dyDescent="0.25">
      <c r="A227" s="127">
        <v>152766</v>
      </c>
      <c r="B227" s="128" t="s">
        <v>661</v>
      </c>
      <c r="C227" s="129">
        <v>1706</v>
      </c>
      <c r="D227" s="130" t="s">
        <v>91</v>
      </c>
      <c r="E227" s="130">
        <v>2</v>
      </c>
      <c r="F227" s="130"/>
      <c r="G227" s="130"/>
      <c r="H227" s="130"/>
      <c r="I227" s="131"/>
      <c r="J227" s="156">
        <v>41.826599999999999</v>
      </c>
      <c r="K227" s="156">
        <v>-7.7878999999999996</v>
      </c>
    </row>
    <row r="228" spans="1:11" ht="13.5" thickBot="1" x14ac:dyDescent="0.25">
      <c r="A228" s="127">
        <v>151178</v>
      </c>
      <c r="B228" s="128" t="s">
        <v>519</v>
      </c>
      <c r="C228" s="129">
        <v>109</v>
      </c>
      <c r="D228" s="130" t="s">
        <v>133</v>
      </c>
      <c r="E228" s="130">
        <v>3</v>
      </c>
      <c r="F228" s="130" t="s">
        <v>318</v>
      </c>
      <c r="G228" s="130"/>
      <c r="H228" s="130"/>
      <c r="I228" s="131"/>
      <c r="J228" s="156">
        <v>40.991199999999999</v>
      </c>
      <c r="K228" s="156">
        <v>-8.4822000000000006</v>
      </c>
    </row>
    <row r="229" spans="1:11" ht="13.5" thickBot="1" x14ac:dyDescent="0.25">
      <c r="A229" s="127">
        <v>152742</v>
      </c>
      <c r="B229" s="128" t="s">
        <v>659</v>
      </c>
      <c r="C229" s="129">
        <v>1704</v>
      </c>
      <c r="D229" s="130" t="s">
        <v>85</v>
      </c>
      <c r="E229" s="130">
        <v>2</v>
      </c>
      <c r="F229" s="130" t="s">
        <v>327</v>
      </c>
      <c r="G229" s="130"/>
      <c r="H229" s="130"/>
      <c r="I229" s="131"/>
      <c r="J229" s="156">
        <v>41.155999999999999</v>
      </c>
      <c r="K229" s="156">
        <v>-7.8940999999999999</v>
      </c>
    </row>
    <row r="230" spans="1:11" ht="13.5" thickBot="1" x14ac:dyDescent="0.25">
      <c r="A230" s="127">
        <v>151361</v>
      </c>
      <c r="B230" s="128" t="s">
        <v>532</v>
      </c>
      <c r="C230" s="129">
        <v>107</v>
      </c>
      <c r="D230" s="130" t="s">
        <v>119</v>
      </c>
      <c r="E230" s="130">
        <v>3</v>
      </c>
      <c r="F230" s="130"/>
      <c r="G230" s="130"/>
      <c r="H230" s="130"/>
      <c r="I230" s="131"/>
      <c r="J230" s="156">
        <v>41.007199999999997</v>
      </c>
      <c r="K230" s="156">
        <v>-8.641</v>
      </c>
    </row>
    <row r="231" spans="1:11" ht="13.5" thickBot="1" x14ac:dyDescent="0.25">
      <c r="A231" s="127">
        <v>150356</v>
      </c>
      <c r="B231" s="128" t="s">
        <v>452</v>
      </c>
      <c r="C231" s="129">
        <v>109</v>
      </c>
      <c r="D231" s="130" t="s">
        <v>133</v>
      </c>
      <c r="E231" s="130">
        <v>3</v>
      </c>
      <c r="F231" s="130" t="s">
        <v>318</v>
      </c>
      <c r="G231" s="130"/>
      <c r="H231" s="130"/>
      <c r="I231" s="131"/>
      <c r="J231" s="156">
        <v>40.988199999999999</v>
      </c>
      <c r="K231" s="156">
        <v>-8.5450999999999997</v>
      </c>
    </row>
    <row r="232" spans="1:11" ht="13.5" thickBot="1" x14ac:dyDescent="0.25">
      <c r="A232" s="127">
        <v>151336</v>
      </c>
      <c r="B232" s="128" t="s">
        <v>529</v>
      </c>
      <c r="C232" s="129">
        <v>107</v>
      </c>
      <c r="D232" s="130" t="s">
        <v>119</v>
      </c>
      <c r="E232" s="130">
        <v>3</v>
      </c>
      <c r="F232" s="130"/>
      <c r="G232" s="130"/>
      <c r="H232" s="130"/>
      <c r="I232" s="131"/>
      <c r="J232" s="156">
        <v>41.002800000000001</v>
      </c>
      <c r="K232" s="156">
        <v>-8.6355000000000004</v>
      </c>
    </row>
    <row r="233" spans="1:11" ht="13.5" thickBot="1" x14ac:dyDescent="0.25">
      <c r="A233" s="127">
        <v>402874</v>
      </c>
      <c r="B233" s="128" t="s">
        <v>1088</v>
      </c>
      <c r="C233" s="129">
        <v>1714</v>
      </c>
      <c r="D233" s="130" t="s">
        <v>108</v>
      </c>
      <c r="E233" s="130">
        <v>2</v>
      </c>
      <c r="F233" s="130" t="s">
        <v>318</v>
      </c>
      <c r="G233" s="130"/>
      <c r="H233" s="130"/>
      <c r="I233" s="131"/>
      <c r="J233" s="156">
        <v>41.302900000000001</v>
      </c>
      <c r="K233" s="156">
        <v>-7.7458</v>
      </c>
    </row>
    <row r="234" spans="1:11" ht="13.5" thickBot="1" x14ac:dyDescent="0.25">
      <c r="A234" s="127">
        <v>151907</v>
      </c>
      <c r="B234" s="128" t="s">
        <v>580</v>
      </c>
      <c r="C234" s="129">
        <v>1813</v>
      </c>
      <c r="D234" s="130" t="s">
        <v>95</v>
      </c>
      <c r="E234" s="130">
        <v>2</v>
      </c>
      <c r="F234" s="130" t="s">
        <v>327</v>
      </c>
      <c r="G234" s="130"/>
      <c r="H234" s="130"/>
      <c r="I234" s="131"/>
      <c r="J234" s="156">
        <v>41.086199999999998</v>
      </c>
      <c r="K234" s="156">
        <v>-7.9837999999999996</v>
      </c>
    </row>
    <row r="235" spans="1:11" ht="13.5" thickBot="1" x14ac:dyDescent="0.25">
      <c r="A235" s="127">
        <v>401079</v>
      </c>
      <c r="B235" s="128" t="s">
        <v>1053</v>
      </c>
      <c r="C235" s="129">
        <v>1714</v>
      </c>
      <c r="D235" s="130" t="s">
        <v>108</v>
      </c>
      <c r="E235" s="130">
        <v>2</v>
      </c>
      <c r="F235" s="130" t="s">
        <v>318</v>
      </c>
      <c r="G235" s="130"/>
      <c r="H235" s="130"/>
      <c r="I235" s="131"/>
      <c r="J235" s="156">
        <v>41.293999999999997</v>
      </c>
      <c r="K235" s="156">
        <v>-7.7465999999999999</v>
      </c>
    </row>
    <row r="236" spans="1:11" ht="13.5" thickBot="1" x14ac:dyDescent="0.25">
      <c r="A236" s="127">
        <v>152869</v>
      </c>
      <c r="B236" s="128" t="s">
        <v>669</v>
      </c>
      <c r="C236" s="129">
        <v>1714</v>
      </c>
      <c r="D236" s="130" t="s">
        <v>108</v>
      </c>
      <c r="E236" s="130">
        <v>2</v>
      </c>
      <c r="F236" s="130" t="s">
        <v>327</v>
      </c>
      <c r="G236" s="130"/>
      <c r="H236" s="130"/>
      <c r="I236" s="131"/>
      <c r="J236" s="156">
        <v>41.301000000000002</v>
      </c>
      <c r="K236" s="156">
        <v>-7.7422000000000004</v>
      </c>
    </row>
    <row r="237" spans="1:11" ht="13.5" thickBot="1" x14ac:dyDescent="0.25">
      <c r="A237" s="127">
        <v>151350</v>
      </c>
      <c r="B237" s="128" t="s">
        <v>531</v>
      </c>
      <c r="C237" s="129">
        <v>109</v>
      </c>
      <c r="D237" s="130" t="s">
        <v>133</v>
      </c>
      <c r="E237" s="130">
        <v>3</v>
      </c>
      <c r="F237" s="130"/>
      <c r="G237" s="130"/>
      <c r="H237" s="130"/>
      <c r="I237" s="131"/>
      <c r="J237" s="156">
        <v>40.9803</v>
      </c>
      <c r="K237" s="156">
        <v>-8.5235000000000003</v>
      </c>
    </row>
    <row r="238" spans="1:11" ht="13.5" thickBot="1" x14ac:dyDescent="0.25">
      <c r="A238" s="127">
        <v>152602</v>
      </c>
      <c r="B238" s="128" t="s">
        <v>646</v>
      </c>
      <c r="C238" s="129">
        <v>1603</v>
      </c>
      <c r="D238" s="130" t="s">
        <v>56</v>
      </c>
      <c r="E238" s="130">
        <v>1</v>
      </c>
      <c r="F238" s="130"/>
      <c r="G238" s="130"/>
      <c r="H238" s="130"/>
      <c r="I238" s="131"/>
      <c r="J238" s="156">
        <v>42.114400000000003</v>
      </c>
      <c r="K238" s="156">
        <v>-8.2579999999999991</v>
      </c>
    </row>
    <row r="239" spans="1:11" ht="13.5" thickBot="1" x14ac:dyDescent="0.25">
      <c r="A239" s="127">
        <v>152857</v>
      </c>
      <c r="B239" s="128" t="s">
        <v>668</v>
      </c>
      <c r="C239" s="129">
        <v>1714</v>
      </c>
      <c r="D239" s="130" t="s">
        <v>108</v>
      </c>
      <c r="E239" s="130">
        <v>2</v>
      </c>
      <c r="F239" s="130"/>
      <c r="G239" s="130"/>
      <c r="H239" s="130"/>
      <c r="I239" s="131"/>
      <c r="J239" s="156">
        <v>41.294800000000002</v>
      </c>
      <c r="K239" s="156">
        <v>-7.7230999999999996</v>
      </c>
    </row>
    <row r="240" spans="1:11" ht="13.5" thickBot="1" x14ac:dyDescent="0.25">
      <c r="A240" s="127">
        <v>152717</v>
      </c>
      <c r="B240" s="128" t="s">
        <v>656</v>
      </c>
      <c r="C240" s="129">
        <v>1702</v>
      </c>
      <c r="D240" s="130" t="s">
        <v>77</v>
      </c>
      <c r="E240" s="130">
        <v>2</v>
      </c>
      <c r="F240" s="130"/>
      <c r="G240" s="130"/>
      <c r="H240" s="130"/>
      <c r="I240" s="131"/>
      <c r="J240" s="156">
        <v>41.690399999999997</v>
      </c>
      <c r="K240" s="156">
        <v>-7.6692999999999998</v>
      </c>
    </row>
    <row r="241" spans="1:11" ht="13.5" thickBot="1" x14ac:dyDescent="0.25">
      <c r="A241" s="127">
        <v>152810</v>
      </c>
      <c r="B241" s="128" t="s">
        <v>666</v>
      </c>
      <c r="C241" s="129">
        <v>1711</v>
      </c>
      <c r="D241" s="130" t="s">
        <v>98</v>
      </c>
      <c r="E241" s="130">
        <v>2</v>
      </c>
      <c r="F241" s="130"/>
      <c r="G241" s="130"/>
      <c r="H241" s="130"/>
      <c r="I241" s="131"/>
      <c r="J241" s="156">
        <v>41.2104</v>
      </c>
      <c r="K241" s="156">
        <v>-7.7847</v>
      </c>
    </row>
    <row r="242" spans="1:11" ht="13.5" thickBot="1" x14ac:dyDescent="0.25">
      <c r="A242" s="127">
        <v>150666</v>
      </c>
      <c r="B242" s="128" t="s">
        <v>475</v>
      </c>
      <c r="C242" s="129">
        <v>1713</v>
      </c>
      <c r="D242" s="130" t="s">
        <v>107</v>
      </c>
      <c r="E242" s="130">
        <v>2</v>
      </c>
      <c r="F242" s="130"/>
      <c r="G242" s="130"/>
      <c r="H242" s="130"/>
      <c r="I242" s="131"/>
      <c r="J242" s="156">
        <v>41.495600000000003</v>
      </c>
      <c r="K242" s="156">
        <v>-7.6460999999999997</v>
      </c>
    </row>
    <row r="243" spans="1:11" ht="13.5" thickBot="1" x14ac:dyDescent="0.25">
      <c r="A243" s="127">
        <v>150563</v>
      </c>
      <c r="B243" s="128" t="s">
        <v>467</v>
      </c>
      <c r="C243" s="129">
        <v>109</v>
      </c>
      <c r="D243" s="130" t="s">
        <v>133</v>
      </c>
      <c r="E243" s="130">
        <v>3</v>
      </c>
      <c r="F243" s="130"/>
      <c r="G243" s="130"/>
      <c r="H243" s="130"/>
      <c r="I243" s="131"/>
      <c r="J243" s="156">
        <v>40.970799999999997</v>
      </c>
      <c r="K243" s="156">
        <v>-8.5970999999999993</v>
      </c>
    </row>
    <row r="244" spans="1:11" ht="13.5" thickBot="1" x14ac:dyDescent="0.25">
      <c r="A244" s="127">
        <v>161949</v>
      </c>
      <c r="B244" s="128" t="s">
        <v>808</v>
      </c>
      <c r="C244" s="129">
        <v>115</v>
      </c>
      <c r="D244" s="130" t="s">
        <v>130</v>
      </c>
      <c r="E244" s="130">
        <v>3</v>
      </c>
      <c r="F244" s="130" t="s">
        <v>318</v>
      </c>
      <c r="G244" s="130"/>
      <c r="H244" s="130"/>
      <c r="I244" s="131"/>
      <c r="J244" s="156">
        <v>40.965000000000003</v>
      </c>
      <c r="K244" s="156">
        <v>-8.6219000000000001</v>
      </c>
    </row>
    <row r="245" spans="1:11" ht="13.5" thickBot="1" x14ac:dyDescent="0.25">
      <c r="A245" s="127">
        <v>404068</v>
      </c>
      <c r="B245" s="128" t="s">
        <v>1105</v>
      </c>
      <c r="C245" s="129">
        <v>1708</v>
      </c>
      <c r="D245" s="130" t="s">
        <v>94</v>
      </c>
      <c r="E245" s="130">
        <v>2</v>
      </c>
      <c r="F245" s="130"/>
      <c r="G245" s="130"/>
      <c r="H245" s="130"/>
      <c r="I245" s="131"/>
      <c r="J245" s="156">
        <v>41.177100000000003</v>
      </c>
      <c r="K245" s="156">
        <v>-7.7962999999999996</v>
      </c>
    </row>
    <row r="246" spans="1:11" ht="13.5" thickBot="1" x14ac:dyDescent="0.25">
      <c r="A246" s="127">
        <v>151622</v>
      </c>
      <c r="B246" s="128" t="s">
        <v>556</v>
      </c>
      <c r="C246" s="129">
        <v>104</v>
      </c>
      <c r="D246" s="130" t="s">
        <v>114</v>
      </c>
      <c r="E246" s="130">
        <v>3</v>
      </c>
      <c r="F246" s="130"/>
      <c r="G246" s="130"/>
      <c r="H246" s="130"/>
      <c r="I246" s="131"/>
      <c r="J246" s="156">
        <v>40.9405</v>
      </c>
      <c r="K246" s="156">
        <v>-8.4124999999999996</v>
      </c>
    </row>
    <row r="247" spans="1:11" ht="13.5" thickBot="1" x14ac:dyDescent="0.25">
      <c r="A247" s="127">
        <v>152780</v>
      </c>
      <c r="B247" s="128" t="s">
        <v>663</v>
      </c>
      <c r="C247" s="129">
        <v>1708</v>
      </c>
      <c r="D247" s="130" t="s">
        <v>94</v>
      </c>
      <c r="E247" s="130">
        <v>2</v>
      </c>
      <c r="F247" s="130" t="s">
        <v>327</v>
      </c>
      <c r="G247" s="130"/>
      <c r="H247" s="130"/>
      <c r="I247" s="131"/>
      <c r="J247" s="156">
        <v>41.164299999999997</v>
      </c>
      <c r="K247" s="156">
        <v>-7.8</v>
      </c>
    </row>
    <row r="248" spans="1:11" ht="13.5" thickBot="1" x14ac:dyDescent="0.25">
      <c r="A248" s="127">
        <v>151348</v>
      </c>
      <c r="B248" s="128" t="s">
        <v>530</v>
      </c>
      <c r="C248" s="129">
        <v>113</v>
      </c>
      <c r="D248" s="130" t="s">
        <v>127</v>
      </c>
      <c r="E248" s="130">
        <v>3</v>
      </c>
      <c r="F248" s="130" t="s">
        <v>327</v>
      </c>
      <c r="G248" s="130"/>
      <c r="H248" s="130"/>
      <c r="I248" s="131"/>
      <c r="J248" s="156">
        <v>40.917700000000004</v>
      </c>
      <c r="K248" s="156">
        <v>-8.4296000000000006</v>
      </c>
    </row>
    <row r="249" spans="1:11" ht="13.5" thickBot="1" x14ac:dyDescent="0.25">
      <c r="A249" s="127">
        <v>151634</v>
      </c>
      <c r="B249" s="128" t="s">
        <v>557</v>
      </c>
      <c r="C249" s="129">
        <v>104</v>
      </c>
      <c r="D249" s="130" t="s">
        <v>114</v>
      </c>
      <c r="E249" s="130">
        <v>3</v>
      </c>
      <c r="F249" s="130"/>
      <c r="G249" s="130"/>
      <c r="H249" s="130"/>
      <c r="I249" s="131"/>
      <c r="J249" s="156">
        <v>40.932099999999998</v>
      </c>
      <c r="K249" s="156">
        <v>-8.2451000000000008</v>
      </c>
    </row>
    <row r="250" spans="1:11" ht="13.5" thickBot="1" x14ac:dyDescent="0.25">
      <c r="A250" s="127">
        <v>151660</v>
      </c>
      <c r="B250" s="128" t="s">
        <v>560</v>
      </c>
      <c r="C250" s="129">
        <v>109</v>
      </c>
      <c r="D250" s="130" t="s">
        <v>133</v>
      </c>
      <c r="E250" s="130">
        <v>3</v>
      </c>
      <c r="F250" s="130"/>
      <c r="G250" s="130"/>
      <c r="H250" s="130"/>
      <c r="I250" s="131"/>
      <c r="J250" s="156">
        <v>40.922800000000002</v>
      </c>
      <c r="K250" s="156">
        <v>-8.5556999999999999</v>
      </c>
    </row>
    <row r="251" spans="1:11" ht="13.5" thickBot="1" x14ac:dyDescent="0.25">
      <c r="A251" s="127">
        <v>150551</v>
      </c>
      <c r="B251" s="128" t="s">
        <v>466</v>
      </c>
      <c r="C251" s="129">
        <v>109</v>
      </c>
      <c r="D251" s="130" t="s">
        <v>133</v>
      </c>
      <c r="E251" s="130">
        <v>3</v>
      </c>
      <c r="F251" s="130" t="s">
        <v>318</v>
      </c>
      <c r="G251" s="130"/>
      <c r="H251" s="130"/>
      <c r="I251" s="131"/>
      <c r="J251" s="156">
        <v>40.917299999999997</v>
      </c>
      <c r="K251" s="156">
        <v>-8.4946000000000002</v>
      </c>
    </row>
    <row r="252" spans="1:11" ht="13.5" thickBot="1" x14ac:dyDescent="0.25">
      <c r="A252" s="127">
        <v>151671</v>
      </c>
      <c r="B252" s="128" t="s">
        <v>561</v>
      </c>
      <c r="C252" s="129">
        <v>109</v>
      </c>
      <c r="D252" s="130" t="s">
        <v>133</v>
      </c>
      <c r="E252" s="130">
        <v>3</v>
      </c>
      <c r="F252" s="130"/>
      <c r="G252" s="130"/>
      <c r="H252" s="130"/>
      <c r="I252" s="131"/>
      <c r="J252" s="156">
        <v>40.918100000000003</v>
      </c>
      <c r="K252" s="156">
        <v>-8.5526999999999997</v>
      </c>
    </row>
    <row r="253" spans="1:11" ht="13.5" thickBot="1" x14ac:dyDescent="0.25">
      <c r="A253" s="127">
        <v>151889</v>
      </c>
      <c r="B253" s="128" t="s">
        <v>578</v>
      </c>
      <c r="C253" s="129">
        <v>1805</v>
      </c>
      <c r="D253" s="130" t="s">
        <v>83</v>
      </c>
      <c r="E253" s="130">
        <v>2</v>
      </c>
      <c r="F253" s="130"/>
      <c r="G253" s="130"/>
      <c r="H253" s="130"/>
      <c r="I253" s="131"/>
      <c r="J253" s="156">
        <v>41.1023</v>
      </c>
      <c r="K253" s="156">
        <v>-7.8109000000000002</v>
      </c>
    </row>
    <row r="254" spans="1:11" ht="13.5" thickBot="1" x14ac:dyDescent="0.25">
      <c r="A254" s="127">
        <v>152948</v>
      </c>
      <c r="B254" s="128" t="s">
        <v>677</v>
      </c>
      <c r="C254" s="129">
        <v>1805</v>
      </c>
      <c r="D254" s="130" t="s">
        <v>83</v>
      </c>
      <c r="E254" s="130">
        <v>2</v>
      </c>
      <c r="F254" s="130" t="s">
        <v>318</v>
      </c>
      <c r="G254" s="130"/>
      <c r="H254" s="130"/>
      <c r="I254" s="131"/>
      <c r="J254" s="156">
        <v>41.095399999999998</v>
      </c>
      <c r="K254" s="156">
        <v>-7.8124000000000002</v>
      </c>
    </row>
    <row r="255" spans="1:11" ht="13.5" thickBot="1" x14ac:dyDescent="0.25">
      <c r="A255" s="127">
        <v>151683</v>
      </c>
      <c r="B255" s="128" t="s">
        <v>562</v>
      </c>
      <c r="C255" s="129">
        <v>116</v>
      </c>
      <c r="D255" s="130" t="s">
        <v>134</v>
      </c>
      <c r="E255" s="130">
        <v>3</v>
      </c>
      <c r="F255" s="130" t="s">
        <v>318</v>
      </c>
      <c r="G255" s="130"/>
      <c r="H255" s="130"/>
      <c r="I255" s="131"/>
      <c r="J255" s="156">
        <v>40.900500000000001</v>
      </c>
      <c r="K255" s="156">
        <v>-8.4907000000000004</v>
      </c>
    </row>
    <row r="256" spans="1:11" ht="13.5" thickBot="1" x14ac:dyDescent="0.25">
      <c r="A256" s="127">
        <v>153060</v>
      </c>
      <c r="B256" s="128" t="s">
        <v>687</v>
      </c>
      <c r="C256" s="129">
        <v>116</v>
      </c>
      <c r="D256" s="130" t="s">
        <v>134</v>
      </c>
      <c r="E256" s="130">
        <v>3</v>
      </c>
      <c r="F256" s="130"/>
      <c r="G256" s="130"/>
      <c r="H256" s="130"/>
      <c r="I256" s="131"/>
      <c r="J256" s="156">
        <v>40.900500000000001</v>
      </c>
      <c r="K256" s="156">
        <v>-8.4907000000000004</v>
      </c>
    </row>
    <row r="257" spans="1:11" ht="13.5" thickBot="1" x14ac:dyDescent="0.25">
      <c r="A257" s="127">
        <v>152900</v>
      </c>
      <c r="B257" s="128" t="s">
        <v>673</v>
      </c>
      <c r="C257" s="129">
        <v>116</v>
      </c>
      <c r="D257" s="130" t="s">
        <v>134</v>
      </c>
      <c r="E257" s="130">
        <v>3</v>
      </c>
      <c r="F257" s="130"/>
      <c r="G257" s="130"/>
      <c r="H257" s="130"/>
      <c r="I257" s="131"/>
      <c r="J257" s="156">
        <v>40.892400000000002</v>
      </c>
      <c r="K257" s="156">
        <v>-8.4852000000000007</v>
      </c>
    </row>
    <row r="258" spans="1:11" ht="13.5" thickBot="1" x14ac:dyDescent="0.25">
      <c r="A258" s="127">
        <v>151324</v>
      </c>
      <c r="B258" s="128" t="s">
        <v>528</v>
      </c>
      <c r="C258" s="129">
        <v>113</v>
      </c>
      <c r="D258" s="130" t="s">
        <v>127</v>
      </c>
      <c r="E258" s="130">
        <v>3</v>
      </c>
      <c r="F258" s="130" t="s">
        <v>318</v>
      </c>
      <c r="G258" s="130"/>
      <c r="H258" s="130"/>
      <c r="I258" s="131"/>
      <c r="J258" s="156">
        <v>40.866900000000001</v>
      </c>
      <c r="K258" s="156">
        <v>-8.5090000000000003</v>
      </c>
    </row>
    <row r="259" spans="1:11" ht="13.5" thickBot="1" x14ac:dyDescent="0.25">
      <c r="A259" s="127">
        <v>153047</v>
      </c>
      <c r="B259" s="128" t="s">
        <v>685</v>
      </c>
      <c r="C259" s="129">
        <v>113</v>
      </c>
      <c r="D259" s="130" t="s">
        <v>127</v>
      </c>
      <c r="E259" s="130">
        <v>3</v>
      </c>
      <c r="F259" s="130" t="s">
        <v>318</v>
      </c>
      <c r="G259" s="130"/>
      <c r="H259" s="130"/>
      <c r="I259" s="131"/>
      <c r="J259" s="156">
        <v>40.857799999999997</v>
      </c>
      <c r="K259" s="156">
        <v>-8.4697999999999993</v>
      </c>
    </row>
    <row r="260" spans="1:11" ht="13.5" thickBot="1" x14ac:dyDescent="0.25">
      <c r="A260" s="127">
        <v>152808</v>
      </c>
      <c r="B260" s="128" t="s">
        <v>665</v>
      </c>
      <c r="C260" s="129">
        <v>1710</v>
      </c>
      <c r="D260" s="130" t="s">
        <v>97</v>
      </c>
      <c r="E260" s="130">
        <v>2</v>
      </c>
      <c r="F260" s="130"/>
      <c r="G260" s="130"/>
      <c r="H260" s="130"/>
      <c r="I260" s="131"/>
      <c r="J260" s="156">
        <v>41.267400000000002</v>
      </c>
      <c r="K260" s="156">
        <v>-7.5780000000000003</v>
      </c>
    </row>
    <row r="261" spans="1:11" ht="13.5" thickBot="1" x14ac:dyDescent="0.25">
      <c r="A261" s="127">
        <v>151701</v>
      </c>
      <c r="B261" s="128" t="s">
        <v>563</v>
      </c>
      <c r="C261" s="129">
        <v>119</v>
      </c>
      <c r="D261" s="130" t="s">
        <v>140</v>
      </c>
      <c r="E261" s="130">
        <v>3</v>
      </c>
      <c r="F261" s="130"/>
      <c r="G261" s="130"/>
      <c r="H261" s="130"/>
      <c r="I261" s="131"/>
      <c r="J261" s="156">
        <v>40.848599999999998</v>
      </c>
      <c r="K261" s="156">
        <v>-8.3856999999999999</v>
      </c>
    </row>
    <row r="262" spans="1:11" ht="13.5" thickBot="1" x14ac:dyDescent="0.25">
      <c r="A262" s="127">
        <v>161056</v>
      </c>
      <c r="B262" s="128" t="s">
        <v>748</v>
      </c>
      <c r="C262" s="129">
        <v>115</v>
      </c>
      <c r="D262" s="130" t="s">
        <v>130</v>
      </c>
      <c r="E262" s="130">
        <v>3</v>
      </c>
      <c r="F262" s="130"/>
      <c r="G262" s="130"/>
      <c r="H262" s="130"/>
      <c r="I262" s="131"/>
      <c r="J262" s="156">
        <v>40.8596</v>
      </c>
      <c r="K262" s="156">
        <v>-8.6252999999999993</v>
      </c>
    </row>
    <row r="263" spans="1:11" ht="13.5" thickBot="1" x14ac:dyDescent="0.25">
      <c r="A263" s="127">
        <v>151853</v>
      </c>
      <c r="B263" s="128" t="s">
        <v>575</v>
      </c>
      <c r="C263" s="129">
        <v>1801</v>
      </c>
      <c r="D263" s="130" t="s">
        <v>76</v>
      </c>
      <c r="E263" s="130">
        <v>2</v>
      </c>
      <c r="F263" s="130" t="s">
        <v>318</v>
      </c>
      <c r="G263" s="130"/>
      <c r="H263" s="130"/>
      <c r="I263" s="131"/>
      <c r="J263" s="156">
        <v>41.109099999999998</v>
      </c>
      <c r="K263" s="156">
        <v>-7.6932</v>
      </c>
    </row>
    <row r="264" spans="1:11" ht="13.5" thickBot="1" x14ac:dyDescent="0.25">
      <c r="A264" s="127">
        <v>161950</v>
      </c>
      <c r="B264" s="128" t="s">
        <v>809</v>
      </c>
      <c r="C264" s="129">
        <v>115</v>
      </c>
      <c r="D264" s="130" t="s">
        <v>130</v>
      </c>
      <c r="E264" s="130">
        <v>3</v>
      </c>
      <c r="F264" s="130"/>
      <c r="G264" s="130"/>
      <c r="H264" s="130"/>
      <c r="I264" s="131"/>
      <c r="J264" s="156">
        <v>40.856999999999999</v>
      </c>
      <c r="K264" s="156">
        <v>-8.6201000000000008</v>
      </c>
    </row>
    <row r="265" spans="1:11" ht="13.5" thickBot="1" x14ac:dyDescent="0.25">
      <c r="A265" s="127">
        <v>151658</v>
      </c>
      <c r="B265" s="128" t="s">
        <v>559</v>
      </c>
      <c r="C265" s="129">
        <v>113</v>
      </c>
      <c r="D265" s="130" t="s">
        <v>127</v>
      </c>
      <c r="E265" s="130">
        <v>3</v>
      </c>
      <c r="F265" s="130"/>
      <c r="G265" s="130"/>
      <c r="H265" s="130"/>
      <c r="I265" s="131"/>
      <c r="J265" s="156">
        <v>40.835799999999999</v>
      </c>
      <c r="K265" s="156">
        <v>-8.4821000000000009</v>
      </c>
    </row>
    <row r="266" spans="1:11" ht="13.5" thickBot="1" x14ac:dyDescent="0.25">
      <c r="A266" s="127">
        <v>151944</v>
      </c>
      <c r="B266" s="128" t="s">
        <v>584</v>
      </c>
      <c r="C266" s="129">
        <v>1820</v>
      </c>
      <c r="D266" s="130" t="s">
        <v>102</v>
      </c>
      <c r="E266" s="130">
        <v>2</v>
      </c>
      <c r="F266" s="130" t="s">
        <v>320</v>
      </c>
      <c r="G266" s="130"/>
      <c r="H266" s="130"/>
      <c r="I266" s="131"/>
      <c r="J266" s="156">
        <v>41.017400000000002</v>
      </c>
      <c r="K266" s="156">
        <v>-7.7750000000000004</v>
      </c>
    </row>
    <row r="267" spans="1:11" ht="13.5" thickBot="1" x14ac:dyDescent="0.25">
      <c r="A267" s="127">
        <v>151609</v>
      </c>
      <c r="B267" s="128" t="s">
        <v>554</v>
      </c>
      <c r="C267" s="129">
        <v>113</v>
      </c>
      <c r="D267" s="130" t="s">
        <v>127</v>
      </c>
      <c r="E267" s="130">
        <v>3</v>
      </c>
      <c r="F267" s="130"/>
      <c r="G267" s="130"/>
      <c r="H267" s="130"/>
      <c r="I267" s="131"/>
      <c r="J267" s="156">
        <v>40.810499999999998</v>
      </c>
      <c r="K267" s="156">
        <v>-8.5302000000000007</v>
      </c>
    </row>
    <row r="268" spans="1:11" ht="13.5" thickBot="1" x14ac:dyDescent="0.25">
      <c r="A268" s="127">
        <v>152730</v>
      </c>
      <c r="B268" s="128" t="s">
        <v>658</v>
      </c>
      <c r="C268" s="129">
        <v>1703</v>
      </c>
      <c r="D268" s="130" t="s">
        <v>80</v>
      </c>
      <c r="E268" s="130">
        <v>2</v>
      </c>
      <c r="F268" s="130"/>
      <c r="G268" s="130"/>
      <c r="H268" s="130"/>
      <c r="I268" s="131"/>
      <c r="J268" s="156">
        <v>41.741799999999998</v>
      </c>
      <c r="K268" s="156">
        <v>-7.4732000000000003</v>
      </c>
    </row>
    <row r="269" spans="1:11" ht="13.5" thickBot="1" x14ac:dyDescent="0.25">
      <c r="A269" s="127">
        <v>150230</v>
      </c>
      <c r="B269" s="128" t="s">
        <v>445</v>
      </c>
      <c r="C269" s="129">
        <v>1703</v>
      </c>
      <c r="D269" s="130" t="s">
        <v>80</v>
      </c>
      <c r="E269" s="130">
        <v>2</v>
      </c>
      <c r="F269" s="130"/>
      <c r="G269" s="130"/>
      <c r="H269" s="130"/>
      <c r="I269" s="131"/>
      <c r="J269" s="156">
        <v>41.741100000000003</v>
      </c>
      <c r="K269" s="156">
        <v>-7.4699</v>
      </c>
    </row>
    <row r="270" spans="1:11" ht="13.5" thickBot="1" x14ac:dyDescent="0.25">
      <c r="A270" s="127">
        <v>152778</v>
      </c>
      <c r="B270" s="128" t="s">
        <v>662</v>
      </c>
      <c r="C270" s="129">
        <v>1707</v>
      </c>
      <c r="D270" s="130" t="s">
        <v>92</v>
      </c>
      <c r="E270" s="130">
        <v>2</v>
      </c>
      <c r="F270" s="130" t="s">
        <v>320</v>
      </c>
      <c r="G270" s="130"/>
      <c r="H270" s="130"/>
      <c r="I270" s="131"/>
      <c r="J270" s="156">
        <v>41.404400000000003</v>
      </c>
      <c r="K270" s="156">
        <v>-7.4528999999999996</v>
      </c>
    </row>
    <row r="271" spans="1:11" ht="13.5" thickBot="1" x14ac:dyDescent="0.25">
      <c r="A271" s="127">
        <v>152729</v>
      </c>
      <c r="B271" s="128" t="s">
        <v>657</v>
      </c>
      <c r="C271" s="129">
        <v>1703</v>
      </c>
      <c r="D271" s="130" t="s">
        <v>80</v>
      </c>
      <c r="E271" s="130">
        <v>2</v>
      </c>
      <c r="F271" s="130"/>
      <c r="G271" s="130"/>
      <c r="H271" s="130"/>
      <c r="I271" s="131"/>
      <c r="J271" s="156">
        <v>41.743499999999997</v>
      </c>
      <c r="K271" s="156">
        <v>-7.4653999999999998</v>
      </c>
    </row>
    <row r="272" spans="1:11" ht="13.5" thickBot="1" x14ac:dyDescent="0.25">
      <c r="A272" s="127">
        <v>161718</v>
      </c>
      <c r="B272" s="128" t="s">
        <v>791</v>
      </c>
      <c r="C272" s="129">
        <v>1803</v>
      </c>
      <c r="D272" s="130" t="s">
        <v>118</v>
      </c>
      <c r="E272" s="130">
        <v>3</v>
      </c>
      <c r="F272" s="130"/>
      <c r="G272" s="130"/>
      <c r="H272" s="130"/>
      <c r="I272" s="131"/>
      <c r="J272" s="156">
        <v>40.898899999999998</v>
      </c>
      <c r="K272" s="156">
        <v>-7.9267000000000003</v>
      </c>
    </row>
    <row r="273" spans="1:11" ht="13.5" thickBot="1" x14ac:dyDescent="0.25">
      <c r="A273" s="127">
        <v>160519</v>
      </c>
      <c r="B273" s="128" t="s">
        <v>715</v>
      </c>
      <c r="C273" s="129">
        <v>108</v>
      </c>
      <c r="D273" s="130" t="s">
        <v>120</v>
      </c>
      <c r="E273" s="130">
        <v>3</v>
      </c>
      <c r="F273" s="130" t="s">
        <v>327</v>
      </c>
      <c r="G273" s="130"/>
      <c r="H273" s="130"/>
      <c r="I273" s="131"/>
      <c r="J273" s="156">
        <v>40.798200000000001</v>
      </c>
      <c r="K273" s="156">
        <v>-8.6233000000000004</v>
      </c>
    </row>
    <row r="274" spans="1:11" ht="13.5" thickBot="1" x14ac:dyDescent="0.25">
      <c r="A274" s="127">
        <v>152699</v>
      </c>
      <c r="B274" s="128" t="s">
        <v>655</v>
      </c>
      <c r="C274" s="129">
        <v>1701</v>
      </c>
      <c r="D274" s="130" t="s">
        <v>75</v>
      </c>
      <c r="E274" s="130">
        <v>2</v>
      </c>
      <c r="F274" s="130"/>
      <c r="G274" s="130"/>
      <c r="H274" s="130"/>
      <c r="I274" s="131"/>
      <c r="J274" s="156">
        <v>41.273000000000003</v>
      </c>
      <c r="K274" s="156">
        <v>-7.4767999999999999</v>
      </c>
    </row>
    <row r="275" spans="1:11" ht="13.5" thickBot="1" x14ac:dyDescent="0.25">
      <c r="A275" s="127">
        <v>151932</v>
      </c>
      <c r="B275" s="128" t="s">
        <v>583</v>
      </c>
      <c r="C275" s="129">
        <v>1819</v>
      </c>
      <c r="D275" s="130" t="s">
        <v>101</v>
      </c>
      <c r="E275" s="130">
        <v>2</v>
      </c>
      <c r="F275" s="130"/>
      <c r="G275" s="130"/>
      <c r="H275" s="130"/>
      <c r="I275" s="131"/>
      <c r="J275" s="156">
        <v>41.116700000000002</v>
      </c>
      <c r="K275" s="156">
        <v>-7.5692000000000004</v>
      </c>
    </row>
    <row r="276" spans="1:11" ht="13.5" thickBot="1" x14ac:dyDescent="0.25">
      <c r="A276" s="127">
        <v>160155</v>
      </c>
      <c r="B276" s="128" t="s">
        <v>696</v>
      </c>
      <c r="C276" s="129">
        <v>108</v>
      </c>
      <c r="D276" s="130" t="s">
        <v>120</v>
      </c>
      <c r="E276" s="130">
        <v>3</v>
      </c>
      <c r="F276" s="130"/>
      <c r="G276" s="130"/>
      <c r="H276" s="130"/>
      <c r="I276" s="131"/>
      <c r="J276" s="156">
        <v>40.758000000000003</v>
      </c>
      <c r="K276" s="156">
        <v>-8.5686</v>
      </c>
    </row>
    <row r="277" spans="1:11" ht="13.5" thickBot="1" x14ac:dyDescent="0.25">
      <c r="A277" s="127">
        <v>160027</v>
      </c>
      <c r="B277" s="128" t="s">
        <v>690</v>
      </c>
      <c r="C277" s="129">
        <v>102</v>
      </c>
      <c r="D277" s="130" t="s">
        <v>112</v>
      </c>
      <c r="E277" s="130">
        <v>3</v>
      </c>
      <c r="F277" s="130" t="s">
        <v>318</v>
      </c>
      <c r="G277" s="130"/>
      <c r="H277" s="130"/>
      <c r="I277" s="131"/>
      <c r="J277" s="156">
        <v>40.747700000000002</v>
      </c>
      <c r="K277" s="156">
        <v>-8.484</v>
      </c>
    </row>
    <row r="278" spans="1:11" ht="13.5" thickBot="1" x14ac:dyDescent="0.25">
      <c r="A278" s="127">
        <v>160465</v>
      </c>
      <c r="B278" s="128" t="s">
        <v>712</v>
      </c>
      <c r="C278" s="129">
        <v>1816</v>
      </c>
      <c r="D278" s="130" t="s">
        <v>135</v>
      </c>
      <c r="E278" s="130">
        <v>3</v>
      </c>
      <c r="F278" s="130" t="s">
        <v>327</v>
      </c>
      <c r="G278" s="130"/>
      <c r="H278" s="130"/>
      <c r="I278" s="131"/>
      <c r="J278" s="156">
        <v>40.767299999999999</v>
      </c>
      <c r="K278" s="156">
        <v>-8.1456999999999997</v>
      </c>
    </row>
    <row r="279" spans="1:11" ht="13.5" thickBot="1" x14ac:dyDescent="0.25">
      <c r="A279" s="127">
        <v>161068</v>
      </c>
      <c r="B279" s="128" t="s">
        <v>749</v>
      </c>
      <c r="C279" s="129">
        <v>117</v>
      </c>
      <c r="D279" s="130" t="s">
        <v>137</v>
      </c>
      <c r="E279" s="130">
        <v>3</v>
      </c>
      <c r="F279" s="130"/>
      <c r="G279" s="130"/>
      <c r="H279" s="130"/>
      <c r="I279" s="131"/>
      <c r="J279" s="156">
        <v>40.734200000000001</v>
      </c>
      <c r="K279" s="156">
        <v>-8.3701000000000008</v>
      </c>
    </row>
    <row r="280" spans="1:11" ht="13.5" thickBot="1" x14ac:dyDescent="0.25">
      <c r="A280" s="127">
        <v>161020</v>
      </c>
      <c r="B280" s="128" t="s">
        <v>747</v>
      </c>
      <c r="C280" s="129">
        <v>112</v>
      </c>
      <c r="D280" s="130" t="s">
        <v>125</v>
      </c>
      <c r="E280" s="130">
        <v>3</v>
      </c>
      <c r="F280" s="130"/>
      <c r="G280" s="130"/>
      <c r="H280" s="130"/>
      <c r="I280" s="131"/>
      <c r="J280" s="156">
        <v>40.737000000000002</v>
      </c>
      <c r="K280" s="156">
        <v>-8.6399000000000008</v>
      </c>
    </row>
    <row r="281" spans="1:11" ht="13.5" thickBot="1" x14ac:dyDescent="0.25">
      <c r="A281" s="127">
        <v>151890</v>
      </c>
      <c r="B281" s="128" t="s">
        <v>579</v>
      </c>
      <c r="C281" s="129">
        <v>1807</v>
      </c>
      <c r="D281" s="130" t="s">
        <v>89</v>
      </c>
      <c r="E281" s="130">
        <v>2</v>
      </c>
      <c r="F281" s="130" t="s">
        <v>318</v>
      </c>
      <c r="G281" s="130"/>
      <c r="H281" s="130"/>
      <c r="I281" s="131"/>
      <c r="J281" s="156">
        <v>40.981699999999996</v>
      </c>
      <c r="K281" s="156">
        <v>-7.6139000000000001</v>
      </c>
    </row>
    <row r="282" spans="1:11" ht="13.5" thickBot="1" x14ac:dyDescent="0.25">
      <c r="A282" s="127">
        <v>161780</v>
      </c>
      <c r="B282" s="128" t="s">
        <v>796</v>
      </c>
      <c r="C282" s="129">
        <v>1816</v>
      </c>
      <c r="D282" s="130" t="s">
        <v>135</v>
      </c>
      <c r="E282" s="130">
        <v>3</v>
      </c>
      <c r="F282" s="130"/>
      <c r="G282" s="130"/>
      <c r="H282" s="130"/>
      <c r="I282" s="131"/>
      <c r="J282" s="156">
        <v>40.757899999999999</v>
      </c>
      <c r="K282" s="156">
        <v>-8.0696999999999992</v>
      </c>
    </row>
    <row r="283" spans="1:11" ht="13.5" thickBot="1" x14ac:dyDescent="0.25">
      <c r="A283" s="127">
        <v>161779</v>
      </c>
      <c r="B283" s="128" t="s">
        <v>795</v>
      </c>
      <c r="C283" s="129">
        <v>1810</v>
      </c>
      <c r="D283" s="130" t="s">
        <v>128</v>
      </c>
      <c r="E283" s="130">
        <v>3</v>
      </c>
      <c r="F283" s="130"/>
      <c r="G283" s="130"/>
      <c r="H283" s="130"/>
      <c r="I283" s="131"/>
      <c r="J283" s="156">
        <v>40.732300000000002</v>
      </c>
      <c r="K283" s="156">
        <v>-8.1738</v>
      </c>
    </row>
    <row r="284" spans="1:11" ht="13.5" thickBot="1" x14ac:dyDescent="0.25">
      <c r="A284" s="127">
        <v>152821</v>
      </c>
      <c r="B284" s="128" t="s">
        <v>667</v>
      </c>
      <c r="C284" s="129">
        <v>1712</v>
      </c>
      <c r="D284" s="130" t="s">
        <v>104</v>
      </c>
      <c r="E284" s="130">
        <v>2</v>
      </c>
      <c r="F284" s="130"/>
      <c r="G284" s="130"/>
      <c r="H284" s="130"/>
      <c r="I284" s="131"/>
      <c r="J284" s="156">
        <v>41.608699999999999</v>
      </c>
      <c r="K284" s="156">
        <v>-7.3109000000000002</v>
      </c>
    </row>
    <row r="285" spans="1:11" ht="13.5" thickBot="1" x14ac:dyDescent="0.25">
      <c r="A285" s="127">
        <v>160532</v>
      </c>
      <c r="B285" s="128" t="s">
        <v>717</v>
      </c>
      <c r="C285" s="129">
        <v>1824</v>
      </c>
      <c r="D285" s="130" t="s">
        <v>143</v>
      </c>
      <c r="E285" s="130">
        <v>3</v>
      </c>
      <c r="F285" s="130" t="s">
        <v>318</v>
      </c>
      <c r="G285" s="130"/>
      <c r="H285" s="130"/>
      <c r="I285" s="131"/>
      <c r="J285" s="156">
        <v>40.723199999999999</v>
      </c>
      <c r="K285" s="156">
        <v>-8.1120000000000001</v>
      </c>
    </row>
    <row r="286" spans="1:11" ht="13.5" thickBot="1" x14ac:dyDescent="0.25">
      <c r="A286" s="127">
        <v>151919</v>
      </c>
      <c r="B286" s="128" t="s">
        <v>581</v>
      </c>
      <c r="C286" s="129">
        <v>1815</v>
      </c>
      <c r="D286" s="130" t="s">
        <v>99</v>
      </c>
      <c r="E286" s="130">
        <v>2</v>
      </c>
      <c r="F286" s="130"/>
      <c r="G286" s="130"/>
      <c r="H286" s="130"/>
      <c r="I286" s="131"/>
      <c r="J286" s="156">
        <v>41.151200000000003</v>
      </c>
      <c r="K286" s="156">
        <v>-7.4114000000000004</v>
      </c>
    </row>
    <row r="287" spans="1:11" ht="13.5" thickBot="1" x14ac:dyDescent="0.25">
      <c r="A287" s="127">
        <v>160003</v>
      </c>
      <c r="B287" s="128" t="s">
        <v>688</v>
      </c>
      <c r="C287" s="129">
        <v>102</v>
      </c>
      <c r="D287" s="130" t="s">
        <v>112</v>
      </c>
      <c r="E287" s="130">
        <v>3</v>
      </c>
      <c r="F287" s="130"/>
      <c r="G287" s="130"/>
      <c r="H287" s="130"/>
      <c r="I287" s="131"/>
      <c r="J287" s="156">
        <v>40.687600000000003</v>
      </c>
      <c r="K287" s="156">
        <v>-8.4794</v>
      </c>
    </row>
    <row r="288" spans="1:11" ht="13.5" thickBot="1" x14ac:dyDescent="0.25">
      <c r="A288" s="127">
        <v>160453</v>
      </c>
      <c r="B288" s="128" t="s">
        <v>711</v>
      </c>
      <c r="C288" s="129">
        <v>1824</v>
      </c>
      <c r="D288" s="130" t="s">
        <v>143</v>
      </c>
      <c r="E288" s="130">
        <v>3</v>
      </c>
      <c r="F288" s="130"/>
      <c r="G288" s="130"/>
      <c r="H288" s="130"/>
      <c r="I288" s="131"/>
      <c r="J288" s="156">
        <v>40.720799999999997</v>
      </c>
      <c r="K288" s="156">
        <v>-8.1026000000000007</v>
      </c>
    </row>
    <row r="289" spans="1:11" ht="13.5" thickBot="1" x14ac:dyDescent="0.25">
      <c r="A289" s="127">
        <v>161883</v>
      </c>
      <c r="B289" s="128" t="s">
        <v>802</v>
      </c>
      <c r="C289" s="129">
        <v>1822</v>
      </c>
      <c r="D289" s="130" t="s">
        <v>141</v>
      </c>
      <c r="E289" s="130">
        <v>3</v>
      </c>
      <c r="F289" s="130"/>
      <c r="G289" s="130"/>
      <c r="H289" s="130"/>
      <c r="I289" s="131"/>
      <c r="J289" s="156">
        <v>40.852200000000003</v>
      </c>
      <c r="K289" s="156">
        <v>-7.7343000000000002</v>
      </c>
    </row>
    <row r="290" spans="1:11" ht="13.5" thickBot="1" x14ac:dyDescent="0.25">
      <c r="A290" s="127">
        <v>151828</v>
      </c>
      <c r="B290" s="128" t="s">
        <v>573</v>
      </c>
      <c r="C290" s="129">
        <v>403</v>
      </c>
      <c r="D290" s="130" t="s">
        <v>79</v>
      </c>
      <c r="E290" s="130">
        <v>2</v>
      </c>
      <c r="F290" s="130"/>
      <c r="G290" s="130"/>
      <c r="H290" s="130"/>
      <c r="I290" s="131"/>
      <c r="J290" s="156">
        <v>41.242899999999999</v>
      </c>
      <c r="K290" s="156">
        <v>-7.3075999999999999</v>
      </c>
    </row>
    <row r="291" spans="1:11" ht="13.5" thickBot="1" x14ac:dyDescent="0.25">
      <c r="A291" s="127">
        <v>160945</v>
      </c>
      <c r="B291" s="128" t="s">
        <v>741</v>
      </c>
      <c r="C291" s="129">
        <v>105</v>
      </c>
      <c r="D291" s="130" t="s">
        <v>115</v>
      </c>
      <c r="E291" s="130">
        <v>3</v>
      </c>
      <c r="F291" s="130"/>
      <c r="G291" s="130"/>
      <c r="H291" s="130"/>
      <c r="I291" s="131"/>
      <c r="J291" s="156">
        <v>40.645600000000002</v>
      </c>
      <c r="K291" s="156">
        <v>-8.6350999999999996</v>
      </c>
    </row>
    <row r="292" spans="1:11" ht="13.5" thickBot="1" x14ac:dyDescent="0.25">
      <c r="A292" s="127">
        <v>160039</v>
      </c>
      <c r="B292" s="128" t="s">
        <v>691</v>
      </c>
      <c r="C292" s="129">
        <v>105</v>
      </c>
      <c r="D292" s="130" t="s">
        <v>115</v>
      </c>
      <c r="E292" s="130">
        <v>3</v>
      </c>
      <c r="F292" s="130"/>
      <c r="G292" s="130"/>
      <c r="H292" s="130"/>
      <c r="I292" s="131"/>
      <c r="J292" s="156">
        <v>40.640500000000003</v>
      </c>
      <c r="K292" s="156">
        <v>-8.6538000000000004</v>
      </c>
    </row>
    <row r="293" spans="1:11" ht="13.5" thickBot="1" x14ac:dyDescent="0.25">
      <c r="A293" s="127">
        <v>160933</v>
      </c>
      <c r="B293" s="128" t="s">
        <v>740</v>
      </c>
      <c r="C293" s="129">
        <v>105</v>
      </c>
      <c r="D293" s="130" t="s">
        <v>115</v>
      </c>
      <c r="E293" s="130">
        <v>3</v>
      </c>
      <c r="F293" s="130"/>
      <c r="G293" s="130"/>
      <c r="H293" s="130"/>
      <c r="I293" s="131"/>
      <c r="J293" s="156">
        <v>40.640799999999999</v>
      </c>
      <c r="K293" s="156">
        <v>-8.6542999999999992</v>
      </c>
    </row>
    <row r="294" spans="1:11" ht="13.5" thickBot="1" x14ac:dyDescent="0.25">
      <c r="A294" s="127">
        <v>160015</v>
      </c>
      <c r="B294" s="128" t="s">
        <v>689</v>
      </c>
      <c r="C294" s="129">
        <v>105</v>
      </c>
      <c r="D294" s="130" t="s">
        <v>115</v>
      </c>
      <c r="E294" s="130">
        <v>3</v>
      </c>
      <c r="F294" s="130"/>
      <c r="G294" s="130"/>
      <c r="H294" s="130"/>
      <c r="I294" s="131"/>
      <c r="J294" s="156">
        <v>40.636299999999999</v>
      </c>
      <c r="K294" s="156">
        <v>-8.6470000000000002</v>
      </c>
    </row>
    <row r="295" spans="1:11" ht="13.5" thickBot="1" x14ac:dyDescent="0.25">
      <c r="A295" s="127">
        <v>160957</v>
      </c>
      <c r="B295" s="128" t="s">
        <v>742</v>
      </c>
      <c r="C295" s="129">
        <v>105</v>
      </c>
      <c r="D295" s="130" t="s">
        <v>115</v>
      </c>
      <c r="E295" s="130">
        <v>3</v>
      </c>
      <c r="F295" s="130"/>
      <c r="G295" s="130"/>
      <c r="H295" s="130"/>
      <c r="I295" s="131"/>
      <c r="J295" s="156">
        <v>40.634500000000003</v>
      </c>
      <c r="K295" s="156">
        <v>-8.6447000000000003</v>
      </c>
    </row>
    <row r="296" spans="1:11" ht="13.5" thickBot="1" x14ac:dyDescent="0.25">
      <c r="A296" s="127">
        <v>404196</v>
      </c>
      <c r="B296" s="128" t="s">
        <v>1109</v>
      </c>
      <c r="C296" s="129">
        <v>105</v>
      </c>
      <c r="D296" s="130" t="s">
        <v>115</v>
      </c>
      <c r="E296" s="130">
        <v>3</v>
      </c>
      <c r="F296" s="130"/>
      <c r="G296" s="130"/>
      <c r="H296" s="130"/>
      <c r="I296" s="131"/>
      <c r="J296" s="156">
        <v>40.636200000000002</v>
      </c>
      <c r="K296" s="156">
        <v>-8.6544000000000008</v>
      </c>
    </row>
    <row r="297" spans="1:11" ht="13.5" thickBot="1" x14ac:dyDescent="0.25">
      <c r="A297" s="127">
        <v>160131</v>
      </c>
      <c r="B297" s="128" t="s">
        <v>695</v>
      </c>
      <c r="C297" s="129">
        <v>105</v>
      </c>
      <c r="D297" s="130" t="s">
        <v>115</v>
      </c>
      <c r="E297" s="130">
        <v>3</v>
      </c>
      <c r="F297" s="130"/>
      <c r="G297" s="130"/>
      <c r="H297" s="130"/>
      <c r="I297" s="131"/>
      <c r="J297" s="156">
        <v>40.624899999999997</v>
      </c>
      <c r="K297" s="156">
        <v>-8.5701999999999998</v>
      </c>
    </row>
    <row r="298" spans="1:11" ht="13.5" thickBot="1" x14ac:dyDescent="0.25">
      <c r="A298" s="127">
        <v>160106</v>
      </c>
      <c r="B298" s="128" t="s">
        <v>693</v>
      </c>
      <c r="C298" s="129">
        <v>101</v>
      </c>
      <c r="D298" s="130" t="s">
        <v>111</v>
      </c>
      <c r="E298" s="130">
        <v>3</v>
      </c>
      <c r="F298" s="130" t="s">
        <v>327</v>
      </c>
      <c r="G298" s="130"/>
      <c r="H298" s="130"/>
      <c r="I298" s="131"/>
      <c r="J298" s="156">
        <v>40.6158</v>
      </c>
      <c r="K298" s="156">
        <v>-8.43</v>
      </c>
    </row>
    <row r="299" spans="1:11" ht="13.5" thickBot="1" x14ac:dyDescent="0.25">
      <c r="A299" s="127">
        <v>152997</v>
      </c>
      <c r="B299" s="128" t="s">
        <v>681</v>
      </c>
      <c r="C299" s="129">
        <v>407</v>
      </c>
      <c r="D299" s="130" t="s">
        <v>87</v>
      </c>
      <c r="E299" s="130">
        <v>2</v>
      </c>
      <c r="F299" s="130"/>
      <c r="G299" s="130"/>
      <c r="H299" s="130"/>
      <c r="I299" s="131"/>
      <c r="J299" s="156">
        <v>41.485399999999998</v>
      </c>
      <c r="K299" s="156">
        <v>-7.1809000000000003</v>
      </c>
    </row>
    <row r="300" spans="1:11" ht="13.5" thickBot="1" x14ac:dyDescent="0.25">
      <c r="A300" s="127">
        <v>160982</v>
      </c>
      <c r="B300" s="128" t="s">
        <v>744</v>
      </c>
      <c r="C300" s="129">
        <v>110</v>
      </c>
      <c r="D300" s="130" t="s">
        <v>121</v>
      </c>
      <c r="E300" s="130">
        <v>3</v>
      </c>
      <c r="F300" s="130"/>
      <c r="G300" s="130"/>
      <c r="H300" s="130"/>
      <c r="I300" s="131"/>
      <c r="J300" s="156">
        <v>40.630200000000002</v>
      </c>
      <c r="K300" s="156">
        <v>-8.7146000000000008</v>
      </c>
    </row>
    <row r="301" spans="1:11" ht="13.5" thickBot="1" x14ac:dyDescent="0.25">
      <c r="A301" s="127">
        <v>404263</v>
      </c>
      <c r="B301" s="128" t="s">
        <v>1116</v>
      </c>
      <c r="C301" s="129">
        <v>407</v>
      </c>
      <c r="D301" s="130" t="s">
        <v>87</v>
      </c>
      <c r="E301" s="130">
        <v>2</v>
      </c>
      <c r="F301" s="130"/>
      <c r="G301" s="130"/>
      <c r="H301" s="130"/>
      <c r="I301" s="131"/>
      <c r="J301" s="156">
        <v>41.514200000000002</v>
      </c>
      <c r="K301" s="156">
        <v>-7.1638999999999999</v>
      </c>
    </row>
    <row r="302" spans="1:11" ht="13.5" thickBot="1" x14ac:dyDescent="0.25">
      <c r="A302" s="127">
        <v>160593</v>
      </c>
      <c r="B302" s="128" t="s">
        <v>722</v>
      </c>
      <c r="C302" s="129">
        <v>1823</v>
      </c>
      <c r="D302" s="130" t="s">
        <v>142</v>
      </c>
      <c r="E302" s="130">
        <v>3</v>
      </c>
      <c r="F302" s="130" t="s">
        <v>327</v>
      </c>
      <c r="G302" s="130"/>
      <c r="H302" s="130"/>
      <c r="I302" s="131"/>
      <c r="J302" s="156">
        <v>40.700000000000003</v>
      </c>
      <c r="K302" s="156">
        <v>-7.8616000000000001</v>
      </c>
    </row>
    <row r="303" spans="1:11" ht="13.5" thickBot="1" x14ac:dyDescent="0.25">
      <c r="A303" s="127">
        <v>160635</v>
      </c>
      <c r="B303" s="128" t="s">
        <v>724</v>
      </c>
      <c r="C303" s="129">
        <v>1823</v>
      </c>
      <c r="D303" s="130" t="s">
        <v>142</v>
      </c>
      <c r="E303" s="130">
        <v>3</v>
      </c>
      <c r="F303" s="130"/>
      <c r="G303" s="130"/>
      <c r="H303" s="130"/>
      <c r="I303" s="131"/>
      <c r="J303" s="156">
        <v>40.679600000000001</v>
      </c>
      <c r="K303" s="156">
        <v>-7.9142000000000001</v>
      </c>
    </row>
    <row r="304" spans="1:11" ht="13.5" thickBot="1" x14ac:dyDescent="0.25">
      <c r="A304" s="127">
        <v>160120</v>
      </c>
      <c r="B304" s="128" t="s">
        <v>694</v>
      </c>
      <c r="C304" s="129">
        <v>105</v>
      </c>
      <c r="D304" s="130" t="s">
        <v>115</v>
      </c>
      <c r="E304" s="130">
        <v>3</v>
      </c>
      <c r="F304" s="130" t="s">
        <v>318</v>
      </c>
      <c r="G304" s="130"/>
      <c r="H304" s="130"/>
      <c r="I304" s="131"/>
      <c r="J304" s="156">
        <v>40.603000000000002</v>
      </c>
      <c r="K304" s="156">
        <v>-8.5996000000000006</v>
      </c>
    </row>
    <row r="305" spans="1:11" ht="13.5" thickBot="1" x14ac:dyDescent="0.25">
      <c r="A305" s="127">
        <v>402977</v>
      </c>
      <c r="B305" s="128" t="s">
        <v>1089</v>
      </c>
      <c r="C305" s="129">
        <v>1823</v>
      </c>
      <c r="D305" s="130" t="s">
        <v>142</v>
      </c>
      <c r="E305" s="130">
        <v>3</v>
      </c>
      <c r="F305" s="130" t="s">
        <v>318</v>
      </c>
      <c r="G305" s="130"/>
      <c r="H305" s="130"/>
      <c r="I305" s="131"/>
      <c r="J305" s="156">
        <v>40.674599999999998</v>
      </c>
      <c r="K305" s="156">
        <v>-7.9154</v>
      </c>
    </row>
    <row r="306" spans="1:11" ht="13.5" thickBot="1" x14ac:dyDescent="0.25">
      <c r="A306" s="127">
        <v>150095</v>
      </c>
      <c r="B306" s="128" t="s">
        <v>438</v>
      </c>
      <c r="C306" s="129">
        <v>1812</v>
      </c>
      <c r="D306" s="130" t="s">
        <v>93</v>
      </c>
      <c r="E306" s="130">
        <v>2</v>
      </c>
      <c r="F306" s="130"/>
      <c r="G306" s="130"/>
      <c r="H306" s="130"/>
      <c r="I306" s="131"/>
      <c r="J306" s="156">
        <v>40.990299999999998</v>
      </c>
      <c r="K306" s="156">
        <v>-7.3944000000000001</v>
      </c>
    </row>
    <row r="307" spans="1:11" ht="13.5" thickBot="1" x14ac:dyDescent="0.25">
      <c r="A307" s="127">
        <v>151920</v>
      </c>
      <c r="B307" s="128" t="s">
        <v>582</v>
      </c>
      <c r="C307" s="129">
        <v>1818</v>
      </c>
      <c r="D307" s="130" t="s">
        <v>100</v>
      </c>
      <c r="E307" s="130">
        <v>2</v>
      </c>
      <c r="F307" s="130"/>
      <c r="G307" s="130"/>
      <c r="H307" s="130"/>
      <c r="I307" s="131"/>
      <c r="J307" s="156">
        <v>40.9</v>
      </c>
      <c r="K307" s="156">
        <v>-7.4869000000000003</v>
      </c>
    </row>
    <row r="308" spans="1:11" ht="13.5" thickBot="1" x14ac:dyDescent="0.25">
      <c r="A308" s="127">
        <v>161913</v>
      </c>
      <c r="B308" s="128" t="s">
        <v>805</v>
      </c>
      <c r="C308" s="129">
        <v>1817</v>
      </c>
      <c r="D308" s="130" t="s">
        <v>136</v>
      </c>
      <c r="E308" s="130">
        <v>3</v>
      </c>
      <c r="F308" s="130"/>
      <c r="G308" s="130"/>
      <c r="H308" s="130"/>
      <c r="I308" s="131"/>
      <c r="J308" s="156">
        <v>40.741</v>
      </c>
      <c r="K308" s="156">
        <v>-7.7313000000000001</v>
      </c>
    </row>
    <row r="309" spans="1:11" ht="13.5" thickBot="1" x14ac:dyDescent="0.25">
      <c r="A309" s="127">
        <v>400695</v>
      </c>
      <c r="B309" s="128" t="s">
        <v>1044</v>
      </c>
      <c r="C309" s="129">
        <v>101</v>
      </c>
      <c r="D309" s="130" t="s">
        <v>111</v>
      </c>
      <c r="E309" s="130">
        <v>3</v>
      </c>
      <c r="F309" s="130" t="s">
        <v>318</v>
      </c>
      <c r="G309" s="130"/>
      <c r="H309" s="130"/>
      <c r="I309" s="131"/>
      <c r="J309" s="156">
        <v>40.5837</v>
      </c>
      <c r="K309" s="156">
        <v>-8.4478000000000009</v>
      </c>
    </row>
    <row r="310" spans="1:11" ht="13.5" thickBot="1" x14ac:dyDescent="0.25">
      <c r="A310" s="127">
        <v>160994</v>
      </c>
      <c r="B310" s="128" t="s">
        <v>745</v>
      </c>
      <c r="C310" s="129">
        <v>110</v>
      </c>
      <c r="D310" s="130" t="s">
        <v>121</v>
      </c>
      <c r="E310" s="130">
        <v>3</v>
      </c>
      <c r="F310" s="130"/>
      <c r="G310" s="130"/>
      <c r="H310" s="130"/>
      <c r="I310" s="131"/>
      <c r="J310" s="156">
        <v>40.599699999999999</v>
      </c>
      <c r="K310" s="156">
        <v>-8.6623999999999999</v>
      </c>
    </row>
    <row r="311" spans="1:11" ht="13.5" thickBot="1" x14ac:dyDescent="0.25">
      <c r="A311" s="127">
        <v>160970</v>
      </c>
      <c r="B311" s="128" t="s">
        <v>743</v>
      </c>
      <c r="C311" s="129">
        <v>110</v>
      </c>
      <c r="D311" s="130" t="s">
        <v>121</v>
      </c>
      <c r="E311" s="130">
        <v>3</v>
      </c>
      <c r="F311" s="130"/>
      <c r="G311" s="130"/>
      <c r="H311" s="130"/>
      <c r="I311" s="131"/>
      <c r="J311" s="156">
        <v>40.609200000000001</v>
      </c>
      <c r="K311" s="156">
        <v>-8.7277000000000005</v>
      </c>
    </row>
    <row r="312" spans="1:11" ht="13.5" thickBot="1" x14ac:dyDescent="0.25">
      <c r="A312" s="127">
        <v>160908</v>
      </c>
      <c r="B312" s="128" t="s">
        <v>738</v>
      </c>
      <c r="C312" s="129">
        <v>101</v>
      </c>
      <c r="D312" s="130" t="s">
        <v>111</v>
      </c>
      <c r="E312" s="130">
        <v>3</v>
      </c>
      <c r="F312" s="130"/>
      <c r="G312" s="130"/>
      <c r="H312" s="130"/>
      <c r="I312" s="131"/>
      <c r="J312" s="156">
        <v>40.580300000000001</v>
      </c>
      <c r="K312" s="156">
        <v>-8.4489999999999998</v>
      </c>
    </row>
    <row r="313" spans="1:11" ht="13.5" thickBot="1" x14ac:dyDescent="0.25">
      <c r="A313" s="127">
        <v>401626</v>
      </c>
      <c r="B313" s="128" t="s">
        <v>1063</v>
      </c>
      <c r="C313" s="129">
        <v>1823</v>
      </c>
      <c r="D313" s="130" t="s">
        <v>142</v>
      </c>
      <c r="E313" s="130">
        <v>3</v>
      </c>
      <c r="F313" s="130"/>
      <c r="G313" s="130"/>
      <c r="H313" s="130"/>
      <c r="I313" s="131"/>
      <c r="J313" s="156">
        <v>40.660699999999999</v>
      </c>
      <c r="K313" s="156">
        <v>-7.9077000000000002</v>
      </c>
    </row>
    <row r="314" spans="1:11" ht="13.5" thickBot="1" x14ac:dyDescent="0.25">
      <c r="A314" s="127">
        <v>161962</v>
      </c>
      <c r="B314" s="128" t="s">
        <v>810</v>
      </c>
      <c r="C314" s="129">
        <v>101</v>
      </c>
      <c r="D314" s="130" t="s">
        <v>111</v>
      </c>
      <c r="E314" s="130">
        <v>3</v>
      </c>
      <c r="F314" s="130" t="s">
        <v>318</v>
      </c>
      <c r="G314" s="130"/>
      <c r="H314" s="130"/>
      <c r="I314" s="131"/>
      <c r="J314" s="156">
        <v>40.575400000000002</v>
      </c>
      <c r="K314" s="156">
        <v>-8.4464000000000006</v>
      </c>
    </row>
    <row r="315" spans="1:11" ht="13.5" thickBot="1" x14ac:dyDescent="0.25">
      <c r="A315" s="127">
        <v>161858</v>
      </c>
      <c r="B315" s="128" t="s">
        <v>799</v>
      </c>
      <c r="C315" s="129">
        <v>1823</v>
      </c>
      <c r="D315" s="130" t="s">
        <v>142</v>
      </c>
      <c r="E315" s="130">
        <v>3</v>
      </c>
      <c r="F315" s="130" t="s">
        <v>318</v>
      </c>
      <c r="G315" s="130"/>
      <c r="H315" s="130"/>
      <c r="I315" s="131"/>
      <c r="J315" s="156">
        <v>40.656599999999997</v>
      </c>
      <c r="K315" s="156">
        <v>-7.9124999999999996</v>
      </c>
    </row>
    <row r="316" spans="1:11" ht="13.5" thickBot="1" x14ac:dyDescent="0.25">
      <c r="A316" s="127">
        <v>161860</v>
      </c>
      <c r="B316" s="128" t="s">
        <v>800</v>
      </c>
      <c r="C316" s="129">
        <v>1823</v>
      </c>
      <c r="D316" s="130" t="s">
        <v>142</v>
      </c>
      <c r="E316" s="130">
        <v>3</v>
      </c>
      <c r="F316" s="130" t="s">
        <v>318</v>
      </c>
      <c r="G316" s="130"/>
      <c r="H316" s="130"/>
      <c r="I316" s="131"/>
      <c r="J316" s="156">
        <v>40.656599999999997</v>
      </c>
      <c r="K316" s="156">
        <v>-7.9124999999999996</v>
      </c>
    </row>
    <row r="317" spans="1:11" ht="13.5" thickBot="1" x14ac:dyDescent="0.25">
      <c r="A317" s="127">
        <v>161871</v>
      </c>
      <c r="B317" s="128" t="s">
        <v>801</v>
      </c>
      <c r="C317" s="129">
        <v>1823</v>
      </c>
      <c r="D317" s="130" t="s">
        <v>142</v>
      </c>
      <c r="E317" s="130">
        <v>3</v>
      </c>
      <c r="F317" s="130"/>
      <c r="G317" s="130"/>
      <c r="H317" s="130"/>
      <c r="I317" s="131"/>
      <c r="J317" s="156">
        <v>40.656599999999997</v>
      </c>
      <c r="K317" s="156">
        <v>-7.9124999999999996</v>
      </c>
    </row>
    <row r="318" spans="1:11" ht="13.5" thickBot="1" x14ac:dyDescent="0.25">
      <c r="A318" s="127">
        <v>400002</v>
      </c>
      <c r="B318" s="128" t="s">
        <v>1034</v>
      </c>
      <c r="C318" s="129">
        <v>1823</v>
      </c>
      <c r="D318" s="130" t="s">
        <v>142</v>
      </c>
      <c r="E318" s="130">
        <v>3</v>
      </c>
      <c r="F318" s="130"/>
      <c r="G318" s="130"/>
      <c r="H318" s="130"/>
      <c r="I318" s="131"/>
      <c r="J318" s="156">
        <v>40.656599999999997</v>
      </c>
      <c r="K318" s="156">
        <v>-7.9124999999999996</v>
      </c>
    </row>
    <row r="319" spans="1:11" ht="13.5" thickBot="1" x14ac:dyDescent="0.25">
      <c r="A319" s="127">
        <v>151841</v>
      </c>
      <c r="B319" s="128" t="s">
        <v>574</v>
      </c>
      <c r="C319" s="129">
        <v>410</v>
      </c>
      <c r="D319" s="130" t="s">
        <v>105</v>
      </c>
      <c r="E319" s="130">
        <v>2</v>
      </c>
      <c r="F319" s="130"/>
      <c r="G319" s="130"/>
      <c r="H319" s="130"/>
      <c r="I319" s="131"/>
      <c r="J319" s="156">
        <v>41.308300000000003</v>
      </c>
      <c r="K319" s="156">
        <v>-7.1535000000000002</v>
      </c>
    </row>
    <row r="320" spans="1:11" ht="13.5" thickBot="1" x14ac:dyDescent="0.25">
      <c r="A320" s="127">
        <v>160854</v>
      </c>
      <c r="B320" s="128" t="s">
        <v>736</v>
      </c>
      <c r="C320" s="129">
        <v>901</v>
      </c>
      <c r="D320" s="130" t="s">
        <v>171</v>
      </c>
      <c r="E320" s="130">
        <v>5</v>
      </c>
      <c r="F320" s="130" t="s">
        <v>318</v>
      </c>
      <c r="G320" s="130"/>
      <c r="H320" s="130"/>
      <c r="I320" s="131"/>
      <c r="J320" s="156">
        <v>40.816499999999998</v>
      </c>
      <c r="K320" s="156">
        <v>-7.5453999999999999</v>
      </c>
    </row>
    <row r="321" spans="1:11" ht="13.5" thickBot="1" x14ac:dyDescent="0.25">
      <c r="A321" s="127">
        <v>161070</v>
      </c>
      <c r="B321" s="128" t="s">
        <v>750</v>
      </c>
      <c r="C321" s="129">
        <v>118</v>
      </c>
      <c r="D321" s="130" t="s">
        <v>139</v>
      </c>
      <c r="E321" s="130">
        <v>3</v>
      </c>
      <c r="F321" s="130"/>
      <c r="G321" s="130"/>
      <c r="H321" s="130"/>
      <c r="I321" s="131"/>
      <c r="J321" s="156">
        <v>40.555</v>
      </c>
      <c r="K321" s="156">
        <v>-8.6839999999999993</v>
      </c>
    </row>
    <row r="322" spans="1:11" ht="13.5" thickBot="1" x14ac:dyDescent="0.25">
      <c r="A322" s="127">
        <v>404299</v>
      </c>
      <c r="B322" s="128" t="s">
        <v>1119</v>
      </c>
      <c r="C322" s="129">
        <v>118</v>
      </c>
      <c r="D322" s="130" t="s">
        <v>139</v>
      </c>
      <c r="E322" s="130">
        <v>3</v>
      </c>
      <c r="F322" s="130" t="s">
        <v>318</v>
      </c>
      <c r="G322" s="130"/>
      <c r="H322" s="130"/>
      <c r="I322" s="131"/>
      <c r="J322" s="156">
        <v>40.545499999999997</v>
      </c>
      <c r="K322" s="156">
        <v>-8.7520000000000007</v>
      </c>
    </row>
    <row r="323" spans="1:11" ht="13.5" thickBot="1" x14ac:dyDescent="0.25">
      <c r="A323" s="127">
        <v>160568</v>
      </c>
      <c r="B323" s="128" t="s">
        <v>720</v>
      </c>
      <c r="C323" s="129">
        <v>114</v>
      </c>
      <c r="D323" s="130" t="s">
        <v>129</v>
      </c>
      <c r="E323" s="130">
        <v>3</v>
      </c>
      <c r="F323" s="130" t="s">
        <v>318</v>
      </c>
      <c r="G323" s="130"/>
      <c r="H323" s="130"/>
      <c r="I323" s="131"/>
      <c r="J323" s="156">
        <v>40.517000000000003</v>
      </c>
      <c r="K323" s="156">
        <v>-8.4982000000000006</v>
      </c>
    </row>
    <row r="324" spans="1:11" ht="13.5" thickBot="1" x14ac:dyDescent="0.25">
      <c r="A324" s="127">
        <v>160076</v>
      </c>
      <c r="B324" s="128" t="s">
        <v>692</v>
      </c>
      <c r="C324" s="129">
        <v>909</v>
      </c>
      <c r="D324" s="130" t="s">
        <v>184</v>
      </c>
      <c r="E324" s="130">
        <v>5</v>
      </c>
      <c r="F324" s="130"/>
      <c r="G324" s="130"/>
      <c r="H324" s="130"/>
      <c r="I324" s="131"/>
      <c r="J324" s="156">
        <v>40.9726</v>
      </c>
      <c r="K324" s="156">
        <v>-7.2618</v>
      </c>
    </row>
    <row r="325" spans="1:11" ht="13.5" thickBot="1" x14ac:dyDescent="0.25">
      <c r="A325" s="127">
        <v>161998</v>
      </c>
      <c r="B325" s="128" t="s">
        <v>813</v>
      </c>
      <c r="C325" s="129">
        <v>1821</v>
      </c>
      <c r="D325" s="130" t="s">
        <v>138</v>
      </c>
      <c r="E325" s="130">
        <v>3</v>
      </c>
      <c r="F325" s="130"/>
      <c r="G325" s="130"/>
      <c r="H325" s="130"/>
      <c r="I325" s="131"/>
      <c r="J325" s="156">
        <v>40.517200000000003</v>
      </c>
      <c r="K325" s="156">
        <v>-8.0859000000000005</v>
      </c>
    </row>
    <row r="326" spans="1:11" ht="13.5" thickBot="1" x14ac:dyDescent="0.25">
      <c r="A326" s="127">
        <v>161822</v>
      </c>
      <c r="B326" s="128" t="s">
        <v>798</v>
      </c>
      <c r="C326" s="129">
        <v>1821</v>
      </c>
      <c r="D326" s="130" t="s">
        <v>138</v>
      </c>
      <c r="E326" s="130">
        <v>3</v>
      </c>
      <c r="F326" s="130"/>
      <c r="G326" s="130"/>
      <c r="H326" s="130"/>
      <c r="I326" s="131"/>
      <c r="J326" s="156">
        <v>40.517099999999999</v>
      </c>
      <c r="K326" s="156">
        <v>-8.0802999999999994</v>
      </c>
    </row>
    <row r="327" spans="1:11" ht="13.5" thickBot="1" x14ac:dyDescent="0.25">
      <c r="A327" s="127">
        <v>161895</v>
      </c>
      <c r="B327" s="128" t="s">
        <v>803</v>
      </c>
      <c r="C327" s="129">
        <v>1806</v>
      </c>
      <c r="D327" s="130" t="s">
        <v>122</v>
      </c>
      <c r="E327" s="130">
        <v>3</v>
      </c>
      <c r="F327" s="130"/>
      <c r="G327" s="130"/>
      <c r="H327" s="130"/>
      <c r="I327" s="131"/>
      <c r="J327" s="156">
        <v>40.601900000000001</v>
      </c>
      <c r="K327" s="156">
        <v>-7.7535999999999996</v>
      </c>
    </row>
    <row r="328" spans="1:11" ht="13.5" thickBot="1" x14ac:dyDescent="0.25">
      <c r="A328" s="127">
        <v>151269</v>
      </c>
      <c r="B328" s="128" t="s">
        <v>524</v>
      </c>
      <c r="C328" s="129">
        <v>914</v>
      </c>
      <c r="D328" s="130" t="s">
        <v>106</v>
      </c>
      <c r="E328" s="130">
        <v>2</v>
      </c>
      <c r="F328" s="130" t="s">
        <v>320</v>
      </c>
      <c r="G328" s="130"/>
      <c r="H328" s="130"/>
      <c r="I328" s="131"/>
      <c r="J328" s="156">
        <v>41.0822</v>
      </c>
      <c r="K328" s="156">
        <v>-7.1403999999999996</v>
      </c>
    </row>
    <row r="329" spans="1:11" ht="13.5" thickBot="1" x14ac:dyDescent="0.25">
      <c r="A329" s="127">
        <v>160416</v>
      </c>
      <c r="B329" s="128" t="s">
        <v>710</v>
      </c>
      <c r="C329" s="129">
        <v>1811</v>
      </c>
      <c r="D329" s="130" t="s">
        <v>131</v>
      </c>
      <c r="E329" s="130">
        <v>3</v>
      </c>
      <c r="F329" s="130"/>
      <c r="G329" s="130"/>
      <c r="H329" s="130"/>
      <c r="I329" s="131"/>
      <c r="J329" s="156">
        <v>40.665500000000002</v>
      </c>
      <c r="K329" s="156">
        <v>-7.6043000000000003</v>
      </c>
    </row>
    <row r="330" spans="1:11" ht="13.5" thickBot="1" x14ac:dyDescent="0.25">
      <c r="A330" s="127">
        <v>150526</v>
      </c>
      <c r="B330" s="128" t="s">
        <v>464</v>
      </c>
      <c r="C330" s="129">
        <v>405</v>
      </c>
      <c r="D330" s="130" t="s">
        <v>84</v>
      </c>
      <c r="E330" s="130">
        <v>2</v>
      </c>
      <c r="F330" s="130"/>
      <c r="G330" s="130"/>
      <c r="H330" s="130"/>
      <c r="I330" s="131"/>
      <c r="J330" s="156">
        <v>41.5383</v>
      </c>
      <c r="K330" s="156">
        <v>-6.9692999999999996</v>
      </c>
    </row>
    <row r="331" spans="1:11" ht="13.5" thickBot="1" x14ac:dyDescent="0.25">
      <c r="A331" s="127">
        <v>150575</v>
      </c>
      <c r="B331" s="128" t="s">
        <v>468</v>
      </c>
      <c r="C331" s="129">
        <v>409</v>
      </c>
      <c r="D331" s="130" t="s">
        <v>103</v>
      </c>
      <c r="E331" s="130">
        <v>2</v>
      </c>
      <c r="F331" s="130"/>
      <c r="G331" s="130"/>
      <c r="H331" s="130"/>
      <c r="I331" s="131"/>
      <c r="J331" s="156">
        <v>41.174199999999999</v>
      </c>
      <c r="K331" s="156">
        <v>-7.0533999999999999</v>
      </c>
    </row>
    <row r="332" spans="1:11" ht="13.5" thickBot="1" x14ac:dyDescent="0.25">
      <c r="A332" s="127">
        <v>161767</v>
      </c>
      <c r="B332" s="128" t="s">
        <v>794</v>
      </c>
      <c r="C332" s="129">
        <v>1809</v>
      </c>
      <c r="D332" s="130" t="s">
        <v>126</v>
      </c>
      <c r="E332" s="130">
        <v>3</v>
      </c>
      <c r="F332" s="130"/>
      <c r="G332" s="130"/>
      <c r="H332" s="130"/>
      <c r="I332" s="131"/>
      <c r="J332" s="156">
        <v>40.537799999999997</v>
      </c>
      <c r="K332" s="156">
        <v>-7.8498999999999999</v>
      </c>
    </row>
    <row r="333" spans="1:11" ht="13.5" thickBot="1" x14ac:dyDescent="0.25">
      <c r="A333" s="127">
        <v>150680</v>
      </c>
      <c r="B333" s="128" t="s">
        <v>477</v>
      </c>
      <c r="C333" s="129">
        <v>412</v>
      </c>
      <c r="D333" s="130" t="s">
        <v>110</v>
      </c>
      <c r="E333" s="130">
        <v>2</v>
      </c>
      <c r="F333" s="130"/>
      <c r="G333" s="130"/>
      <c r="H333" s="130"/>
      <c r="I333" s="131"/>
      <c r="J333" s="156">
        <v>41.835900000000002</v>
      </c>
      <c r="K333" s="156">
        <v>-7.0025000000000004</v>
      </c>
    </row>
    <row r="334" spans="1:11" ht="13.5" thickBot="1" x14ac:dyDescent="0.25">
      <c r="A334" s="127">
        <v>161755</v>
      </c>
      <c r="B334" s="128" t="s">
        <v>793</v>
      </c>
      <c r="C334" s="129">
        <v>1809</v>
      </c>
      <c r="D334" s="130" t="s">
        <v>126</v>
      </c>
      <c r="E334" s="130">
        <v>3</v>
      </c>
      <c r="F334" s="130"/>
      <c r="G334" s="130"/>
      <c r="H334" s="130"/>
      <c r="I334" s="131"/>
      <c r="J334" s="156">
        <v>40.511000000000003</v>
      </c>
      <c r="K334" s="156">
        <v>-7.9103000000000003</v>
      </c>
    </row>
    <row r="335" spans="1:11" ht="13.5" thickBot="1" x14ac:dyDescent="0.25">
      <c r="A335" s="127">
        <v>160910</v>
      </c>
      <c r="B335" s="128" t="s">
        <v>739</v>
      </c>
      <c r="C335" s="129">
        <v>103</v>
      </c>
      <c r="D335" s="130" t="s">
        <v>113</v>
      </c>
      <c r="E335" s="130">
        <v>3</v>
      </c>
      <c r="F335" s="130"/>
      <c r="G335" s="130"/>
      <c r="H335" s="130"/>
      <c r="I335" s="131"/>
      <c r="J335" s="156">
        <v>40.439</v>
      </c>
      <c r="K335" s="156">
        <v>-8.4471000000000007</v>
      </c>
    </row>
    <row r="336" spans="1:11" ht="13.5" thickBot="1" x14ac:dyDescent="0.25">
      <c r="A336" s="127">
        <v>150447</v>
      </c>
      <c r="B336" s="128" t="s">
        <v>458</v>
      </c>
      <c r="C336" s="129">
        <v>401</v>
      </c>
      <c r="D336" s="130" t="s">
        <v>74</v>
      </c>
      <c r="E336" s="130">
        <v>2</v>
      </c>
      <c r="F336" s="130"/>
      <c r="G336" s="130"/>
      <c r="H336" s="130"/>
      <c r="I336" s="131"/>
      <c r="J336" s="156">
        <v>41.3444</v>
      </c>
      <c r="K336" s="156">
        <v>-6.9602000000000004</v>
      </c>
    </row>
    <row r="337" spans="1:11" ht="13.5" thickBot="1" x14ac:dyDescent="0.25">
      <c r="A337" s="127">
        <v>161561</v>
      </c>
      <c r="B337" s="128" t="s">
        <v>779</v>
      </c>
      <c r="C337" s="129">
        <v>913</v>
      </c>
      <c r="D337" s="130" t="s">
        <v>192</v>
      </c>
      <c r="E337" s="130">
        <v>5</v>
      </c>
      <c r="F337" s="130"/>
      <c r="G337" s="130"/>
      <c r="H337" s="130"/>
      <c r="I337" s="131"/>
      <c r="J337" s="156">
        <v>40.765599999999999</v>
      </c>
      <c r="K337" s="156">
        <v>-7.3555000000000001</v>
      </c>
    </row>
    <row r="338" spans="1:11" ht="13.5" thickBot="1" x14ac:dyDescent="0.25">
      <c r="A338" s="127">
        <v>160209</v>
      </c>
      <c r="B338" s="128" t="s">
        <v>700</v>
      </c>
      <c r="C338" s="129">
        <v>608</v>
      </c>
      <c r="D338" s="130" t="s">
        <v>158</v>
      </c>
      <c r="E338" s="130">
        <v>4</v>
      </c>
      <c r="F338" s="130" t="s">
        <v>318</v>
      </c>
      <c r="G338" s="130"/>
      <c r="H338" s="130"/>
      <c r="I338" s="131"/>
      <c r="J338" s="156">
        <v>40.428800000000003</v>
      </c>
      <c r="K338" s="156">
        <v>-8.7380999999999993</v>
      </c>
    </row>
    <row r="339" spans="1:11" ht="13.5" thickBot="1" x14ac:dyDescent="0.25">
      <c r="A339" s="127">
        <v>160842</v>
      </c>
      <c r="B339" s="128" t="s">
        <v>735</v>
      </c>
      <c r="C339" s="129">
        <v>905</v>
      </c>
      <c r="D339" s="130" t="s">
        <v>178</v>
      </c>
      <c r="E339" s="130">
        <v>5</v>
      </c>
      <c r="F339" s="130"/>
      <c r="G339" s="130"/>
      <c r="H339" s="130"/>
      <c r="I339" s="131"/>
      <c r="J339" s="156">
        <v>40.620199999999997</v>
      </c>
      <c r="K339" s="156">
        <v>-7.5396000000000001</v>
      </c>
    </row>
    <row r="340" spans="1:11" ht="13.5" thickBot="1" x14ac:dyDescent="0.25">
      <c r="A340" s="127">
        <v>161706</v>
      </c>
      <c r="B340" s="128" t="s">
        <v>790</v>
      </c>
      <c r="C340" s="129">
        <v>1802</v>
      </c>
      <c r="D340" s="130" t="s">
        <v>116</v>
      </c>
      <c r="E340" s="130">
        <v>3</v>
      </c>
      <c r="F340" s="130"/>
      <c r="G340" s="130"/>
      <c r="H340" s="130"/>
      <c r="I340" s="131"/>
      <c r="J340" s="156">
        <v>40.434800000000003</v>
      </c>
      <c r="K340" s="156">
        <v>-7.9980000000000002</v>
      </c>
    </row>
    <row r="341" spans="1:11" ht="13.5" thickBot="1" x14ac:dyDescent="0.25">
      <c r="A341" s="127">
        <v>161743</v>
      </c>
      <c r="B341" s="128" t="s">
        <v>792</v>
      </c>
      <c r="C341" s="129">
        <v>1808</v>
      </c>
      <c r="D341" s="130" t="s">
        <v>124</v>
      </c>
      <c r="E341" s="130">
        <v>3</v>
      </c>
      <c r="F341" s="130"/>
      <c r="G341" s="130"/>
      <c r="H341" s="130"/>
      <c r="I341" s="131"/>
      <c r="J341" s="156">
        <v>40.396900000000002</v>
      </c>
      <c r="K341" s="156">
        <v>-8.2324999999999999</v>
      </c>
    </row>
    <row r="342" spans="1:11" ht="13.5" thickBot="1" x14ac:dyDescent="0.25">
      <c r="A342" s="127">
        <v>161007</v>
      </c>
      <c r="B342" s="128" t="s">
        <v>746</v>
      </c>
      <c r="C342" s="129">
        <v>111</v>
      </c>
      <c r="D342" s="130" t="s">
        <v>123</v>
      </c>
      <c r="E342" s="130">
        <v>3</v>
      </c>
      <c r="F342" s="130"/>
      <c r="G342" s="130"/>
      <c r="H342" s="130"/>
      <c r="I342" s="131"/>
      <c r="J342" s="156">
        <v>40.378500000000003</v>
      </c>
      <c r="K342" s="156">
        <v>-8.4535</v>
      </c>
    </row>
    <row r="343" spans="1:11" ht="13.5" thickBot="1" x14ac:dyDescent="0.25">
      <c r="A343" s="127">
        <v>161792</v>
      </c>
      <c r="B343" s="128" t="s">
        <v>797</v>
      </c>
      <c r="C343" s="129">
        <v>1814</v>
      </c>
      <c r="D343" s="130" t="s">
        <v>132</v>
      </c>
      <c r="E343" s="130">
        <v>3</v>
      </c>
      <c r="F343" s="130"/>
      <c r="G343" s="130"/>
      <c r="H343" s="130"/>
      <c r="I343" s="131"/>
      <c r="J343" s="156">
        <v>40.393099999999997</v>
      </c>
      <c r="K343" s="156">
        <v>-8.1501999999999999</v>
      </c>
    </row>
    <row r="344" spans="1:11" ht="13.5" thickBot="1" x14ac:dyDescent="0.25">
      <c r="A344" s="127">
        <v>160866</v>
      </c>
      <c r="B344" s="128" t="s">
        <v>737</v>
      </c>
      <c r="C344" s="129">
        <v>903</v>
      </c>
      <c r="D344" s="130" t="s">
        <v>175</v>
      </c>
      <c r="E344" s="130">
        <v>5</v>
      </c>
      <c r="F344" s="130"/>
      <c r="G344" s="130"/>
      <c r="H344" s="130"/>
      <c r="I344" s="131"/>
      <c r="J344" s="156">
        <v>40.6342</v>
      </c>
      <c r="K344" s="156">
        <v>-7.3926999999999996</v>
      </c>
    </row>
    <row r="345" spans="1:11" ht="13.5" thickBot="1" x14ac:dyDescent="0.25">
      <c r="A345" s="127">
        <v>160180</v>
      </c>
      <c r="B345" s="128" t="s">
        <v>698</v>
      </c>
      <c r="C345" s="129">
        <v>602</v>
      </c>
      <c r="D345" s="130" t="s">
        <v>148</v>
      </c>
      <c r="E345" s="130">
        <v>4</v>
      </c>
      <c r="F345" s="130"/>
      <c r="G345" s="130"/>
      <c r="H345" s="130"/>
      <c r="I345" s="131"/>
      <c r="J345" s="156">
        <v>40.347000000000001</v>
      </c>
      <c r="K345" s="156">
        <v>-8.5932999999999993</v>
      </c>
    </row>
    <row r="346" spans="1:11" ht="13.5" thickBot="1" x14ac:dyDescent="0.25">
      <c r="A346" s="127">
        <v>161240</v>
      </c>
      <c r="B346" s="128" t="s">
        <v>761</v>
      </c>
      <c r="C346" s="129">
        <v>602</v>
      </c>
      <c r="D346" s="130" t="s">
        <v>148</v>
      </c>
      <c r="E346" s="130">
        <v>4</v>
      </c>
      <c r="F346" s="130"/>
      <c r="G346" s="130"/>
      <c r="H346" s="130"/>
      <c r="I346" s="131"/>
      <c r="J346" s="156">
        <v>40.347000000000001</v>
      </c>
      <c r="K346" s="156">
        <v>-8.5932999999999993</v>
      </c>
    </row>
    <row r="347" spans="1:11" ht="13.5" thickBot="1" x14ac:dyDescent="0.25">
      <c r="A347" s="127">
        <v>161482</v>
      </c>
      <c r="B347" s="128" t="s">
        <v>775</v>
      </c>
      <c r="C347" s="129">
        <v>616</v>
      </c>
      <c r="D347" s="130" t="s">
        <v>169</v>
      </c>
      <c r="E347" s="130">
        <v>4</v>
      </c>
      <c r="F347" s="130" t="s">
        <v>318</v>
      </c>
      <c r="G347" s="130"/>
      <c r="H347" s="130"/>
      <c r="I347" s="131"/>
      <c r="J347" s="156">
        <v>40.361699999999999</v>
      </c>
      <c r="K347" s="156">
        <v>-8.0282</v>
      </c>
    </row>
    <row r="348" spans="1:11" ht="13.5" thickBot="1" x14ac:dyDescent="0.25">
      <c r="A348" s="127">
        <v>161597</v>
      </c>
      <c r="B348" s="128" t="s">
        <v>781</v>
      </c>
      <c r="C348" s="129">
        <v>906</v>
      </c>
      <c r="D348" s="130" t="s">
        <v>180</v>
      </c>
      <c r="E348" s="130">
        <v>5</v>
      </c>
      <c r="F348" s="130"/>
      <c r="G348" s="130"/>
      <c r="H348" s="130"/>
      <c r="I348" s="131"/>
      <c r="J348" s="156">
        <v>40.490600000000001</v>
      </c>
      <c r="K348" s="156">
        <v>-7.5961999999999996</v>
      </c>
    </row>
    <row r="349" spans="1:11" ht="13.5" thickBot="1" x14ac:dyDescent="0.25">
      <c r="A349" s="127">
        <v>161937</v>
      </c>
      <c r="B349" s="128" t="s">
        <v>807</v>
      </c>
      <c r="C349" s="129">
        <v>912</v>
      </c>
      <c r="D349" s="130" t="s">
        <v>190</v>
      </c>
      <c r="E349" s="130">
        <v>5</v>
      </c>
      <c r="F349" s="130" t="s">
        <v>318</v>
      </c>
      <c r="G349" s="130"/>
      <c r="H349" s="130"/>
      <c r="I349" s="131"/>
      <c r="J349" s="156">
        <v>40.412700000000001</v>
      </c>
      <c r="K349" s="156">
        <v>-7.7115999999999998</v>
      </c>
    </row>
    <row r="350" spans="1:11" ht="13.5" thickBot="1" x14ac:dyDescent="0.25">
      <c r="A350" s="127">
        <v>160179</v>
      </c>
      <c r="B350" s="128" t="s">
        <v>697</v>
      </c>
      <c r="C350" s="129">
        <v>602</v>
      </c>
      <c r="D350" s="130" t="s">
        <v>148</v>
      </c>
      <c r="E350" s="130">
        <v>4</v>
      </c>
      <c r="F350" s="130"/>
      <c r="G350" s="130"/>
      <c r="H350" s="130"/>
      <c r="I350" s="131"/>
      <c r="J350" s="156">
        <v>40.312600000000003</v>
      </c>
      <c r="K350" s="156">
        <v>-8.7486999999999995</v>
      </c>
    </row>
    <row r="351" spans="1:11" ht="13.5" thickBot="1" x14ac:dyDescent="0.25">
      <c r="A351" s="127">
        <v>161925</v>
      </c>
      <c r="B351" s="128" t="s">
        <v>806</v>
      </c>
      <c r="C351" s="129">
        <v>912</v>
      </c>
      <c r="D351" s="130" t="s">
        <v>190</v>
      </c>
      <c r="E351" s="130">
        <v>5</v>
      </c>
      <c r="F351" s="130"/>
      <c r="G351" s="130"/>
      <c r="H351" s="130"/>
      <c r="I351" s="131"/>
      <c r="J351" s="156">
        <v>40.411299999999997</v>
      </c>
      <c r="K351" s="156">
        <v>-7.7081</v>
      </c>
    </row>
    <row r="352" spans="1:11" ht="13.5" thickBot="1" x14ac:dyDescent="0.25">
      <c r="A352" s="127">
        <v>162000</v>
      </c>
      <c r="B352" s="128" t="s">
        <v>814</v>
      </c>
      <c r="C352" s="129">
        <v>611</v>
      </c>
      <c r="D352" s="130" t="s">
        <v>161</v>
      </c>
      <c r="E352" s="130">
        <v>4</v>
      </c>
      <c r="F352" s="130"/>
      <c r="G352" s="130"/>
      <c r="H352" s="130"/>
      <c r="I352" s="131"/>
      <c r="J352" s="156">
        <v>40.355800000000002</v>
      </c>
      <c r="K352" s="156">
        <v>-7.8552</v>
      </c>
    </row>
    <row r="353" spans="1:11" ht="13.5" thickBot="1" x14ac:dyDescent="0.25">
      <c r="A353" s="127">
        <v>152973</v>
      </c>
      <c r="B353" s="128" t="s">
        <v>680</v>
      </c>
      <c r="C353" s="129">
        <v>402</v>
      </c>
      <c r="D353" s="130" t="s">
        <v>78</v>
      </c>
      <c r="E353" s="130">
        <v>2</v>
      </c>
      <c r="F353" s="130"/>
      <c r="G353" s="130"/>
      <c r="H353" s="130"/>
      <c r="I353" s="131"/>
      <c r="J353" s="156">
        <v>41.808999999999997</v>
      </c>
      <c r="K353" s="156">
        <v>-6.7660999999999998</v>
      </c>
    </row>
    <row r="354" spans="1:11" ht="13.5" thickBot="1" x14ac:dyDescent="0.25">
      <c r="A354" s="127">
        <v>151816</v>
      </c>
      <c r="B354" s="128" t="s">
        <v>572</v>
      </c>
      <c r="C354" s="129">
        <v>402</v>
      </c>
      <c r="D354" s="130" t="s">
        <v>78</v>
      </c>
      <c r="E354" s="130">
        <v>2</v>
      </c>
      <c r="F354" s="130"/>
      <c r="G354" s="130"/>
      <c r="H354" s="130"/>
      <c r="I354" s="131"/>
      <c r="J354" s="156">
        <v>41.806100000000001</v>
      </c>
      <c r="K354" s="156">
        <v>-6.7567000000000004</v>
      </c>
    </row>
    <row r="355" spans="1:11" ht="13.5" thickBot="1" x14ac:dyDescent="0.25">
      <c r="A355" s="127">
        <v>160714</v>
      </c>
      <c r="B355" s="128" t="s">
        <v>729</v>
      </c>
      <c r="C355" s="129">
        <v>904</v>
      </c>
      <c r="D355" s="130" t="s">
        <v>177</v>
      </c>
      <c r="E355" s="130">
        <v>5</v>
      </c>
      <c r="F355" s="130"/>
      <c r="G355" s="130"/>
      <c r="H355" s="130"/>
      <c r="I355" s="131"/>
      <c r="J355" s="156">
        <v>40.894599999999997</v>
      </c>
      <c r="K355" s="156">
        <v>-6.9635999999999996</v>
      </c>
    </row>
    <row r="356" spans="1:11" ht="13.5" thickBot="1" x14ac:dyDescent="0.25">
      <c r="A356" s="127">
        <v>161585</v>
      </c>
      <c r="B356" s="128" t="s">
        <v>780</v>
      </c>
      <c r="C356" s="129">
        <v>910</v>
      </c>
      <c r="D356" s="130" t="s">
        <v>187</v>
      </c>
      <c r="E356" s="130">
        <v>5</v>
      </c>
      <c r="F356" s="130"/>
      <c r="G356" s="130"/>
      <c r="H356" s="130"/>
      <c r="I356" s="131"/>
      <c r="J356" s="156">
        <v>40.773000000000003</v>
      </c>
      <c r="K356" s="156">
        <v>-7.0721999999999996</v>
      </c>
    </row>
    <row r="357" spans="1:11" ht="13.5" thickBot="1" x14ac:dyDescent="0.25">
      <c r="A357" s="127">
        <v>153059</v>
      </c>
      <c r="B357" s="128" t="s">
        <v>686</v>
      </c>
      <c r="C357" s="129">
        <v>402</v>
      </c>
      <c r="D357" s="130" t="s">
        <v>78</v>
      </c>
      <c r="E357" s="130">
        <v>2</v>
      </c>
      <c r="F357" s="130"/>
      <c r="G357" s="130"/>
      <c r="H357" s="130"/>
      <c r="I357" s="131"/>
      <c r="J357" s="156">
        <v>41.806199999999997</v>
      </c>
      <c r="K357" s="156">
        <v>-6.7497999999999996</v>
      </c>
    </row>
    <row r="358" spans="1:11" ht="13.5" thickBot="1" x14ac:dyDescent="0.25">
      <c r="A358" s="127">
        <v>161901</v>
      </c>
      <c r="B358" s="128" t="s">
        <v>804</v>
      </c>
      <c r="C358" s="129">
        <v>613</v>
      </c>
      <c r="D358" s="130" t="s">
        <v>164</v>
      </c>
      <c r="E358" s="130">
        <v>4</v>
      </c>
      <c r="F358" s="130"/>
      <c r="G358" s="130"/>
      <c r="H358" s="130"/>
      <c r="I358" s="131"/>
      <c r="J358" s="156">
        <v>40.270499999999998</v>
      </c>
      <c r="K358" s="156">
        <v>-8.2805</v>
      </c>
    </row>
    <row r="359" spans="1:11" ht="13.5" thickBot="1" x14ac:dyDescent="0.25">
      <c r="A359" s="127">
        <v>151208</v>
      </c>
      <c r="B359" s="128" t="s">
        <v>521</v>
      </c>
      <c r="C359" s="129">
        <v>404</v>
      </c>
      <c r="D359" s="130" t="s">
        <v>82</v>
      </c>
      <c r="E359" s="130">
        <v>2</v>
      </c>
      <c r="F359" s="130" t="s">
        <v>320</v>
      </c>
      <c r="G359" s="130"/>
      <c r="H359" s="130"/>
      <c r="I359" s="131"/>
      <c r="J359" s="156">
        <v>41.0901</v>
      </c>
      <c r="K359" s="156">
        <v>-6.8087999999999997</v>
      </c>
    </row>
    <row r="360" spans="1:11" ht="13.5" thickBot="1" x14ac:dyDescent="0.25">
      <c r="A360" s="127">
        <v>151191</v>
      </c>
      <c r="B360" s="128" t="s">
        <v>520</v>
      </c>
      <c r="C360" s="129">
        <v>408</v>
      </c>
      <c r="D360" s="130" t="s">
        <v>88</v>
      </c>
      <c r="E360" s="130">
        <v>2</v>
      </c>
      <c r="F360" s="130" t="s">
        <v>320</v>
      </c>
      <c r="G360" s="130"/>
      <c r="H360" s="130"/>
      <c r="I360" s="131"/>
      <c r="J360" s="156">
        <v>41.340600000000002</v>
      </c>
      <c r="K360" s="156">
        <v>-6.7141000000000002</v>
      </c>
    </row>
    <row r="361" spans="1:11" ht="13.5" thickBot="1" x14ac:dyDescent="0.25">
      <c r="A361" s="127">
        <v>401249</v>
      </c>
      <c r="B361" s="128" t="s">
        <v>1056</v>
      </c>
      <c r="C361" s="129">
        <v>603</v>
      </c>
      <c r="D361" s="130" t="s">
        <v>150</v>
      </c>
      <c r="E361" s="130">
        <v>4</v>
      </c>
      <c r="F361" s="130" t="s">
        <v>327</v>
      </c>
      <c r="G361" s="130"/>
      <c r="H361" s="130"/>
      <c r="I361" s="131"/>
      <c r="J361" s="156">
        <v>40.238199999999999</v>
      </c>
      <c r="K361" s="156">
        <v>-8.4338999999999995</v>
      </c>
    </row>
    <row r="362" spans="1:11" ht="13.5" thickBot="1" x14ac:dyDescent="0.25">
      <c r="A362" s="127">
        <v>161263</v>
      </c>
      <c r="B362" s="128" t="s">
        <v>763</v>
      </c>
      <c r="C362" s="129">
        <v>603</v>
      </c>
      <c r="D362" s="130" t="s">
        <v>150</v>
      </c>
      <c r="E362" s="130">
        <v>4</v>
      </c>
      <c r="F362" s="130" t="s">
        <v>327</v>
      </c>
      <c r="G362" s="130"/>
      <c r="H362" s="130"/>
      <c r="I362" s="131"/>
      <c r="J362" s="156">
        <v>40.235300000000002</v>
      </c>
      <c r="K362" s="156">
        <v>-8.4341000000000008</v>
      </c>
    </row>
    <row r="363" spans="1:11" ht="13.5" thickBot="1" x14ac:dyDescent="0.25">
      <c r="A363" s="127">
        <v>160258</v>
      </c>
      <c r="B363" s="128" t="s">
        <v>702</v>
      </c>
      <c r="C363" s="129">
        <v>908</v>
      </c>
      <c r="D363" s="130" t="s">
        <v>183</v>
      </c>
      <c r="E363" s="130">
        <v>5</v>
      </c>
      <c r="F363" s="130" t="s">
        <v>318</v>
      </c>
      <c r="G363" s="130"/>
      <c r="H363" s="130"/>
      <c r="I363" s="131"/>
      <c r="J363" s="156">
        <v>40.402200000000001</v>
      </c>
      <c r="K363" s="156">
        <v>-7.5382999999999996</v>
      </c>
    </row>
    <row r="364" spans="1:11" ht="13.5" thickBot="1" x14ac:dyDescent="0.25">
      <c r="A364" s="127">
        <v>400294</v>
      </c>
      <c r="B364" s="128" t="s">
        <v>1040</v>
      </c>
      <c r="C364" s="129">
        <v>603</v>
      </c>
      <c r="D364" s="130" t="s">
        <v>150</v>
      </c>
      <c r="E364" s="130">
        <v>4</v>
      </c>
      <c r="F364" s="130" t="s">
        <v>318</v>
      </c>
      <c r="G364" s="130"/>
      <c r="H364" s="130"/>
      <c r="I364" s="131"/>
      <c r="J364" s="156">
        <v>40.2181</v>
      </c>
      <c r="K364" s="156">
        <v>-8.4321000000000002</v>
      </c>
    </row>
    <row r="365" spans="1:11" ht="13.5" thickBot="1" x14ac:dyDescent="0.25">
      <c r="A365" s="127">
        <v>161329</v>
      </c>
      <c r="B365" s="128" t="s">
        <v>765</v>
      </c>
      <c r="C365" s="129">
        <v>603</v>
      </c>
      <c r="D365" s="130" t="s">
        <v>150</v>
      </c>
      <c r="E365" s="130">
        <v>4</v>
      </c>
      <c r="F365" s="130" t="s">
        <v>318</v>
      </c>
      <c r="G365" s="130"/>
      <c r="H365" s="130"/>
      <c r="I365" s="131"/>
      <c r="J365" s="156">
        <v>40.215400000000002</v>
      </c>
      <c r="K365" s="156">
        <v>-8.4152000000000005</v>
      </c>
    </row>
    <row r="366" spans="1:11" ht="13.5" thickBot="1" x14ac:dyDescent="0.25">
      <c r="A366" s="127">
        <v>161512</v>
      </c>
      <c r="B366" s="128" t="s">
        <v>777</v>
      </c>
      <c r="C366" s="129">
        <v>907</v>
      </c>
      <c r="D366" s="130" t="s">
        <v>181</v>
      </c>
      <c r="E366" s="130">
        <v>5</v>
      </c>
      <c r="F366" s="130"/>
      <c r="G366" s="130"/>
      <c r="H366" s="130"/>
      <c r="I366" s="131"/>
      <c r="J366" s="156">
        <v>40.535800000000002</v>
      </c>
      <c r="K366" s="156">
        <v>-7.2743000000000002</v>
      </c>
    </row>
    <row r="367" spans="1:11" ht="13.5" thickBot="1" x14ac:dyDescent="0.25">
      <c r="A367" s="127">
        <v>161974</v>
      </c>
      <c r="B367" s="128" t="s">
        <v>811</v>
      </c>
      <c r="C367" s="129">
        <v>603</v>
      </c>
      <c r="D367" s="130" t="s">
        <v>150</v>
      </c>
      <c r="E367" s="130">
        <v>4</v>
      </c>
      <c r="F367" s="130"/>
      <c r="G367" s="130"/>
      <c r="H367" s="130"/>
      <c r="I367" s="131"/>
      <c r="J367" s="156">
        <v>40.2117</v>
      </c>
      <c r="K367" s="156">
        <v>-8.4269999999999996</v>
      </c>
    </row>
    <row r="368" spans="1:11" ht="13.5" thickBot="1" x14ac:dyDescent="0.25">
      <c r="A368" s="127">
        <v>161305</v>
      </c>
      <c r="B368" s="128" t="s">
        <v>764</v>
      </c>
      <c r="C368" s="129">
        <v>603</v>
      </c>
      <c r="D368" s="130" t="s">
        <v>150</v>
      </c>
      <c r="E368" s="130">
        <v>4</v>
      </c>
      <c r="F368" s="130"/>
      <c r="G368" s="130"/>
      <c r="H368" s="130"/>
      <c r="I368" s="131"/>
      <c r="J368" s="156">
        <v>40.207599999999999</v>
      </c>
      <c r="K368" s="156">
        <v>-8.4023000000000003</v>
      </c>
    </row>
    <row r="369" spans="1:11" ht="13.5" thickBot="1" x14ac:dyDescent="0.25">
      <c r="A369" s="127">
        <v>400257</v>
      </c>
      <c r="B369" s="128" t="s">
        <v>1039</v>
      </c>
      <c r="C369" s="129">
        <v>603</v>
      </c>
      <c r="D369" s="130" t="s">
        <v>150</v>
      </c>
      <c r="E369" s="130">
        <v>4</v>
      </c>
      <c r="F369" s="130"/>
      <c r="G369" s="130"/>
      <c r="H369" s="130"/>
      <c r="I369" s="131"/>
      <c r="J369" s="156">
        <v>40.206299999999999</v>
      </c>
      <c r="K369" s="156">
        <v>-8.4075000000000006</v>
      </c>
    </row>
    <row r="370" spans="1:11" ht="13.5" thickBot="1" x14ac:dyDescent="0.25">
      <c r="A370" s="127">
        <v>162012</v>
      </c>
      <c r="B370" s="128" t="s">
        <v>815</v>
      </c>
      <c r="C370" s="129">
        <v>907</v>
      </c>
      <c r="D370" s="130" t="s">
        <v>181</v>
      </c>
      <c r="E370" s="130">
        <v>5</v>
      </c>
      <c r="F370" s="130"/>
      <c r="G370" s="130"/>
      <c r="H370" s="130"/>
      <c r="I370" s="131"/>
      <c r="J370" s="156">
        <v>40.533900000000003</v>
      </c>
      <c r="K370" s="156">
        <v>-7.2622999999999998</v>
      </c>
    </row>
    <row r="371" spans="1:11" ht="13.5" thickBot="1" x14ac:dyDescent="0.25">
      <c r="A371" s="127">
        <v>400026</v>
      </c>
      <c r="B371" s="128" t="s">
        <v>1035</v>
      </c>
      <c r="C371" s="129">
        <v>603</v>
      </c>
      <c r="D371" s="130" t="s">
        <v>150</v>
      </c>
      <c r="E371" s="130">
        <v>4</v>
      </c>
      <c r="F371" s="130"/>
      <c r="G371" s="130"/>
      <c r="H371" s="130"/>
      <c r="I371" s="131"/>
      <c r="J371" s="156">
        <v>40.205500000000001</v>
      </c>
      <c r="K371" s="156">
        <v>-8.4093999999999998</v>
      </c>
    </row>
    <row r="372" spans="1:11" ht="13.5" thickBot="1" x14ac:dyDescent="0.25">
      <c r="A372" s="127">
        <v>160520</v>
      </c>
      <c r="B372" s="128" t="s">
        <v>716</v>
      </c>
      <c r="C372" s="129">
        <v>617</v>
      </c>
      <c r="D372" s="130" t="s">
        <v>170</v>
      </c>
      <c r="E372" s="130">
        <v>4</v>
      </c>
      <c r="F372" s="130"/>
      <c r="G372" s="130"/>
      <c r="H372" s="130"/>
      <c r="I372" s="131"/>
      <c r="J372" s="156">
        <v>40.210799999999999</v>
      </c>
      <c r="K372" s="156">
        <v>-8.2591000000000001</v>
      </c>
    </row>
    <row r="373" spans="1:11" ht="13.5" thickBot="1" x14ac:dyDescent="0.25">
      <c r="A373" s="127">
        <v>161986</v>
      </c>
      <c r="B373" s="128" t="s">
        <v>812</v>
      </c>
      <c r="C373" s="129">
        <v>603</v>
      </c>
      <c r="D373" s="130" t="s">
        <v>150</v>
      </c>
      <c r="E373" s="130">
        <v>4</v>
      </c>
      <c r="F373" s="130"/>
      <c r="G373" s="130"/>
      <c r="H373" s="130"/>
      <c r="I373" s="131"/>
      <c r="J373" s="156">
        <v>40.200299999999999</v>
      </c>
      <c r="K373" s="156">
        <v>-8.4329000000000001</v>
      </c>
    </row>
    <row r="374" spans="1:11" ht="13.5" thickBot="1" x14ac:dyDescent="0.25">
      <c r="A374" s="127">
        <v>161251</v>
      </c>
      <c r="B374" s="128" t="s">
        <v>762</v>
      </c>
      <c r="C374" s="129">
        <v>603</v>
      </c>
      <c r="D374" s="130" t="s">
        <v>150</v>
      </c>
      <c r="E374" s="130">
        <v>4</v>
      </c>
      <c r="F374" s="130"/>
      <c r="G374" s="130"/>
      <c r="H374" s="130"/>
      <c r="I374" s="131"/>
      <c r="J374" s="156">
        <v>40.1967</v>
      </c>
      <c r="K374" s="156">
        <v>-8.4013000000000009</v>
      </c>
    </row>
    <row r="375" spans="1:11" ht="13.5" thickBot="1" x14ac:dyDescent="0.25">
      <c r="A375" s="127">
        <v>402590</v>
      </c>
      <c r="B375" s="128" t="s">
        <v>1083</v>
      </c>
      <c r="C375" s="129">
        <v>603</v>
      </c>
      <c r="D375" s="130" t="s">
        <v>150</v>
      </c>
      <c r="E375" s="130">
        <v>4</v>
      </c>
      <c r="F375" s="130"/>
      <c r="G375" s="130"/>
      <c r="H375" s="130"/>
      <c r="I375" s="131"/>
      <c r="J375" s="156">
        <v>40.193199999999997</v>
      </c>
      <c r="K375" s="156">
        <v>-8.4102999999999994</v>
      </c>
    </row>
    <row r="376" spans="1:11" ht="13.5" thickBot="1" x14ac:dyDescent="0.25">
      <c r="A376" s="127">
        <v>404202</v>
      </c>
      <c r="B376" s="128" t="s">
        <v>1110</v>
      </c>
      <c r="C376" s="129">
        <v>603</v>
      </c>
      <c r="D376" s="130" t="s">
        <v>150</v>
      </c>
      <c r="E376" s="130">
        <v>4</v>
      </c>
      <c r="F376" s="130"/>
      <c r="G376" s="130"/>
      <c r="H376" s="130"/>
      <c r="I376" s="131"/>
      <c r="J376" s="156">
        <v>40.193199999999997</v>
      </c>
      <c r="K376" s="156">
        <v>-8.4102999999999994</v>
      </c>
    </row>
    <row r="377" spans="1:11" ht="13.5" thickBot="1" x14ac:dyDescent="0.25">
      <c r="A377" s="127">
        <v>161238</v>
      </c>
      <c r="B377" s="128" t="s">
        <v>760</v>
      </c>
      <c r="C377" s="129">
        <v>601</v>
      </c>
      <c r="D377" s="130" t="s">
        <v>146</v>
      </c>
      <c r="E377" s="130">
        <v>4</v>
      </c>
      <c r="F377" s="130"/>
      <c r="G377" s="130"/>
      <c r="H377" s="130"/>
      <c r="I377" s="131"/>
      <c r="J377" s="156">
        <v>40.218499999999999</v>
      </c>
      <c r="K377" s="156">
        <v>-8.0538000000000007</v>
      </c>
    </row>
    <row r="378" spans="1:11" ht="13.5" thickBot="1" x14ac:dyDescent="0.25">
      <c r="A378" s="127">
        <v>161433</v>
      </c>
      <c r="B378" s="128" t="s">
        <v>773</v>
      </c>
      <c r="C378" s="129">
        <v>610</v>
      </c>
      <c r="D378" s="130" t="s">
        <v>160</v>
      </c>
      <c r="E378" s="130">
        <v>4</v>
      </c>
      <c r="F378" s="130"/>
      <c r="G378" s="130"/>
      <c r="H378" s="130"/>
      <c r="I378" s="131"/>
      <c r="J378" s="156">
        <v>40.174799999999998</v>
      </c>
      <c r="K378" s="156">
        <v>-8.6827000000000005</v>
      </c>
    </row>
    <row r="379" spans="1:11" ht="13.5" thickBot="1" x14ac:dyDescent="0.25">
      <c r="A379" s="127">
        <v>160192</v>
      </c>
      <c r="B379" s="128" t="s">
        <v>699</v>
      </c>
      <c r="C379" s="129">
        <v>606</v>
      </c>
      <c r="D379" s="130" t="s">
        <v>154</v>
      </c>
      <c r="E379" s="130">
        <v>4</v>
      </c>
      <c r="F379" s="130"/>
      <c r="G379" s="130"/>
      <c r="H379" s="130"/>
      <c r="I379" s="131"/>
      <c r="J379" s="156">
        <v>40.162700000000001</v>
      </c>
      <c r="K379" s="156">
        <v>-8.1095000000000006</v>
      </c>
    </row>
    <row r="380" spans="1:11" ht="13.5" thickBot="1" x14ac:dyDescent="0.25">
      <c r="A380" s="127">
        <v>161500</v>
      </c>
      <c r="B380" s="128" t="s">
        <v>776</v>
      </c>
      <c r="C380" s="129">
        <v>902</v>
      </c>
      <c r="D380" s="130" t="s">
        <v>172</v>
      </c>
      <c r="E380" s="130">
        <v>5</v>
      </c>
      <c r="F380" s="130" t="s">
        <v>318</v>
      </c>
      <c r="G380" s="130"/>
      <c r="H380" s="130"/>
      <c r="I380" s="131"/>
      <c r="J380" s="156">
        <v>40.7254</v>
      </c>
      <c r="K380" s="156">
        <v>-6.9055999999999997</v>
      </c>
    </row>
    <row r="381" spans="1:11" ht="13.5" thickBot="1" x14ac:dyDescent="0.25">
      <c r="A381" s="127">
        <v>150678</v>
      </c>
      <c r="B381" s="128" t="s">
        <v>476</v>
      </c>
      <c r="C381" s="129">
        <v>411</v>
      </c>
      <c r="D381" s="130" t="s">
        <v>109</v>
      </c>
      <c r="E381" s="130">
        <v>2</v>
      </c>
      <c r="F381" s="130"/>
      <c r="G381" s="130"/>
      <c r="H381" s="130"/>
      <c r="I381" s="131"/>
      <c r="J381" s="156">
        <v>41.584400000000002</v>
      </c>
      <c r="K381" s="156">
        <v>-6.5290999999999997</v>
      </c>
    </row>
    <row r="382" spans="1:11" ht="13.5" thickBot="1" x14ac:dyDescent="0.25">
      <c r="A382" s="127">
        <v>401470</v>
      </c>
      <c r="B382" s="128" t="s">
        <v>1060</v>
      </c>
      <c r="C382" s="129">
        <v>605</v>
      </c>
      <c r="D382" s="130" t="s">
        <v>152</v>
      </c>
      <c r="E382" s="130">
        <v>4</v>
      </c>
      <c r="F382" s="130" t="s">
        <v>318</v>
      </c>
      <c r="G382" s="130"/>
      <c r="H382" s="130"/>
      <c r="I382" s="131"/>
      <c r="J382" s="156">
        <v>40.159700000000001</v>
      </c>
      <c r="K382" s="156">
        <v>-8.8582000000000001</v>
      </c>
    </row>
    <row r="383" spans="1:11" ht="13.5" thickBot="1" x14ac:dyDescent="0.25">
      <c r="A383" s="127">
        <v>161354</v>
      </c>
      <c r="B383" s="128" t="s">
        <v>767</v>
      </c>
      <c r="C383" s="129">
        <v>605</v>
      </c>
      <c r="D383" s="130" t="s">
        <v>152</v>
      </c>
      <c r="E383" s="130">
        <v>4</v>
      </c>
      <c r="F383" s="130"/>
      <c r="G383" s="130"/>
      <c r="H383" s="130"/>
      <c r="I383" s="131"/>
      <c r="J383" s="156">
        <v>40.156399999999998</v>
      </c>
      <c r="K383" s="156">
        <v>-8.8485999999999994</v>
      </c>
    </row>
    <row r="384" spans="1:11" ht="13.5" thickBot="1" x14ac:dyDescent="0.25">
      <c r="A384" s="127">
        <v>161184</v>
      </c>
      <c r="B384" s="128" t="s">
        <v>756</v>
      </c>
      <c r="C384" s="129">
        <v>503</v>
      </c>
      <c r="D384" s="130" t="s">
        <v>176</v>
      </c>
      <c r="E384" s="130">
        <v>5</v>
      </c>
      <c r="F384" s="130" t="s">
        <v>318</v>
      </c>
      <c r="G384" s="130"/>
      <c r="H384" s="130"/>
      <c r="I384" s="131"/>
      <c r="J384" s="156">
        <v>40.322099999999999</v>
      </c>
      <c r="K384" s="156">
        <v>-7.4545000000000003</v>
      </c>
    </row>
    <row r="385" spans="1:11" ht="13.5" thickBot="1" x14ac:dyDescent="0.25">
      <c r="A385" s="127">
        <v>161380</v>
      </c>
      <c r="B385" s="128" t="s">
        <v>770</v>
      </c>
      <c r="C385" s="129">
        <v>605</v>
      </c>
      <c r="D385" s="130" t="s">
        <v>152</v>
      </c>
      <c r="E385" s="130">
        <v>4</v>
      </c>
      <c r="F385" s="130" t="s">
        <v>318</v>
      </c>
      <c r="G385" s="130"/>
      <c r="H385" s="130"/>
      <c r="I385" s="131"/>
      <c r="J385" s="156">
        <v>40.152099999999997</v>
      </c>
      <c r="K385" s="156">
        <v>-8.8575999999999997</v>
      </c>
    </row>
    <row r="386" spans="1:11" ht="13.5" thickBot="1" x14ac:dyDescent="0.25">
      <c r="A386" s="127">
        <v>161366</v>
      </c>
      <c r="B386" s="128" t="s">
        <v>768</v>
      </c>
      <c r="C386" s="129">
        <v>605</v>
      </c>
      <c r="D386" s="130" t="s">
        <v>152</v>
      </c>
      <c r="E386" s="130">
        <v>4</v>
      </c>
      <c r="F386" s="130"/>
      <c r="G386" s="130"/>
      <c r="H386" s="130"/>
      <c r="I386" s="131"/>
      <c r="J386" s="156">
        <v>40.152099999999997</v>
      </c>
      <c r="K386" s="156">
        <v>-8.8582999999999998</v>
      </c>
    </row>
    <row r="387" spans="1:11" ht="13.5" thickBot="1" x14ac:dyDescent="0.25">
      <c r="A387" s="127">
        <v>161391</v>
      </c>
      <c r="B387" s="128" t="s">
        <v>771</v>
      </c>
      <c r="C387" s="129">
        <v>607</v>
      </c>
      <c r="D387" s="130" t="s">
        <v>156</v>
      </c>
      <c r="E387" s="130">
        <v>4</v>
      </c>
      <c r="F387" s="130"/>
      <c r="G387" s="130"/>
      <c r="H387" s="130"/>
      <c r="I387" s="131"/>
      <c r="J387" s="156">
        <v>40.118400000000001</v>
      </c>
      <c r="K387" s="156">
        <v>-8.2417999999999996</v>
      </c>
    </row>
    <row r="388" spans="1:11" ht="13.5" thickBot="1" x14ac:dyDescent="0.25">
      <c r="A388" s="127">
        <v>161342</v>
      </c>
      <c r="B388" s="128" t="s">
        <v>766</v>
      </c>
      <c r="C388" s="129">
        <v>604</v>
      </c>
      <c r="D388" s="130" t="s">
        <v>151</v>
      </c>
      <c r="E388" s="130">
        <v>4</v>
      </c>
      <c r="F388" s="130" t="s">
        <v>318</v>
      </c>
      <c r="G388" s="130"/>
      <c r="H388" s="130"/>
      <c r="I388" s="131"/>
      <c r="J388" s="156">
        <v>40.109699999999997</v>
      </c>
      <c r="K388" s="156">
        <v>-8.5012000000000008</v>
      </c>
    </row>
    <row r="389" spans="1:11" ht="13.5" thickBot="1" x14ac:dyDescent="0.25">
      <c r="A389" s="127">
        <v>161100</v>
      </c>
      <c r="B389" s="128" t="s">
        <v>751</v>
      </c>
      <c r="C389" s="129">
        <v>501</v>
      </c>
      <c r="D389" s="130" t="s">
        <v>173</v>
      </c>
      <c r="E389" s="130">
        <v>5</v>
      </c>
      <c r="F389" s="130"/>
      <c r="G389" s="130"/>
      <c r="H389" s="130"/>
      <c r="I389" s="131"/>
      <c r="J389" s="156">
        <v>40.362000000000002</v>
      </c>
      <c r="K389" s="156">
        <v>-7.3460000000000001</v>
      </c>
    </row>
    <row r="390" spans="1:11" ht="13.5" thickBot="1" x14ac:dyDescent="0.25">
      <c r="A390" s="127">
        <v>404020</v>
      </c>
      <c r="B390" s="128" t="s">
        <v>1104</v>
      </c>
      <c r="C390" s="129">
        <v>503</v>
      </c>
      <c r="D390" s="130" t="s">
        <v>176</v>
      </c>
      <c r="E390" s="130">
        <v>5</v>
      </c>
      <c r="F390" s="130"/>
      <c r="G390" s="130"/>
      <c r="H390" s="130"/>
      <c r="I390" s="131"/>
      <c r="J390" s="156">
        <v>40.284799999999997</v>
      </c>
      <c r="K390" s="156">
        <v>-7.5063000000000004</v>
      </c>
    </row>
    <row r="391" spans="1:11" ht="13.5" thickBot="1" x14ac:dyDescent="0.25">
      <c r="A391" s="127">
        <v>401092</v>
      </c>
      <c r="B391" s="128" t="s">
        <v>1054</v>
      </c>
      <c r="C391" s="129">
        <v>503</v>
      </c>
      <c r="D391" s="130" t="s">
        <v>176</v>
      </c>
      <c r="E391" s="130">
        <v>5</v>
      </c>
      <c r="F391" s="130" t="s">
        <v>318</v>
      </c>
      <c r="G391" s="130"/>
      <c r="H391" s="130"/>
      <c r="I391" s="131"/>
      <c r="J391" s="156">
        <v>40.279299999999999</v>
      </c>
      <c r="K391" s="156">
        <v>-7.5007999999999999</v>
      </c>
    </row>
    <row r="392" spans="1:11" ht="13.5" thickBot="1" x14ac:dyDescent="0.25">
      <c r="A392" s="127">
        <v>160702</v>
      </c>
      <c r="B392" s="128" t="s">
        <v>728</v>
      </c>
      <c r="C392" s="129">
        <v>503</v>
      </c>
      <c r="D392" s="130" t="s">
        <v>176</v>
      </c>
      <c r="E392" s="130">
        <v>5</v>
      </c>
      <c r="F392" s="130" t="s">
        <v>318</v>
      </c>
      <c r="G392" s="130"/>
      <c r="H392" s="130"/>
      <c r="I392" s="131"/>
      <c r="J392" s="156">
        <v>40.2804</v>
      </c>
      <c r="K392" s="156">
        <v>-7.4922000000000004</v>
      </c>
    </row>
    <row r="393" spans="1:11" ht="13.5" thickBot="1" x14ac:dyDescent="0.25">
      <c r="A393" s="127">
        <v>162036</v>
      </c>
      <c r="B393" s="128" t="s">
        <v>817</v>
      </c>
      <c r="C393" s="129">
        <v>503</v>
      </c>
      <c r="D393" s="130" t="s">
        <v>176</v>
      </c>
      <c r="E393" s="130">
        <v>5</v>
      </c>
      <c r="F393" s="130"/>
      <c r="G393" s="130"/>
      <c r="H393" s="130"/>
      <c r="I393" s="131"/>
      <c r="J393" s="156">
        <v>40.277000000000001</v>
      </c>
      <c r="K393" s="156">
        <v>-7.4988000000000001</v>
      </c>
    </row>
    <row r="394" spans="1:11" ht="13.5" thickBot="1" x14ac:dyDescent="0.25">
      <c r="A394" s="127">
        <v>161159</v>
      </c>
      <c r="B394" s="128" t="s">
        <v>755</v>
      </c>
      <c r="C394" s="129">
        <v>503</v>
      </c>
      <c r="D394" s="130" t="s">
        <v>176</v>
      </c>
      <c r="E394" s="130">
        <v>5</v>
      </c>
      <c r="F394" s="130" t="s">
        <v>318</v>
      </c>
      <c r="G394" s="130"/>
      <c r="H394" s="130"/>
      <c r="I394" s="131"/>
      <c r="J394" s="156">
        <v>40.2744</v>
      </c>
      <c r="K394" s="156">
        <v>-7.5007999999999999</v>
      </c>
    </row>
    <row r="395" spans="1:11" ht="13.5" thickBot="1" x14ac:dyDescent="0.25">
      <c r="A395" s="127">
        <v>404676</v>
      </c>
      <c r="B395" s="128" t="s">
        <v>1130</v>
      </c>
      <c r="C395" s="129">
        <v>503</v>
      </c>
      <c r="D395" s="130" t="s">
        <v>176</v>
      </c>
      <c r="E395" s="130">
        <v>5</v>
      </c>
      <c r="F395" s="130" t="s">
        <v>318</v>
      </c>
      <c r="G395" s="130"/>
      <c r="H395" s="130"/>
      <c r="I395" s="131"/>
      <c r="J395" s="154">
        <v>40.273099999999999</v>
      </c>
      <c r="K395" s="154">
        <v>-7.5004</v>
      </c>
    </row>
    <row r="396" spans="1:11" ht="13.5" thickBot="1" x14ac:dyDescent="0.25">
      <c r="A396" s="127">
        <v>161410</v>
      </c>
      <c r="B396" s="128" t="s">
        <v>772</v>
      </c>
      <c r="C396" s="129">
        <v>609</v>
      </c>
      <c r="D396" s="130" t="s">
        <v>159</v>
      </c>
      <c r="E396" s="130">
        <v>4</v>
      </c>
      <c r="F396" s="130"/>
      <c r="G396" s="130"/>
      <c r="H396" s="130"/>
      <c r="I396" s="131"/>
      <c r="J396" s="156">
        <v>40.090200000000003</v>
      </c>
      <c r="K396" s="156">
        <v>-8.3295999999999992</v>
      </c>
    </row>
    <row r="397" spans="1:11" ht="13.5" thickBot="1" x14ac:dyDescent="0.25">
      <c r="A397" s="127">
        <v>161469</v>
      </c>
      <c r="B397" s="128" t="s">
        <v>774</v>
      </c>
      <c r="C397" s="129">
        <v>615</v>
      </c>
      <c r="D397" s="130" t="s">
        <v>168</v>
      </c>
      <c r="E397" s="130">
        <v>4</v>
      </c>
      <c r="F397" s="130"/>
      <c r="G397" s="130"/>
      <c r="H397" s="130"/>
      <c r="I397" s="131"/>
      <c r="J397" s="156">
        <v>40.066299999999998</v>
      </c>
      <c r="K397" s="156">
        <v>-8.6160999999999994</v>
      </c>
    </row>
    <row r="398" spans="1:11" ht="13.5" thickBot="1" x14ac:dyDescent="0.25">
      <c r="A398" s="127">
        <v>161378</v>
      </c>
      <c r="B398" s="128" t="s">
        <v>769</v>
      </c>
      <c r="C398" s="129">
        <v>605</v>
      </c>
      <c r="D398" s="130" t="s">
        <v>152</v>
      </c>
      <c r="E398" s="130">
        <v>4</v>
      </c>
      <c r="F398" s="130"/>
      <c r="G398" s="130"/>
      <c r="H398" s="130"/>
      <c r="I398" s="131"/>
      <c r="J398" s="156">
        <v>40.073500000000003</v>
      </c>
      <c r="K398" s="156">
        <v>-8.8040000000000003</v>
      </c>
    </row>
    <row r="399" spans="1:11" ht="13.5" thickBot="1" x14ac:dyDescent="0.25">
      <c r="A399" s="127">
        <v>160234</v>
      </c>
      <c r="B399" s="128" t="s">
        <v>701</v>
      </c>
      <c r="C399" s="129">
        <v>614</v>
      </c>
      <c r="D399" s="130" t="s">
        <v>165</v>
      </c>
      <c r="E399" s="130">
        <v>4</v>
      </c>
      <c r="F399" s="130" t="s">
        <v>318</v>
      </c>
      <c r="G399" s="130"/>
      <c r="H399" s="130"/>
      <c r="I399" s="131"/>
      <c r="J399" s="156">
        <v>40.026200000000003</v>
      </c>
      <c r="K399" s="156">
        <v>-8.3880999999999997</v>
      </c>
    </row>
    <row r="400" spans="1:11" ht="13.5" thickBot="1" x14ac:dyDescent="0.25">
      <c r="A400" s="127">
        <v>160507</v>
      </c>
      <c r="B400" s="128" t="s">
        <v>714</v>
      </c>
      <c r="C400" s="129">
        <v>612</v>
      </c>
      <c r="D400" s="130" t="s">
        <v>162</v>
      </c>
      <c r="E400" s="130">
        <v>4</v>
      </c>
      <c r="F400" s="130" t="s">
        <v>320</v>
      </c>
      <c r="G400" s="130"/>
      <c r="H400" s="130"/>
      <c r="I400" s="131"/>
      <c r="J400" s="156">
        <v>40.046399999999998</v>
      </c>
      <c r="K400" s="156">
        <v>-7.9497</v>
      </c>
    </row>
    <row r="401" spans="1:11" ht="13.5" thickBot="1" x14ac:dyDescent="0.25">
      <c r="A401" s="127">
        <v>160544</v>
      </c>
      <c r="B401" s="128" t="s">
        <v>718</v>
      </c>
      <c r="C401" s="129">
        <v>1007</v>
      </c>
      <c r="D401" s="130" t="s">
        <v>149</v>
      </c>
      <c r="E401" s="130">
        <v>4</v>
      </c>
      <c r="F401" s="130"/>
      <c r="G401" s="130"/>
      <c r="H401" s="130"/>
      <c r="I401" s="131"/>
      <c r="J401" s="156">
        <v>40.009300000000003</v>
      </c>
      <c r="K401" s="156">
        <v>-8.2065000000000001</v>
      </c>
    </row>
    <row r="402" spans="1:11" ht="13.5" thickBot="1" x14ac:dyDescent="0.25">
      <c r="A402" s="127">
        <v>161548</v>
      </c>
      <c r="B402" s="128" t="s">
        <v>778</v>
      </c>
      <c r="C402" s="129">
        <v>911</v>
      </c>
      <c r="D402" s="130" t="s">
        <v>189</v>
      </c>
      <c r="E402" s="130">
        <v>5</v>
      </c>
      <c r="F402" s="130"/>
      <c r="G402" s="130"/>
      <c r="H402" s="130"/>
      <c r="I402" s="131"/>
      <c r="J402" s="156">
        <v>40.354999999999997</v>
      </c>
      <c r="K402" s="156">
        <v>-7.0819999999999999</v>
      </c>
    </row>
    <row r="403" spans="1:11" ht="13.5" thickBot="1" x14ac:dyDescent="0.25">
      <c r="A403" s="127">
        <v>161196</v>
      </c>
      <c r="B403" s="128" t="s">
        <v>757</v>
      </c>
      <c r="C403" s="129">
        <v>504</v>
      </c>
      <c r="D403" s="130" t="s">
        <v>179</v>
      </c>
      <c r="E403" s="130">
        <v>5</v>
      </c>
      <c r="F403" s="130"/>
      <c r="G403" s="130"/>
      <c r="H403" s="130"/>
      <c r="I403" s="131"/>
      <c r="J403" s="156">
        <v>40.139699999999998</v>
      </c>
      <c r="K403" s="156">
        <v>-7.5007999999999999</v>
      </c>
    </row>
    <row r="404" spans="1:11" ht="13.5" thickBot="1" x14ac:dyDescent="0.25">
      <c r="A404" s="127">
        <v>161123</v>
      </c>
      <c r="B404" s="128" t="s">
        <v>753</v>
      </c>
      <c r="C404" s="129">
        <v>504</v>
      </c>
      <c r="D404" s="130" t="s">
        <v>179</v>
      </c>
      <c r="E404" s="130">
        <v>5</v>
      </c>
      <c r="F404" s="130" t="s">
        <v>318</v>
      </c>
      <c r="G404" s="130"/>
      <c r="H404" s="130"/>
      <c r="I404" s="131"/>
      <c r="J404" s="156">
        <v>40.137999999999998</v>
      </c>
      <c r="K404" s="156">
        <v>-7.5011000000000001</v>
      </c>
    </row>
    <row r="405" spans="1:11" ht="13.5" thickBot="1" x14ac:dyDescent="0.25">
      <c r="A405" s="127">
        <v>150538</v>
      </c>
      <c r="B405" s="128" t="s">
        <v>465</v>
      </c>
      <c r="C405" s="129">
        <v>406</v>
      </c>
      <c r="D405" s="130" t="s">
        <v>86</v>
      </c>
      <c r="E405" s="130">
        <v>2</v>
      </c>
      <c r="F405" s="130"/>
      <c r="G405" s="130"/>
      <c r="H405" s="130"/>
      <c r="I405" s="131"/>
      <c r="J405" s="156">
        <v>41.502800000000001</v>
      </c>
      <c r="K405" s="156">
        <v>-6.2812000000000001</v>
      </c>
    </row>
    <row r="406" spans="1:11" ht="13.5" thickBot="1" x14ac:dyDescent="0.25">
      <c r="A406" s="127">
        <v>161690</v>
      </c>
      <c r="B406" s="128" t="s">
        <v>789</v>
      </c>
      <c r="C406" s="129">
        <v>1015</v>
      </c>
      <c r="D406" s="130" t="s">
        <v>166</v>
      </c>
      <c r="E406" s="130">
        <v>4</v>
      </c>
      <c r="F406" s="130"/>
      <c r="G406" s="130"/>
      <c r="H406" s="130"/>
      <c r="I406" s="131"/>
      <c r="J406" s="156">
        <v>39.949399999999997</v>
      </c>
      <c r="K406" s="156">
        <v>-8.7850000000000001</v>
      </c>
    </row>
    <row r="407" spans="1:11" ht="13.5" thickBot="1" x14ac:dyDescent="0.25">
      <c r="A407" s="127">
        <v>160829</v>
      </c>
      <c r="B407" s="128" t="s">
        <v>734</v>
      </c>
      <c r="C407" s="129">
        <v>1003</v>
      </c>
      <c r="D407" s="130" t="s">
        <v>145</v>
      </c>
      <c r="E407" s="130">
        <v>4</v>
      </c>
      <c r="F407" s="130"/>
      <c r="G407" s="130"/>
      <c r="H407" s="130"/>
      <c r="I407" s="131"/>
      <c r="J407" s="156">
        <v>39.911799999999999</v>
      </c>
      <c r="K407" s="156">
        <v>-8.4331999999999994</v>
      </c>
    </row>
    <row r="408" spans="1:11" ht="13.5" thickBot="1" x14ac:dyDescent="0.25">
      <c r="A408" s="127">
        <v>161615</v>
      </c>
      <c r="B408" s="128" t="s">
        <v>783</v>
      </c>
      <c r="C408" s="129">
        <v>1015</v>
      </c>
      <c r="D408" s="130" t="s">
        <v>166</v>
      </c>
      <c r="E408" s="130">
        <v>4</v>
      </c>
      <c r="F408" s="130" t="s">
        <v>318</v>
      </c>
      <c r="G408" s="130"/>
      <c r="H408" s="130"/>
      <c r="I408" s="131"/>
      <c r="J408" s="156">
        <v>39.918100000000003</v>
      </c>
      <c r="K408" s="156">
        <v>-8.6258999999999997</v>
      </c>
    </row>
    <row r="409" spans="1:11" ht="13.5" thickBot="1" x14ac:dyDescent="0.25">
      <c r="A409" s="127">
        <v>160374</v>
      </c>
      <c r="B409" s="128" t="s">
        <v>709</v>
      </c>
      <c r="C409" s="129">
        <v>1015</v>
      </c>
      <c r="D409" s="130" t="s">
        <v>166</v>
      </c>
      <c r="E409" s="130">
        <v>4</v>
      </c>
      <c r="F409" s="130" t="s">
        <v>318</v>
      </c>
      <c r="G409" s="130"/>
      <c r="H409" s="130"/>
      <c r="I409" s="131"/>
      <c r="J409" s="156">
        <v>39.911099999999998</v>
      </c>
      <c r="K409" s="156">
        <v>-8.6088000000000005</v>
      </c>
    </row>
    <row r="410" spans="1:11" ht="13.5" thickBot="1" x14ac:dyDescent="0.25">
      <c r="A410" s="127">
        <v>160659</v>
      </c>
      <c r="B410" s="128" t="s">
        <v>725</v>
      </c>
      <c r="C410" s="129">
        <v>1013</v>
      </c>
      <c r="D410" s="130" t="s">
        <v>163</v>
      </c>
      <c r="E410" s="130">
        <v>4</v>
      </c>
      <c r="F410" s="130"/>
      <c r="G410" s="130"/>
      <c r="H410" s="130"/>
      <c r="I410" s="131"/>
      <c r="J410" s="156">
        <v>39.917700000000004</v>
      </c>
      <c r="K410" s="156">
        <v>-8.1456</v>
      </c>
    </row>
    <row r="411" spans="1:11" ht="13.5" thickBot="1" x14ac:dyDescent="0.25">
      <c r="A411" s="127">
        <v>160623</v>
      </c>
      <c r="B411" s="128" t="s">
        <v>723</v>
      </c>
      <c r="C411" s="129">
        <v>1008</v>
      </c>
      <c r="D411" s="130" t="s">
        <v>153</v>
      </c>
      <c r="E411" s="130">
        <v>4</v>
      </c>
      <c r="F411" s="130"/>
      <c r="G411" s="130"/>
      <c r="H411" s="130"/>
      <c r="I411" s="131"/>
      <c r="J411" s="156">
        <v>39.902799999999999</v>
      </c>
      <c r="K411" s="156">
        <v>-8.2809000000000008</v>
      </c>
    </row>
    <row r="412" spans="1:11" ht="13.5" thickBot="1" x14ac:dyDescent="0.25">
      <c r="A412" s="127">
        <v>160489</v>
      </c>
      <c r="B412" s="128" t="s">
        <v>713</v>
      </c>
      <c r="C412" s="129">
        <v>506</v>
      </c>
      <c r="D412" s="130" t="s">
        <v>185</v>
      </c>
      <c r="E412" s="130">
        <v>5</v>
      </c>
      <c r="F412" s="130"/>
      <c r="G412" s="130"/>
      <c r="H412" s="130"/>
      <c r="I412" s="131"/>
      <c r="J412" s="156">
        <v>39.927300000000002</v>
      </c>
      <c r="K412" s="156">
        <v>-7.9156000000000004</v>
      </c>
    </row>
    <row r="413" spans="1:11" ht="13.5" thickBot="1" x14ac:dyDescent="0.25">
      <c r="A413" s="127">
        <v>161214</v>
      </c>
      <c r="B413" s="128" t="s">
        <v>758</v>
      </c>
      <c r="C413" s="129">
        <v>507</v>
      </c>
      <c r="D413" s="130" t="s">
        <v>186</v>
      </c>
      <c r="E413" s="130">
        <v>5</v>
      </c>
      <c r="F413" s="130"/>
      <c r="G413" s="130"/>
      <c r="H413" s="130"/>
      <c r="I413" s="131"/>
      <c r="J413" s="156">
        <v>40.1693</v>
      </c>
      <c r="K413" s="156">
        <v>-7.1715</v>
      </c>
    </row>
    <row r="414" spans="1:11" ht="13.5" thickBot="1" x14ac:dyDescent="0.25">
      <c r="A414" s="127">
        <v>160556</v>
      </c>
      <c r="B414" s="128" t="s">
        <v>719</v>
      </c>
      <c r="C414" s="129">
        <v>1009</v>
      </c>
      <c r="D414" s="130" t="s">
        <v>155</v>
      </c>
      <c r="E414" s="130">
        <v>4</v>
      </c>
      <c r="F414" s="130" t="s">
        <v>318</v>
      </c>
      <c r="G414" s="130"/>
      <c r="H414" s="130"/>
      <c r="I414" s="131"/>
      <c r="J414" s="156">
        <v>39.868899999999996</v>
      </c>
      <c r="K414" s="156">
        <v>-8.8516999999999992</v>
      </c>
    </row>
    <row r="415" spans="1:11" ht="13.5" thickBot="1" x14ac:dyDescent="0.25">
      <c r="A415" s="127">
        <v>161603</v>
      </c>
      <c r="B415" s="128" t="s">
        <v>782</v>
      </c>
      <c r="C415" s="129">
        <v>1002</v>
      </c>
      <c r="D415" s="130" t="s">
        <v>144</v>
      </c>
      <c r="E415" s="130">
        <v>4</v>
      </c>
      <c r="F415" s="130"/>
      <c r="G415" s="130"/>
      <c r="H415" s="130"/>
      <c r="I415" s="131"/>
      <c r="J415" s="156">
        <v>39.823700000000002</v>
      </c>
      <c r="K415" s="156">
        <v>-8.3806999999999992</v>
      </c>
    </row>
    <row r="416" spans="1:11" ht="13.5" thickBot="1" x14ac:dyDescent="0.25">
      <c r="A416" s="127">
        <v>161226</v>
      </c>
      <c r="B416" s="128" t="s">
        <v>759</v>
      </c>
      <c r="C416" s="129">
        <v>509</v>
      </c>
      <c r="D416" s="130" t="s">
        <v>191</v>
      </c>
      <c r="E416" s="130">
        <v>5</v>
      </c>
      <c r="F416" s="130"/>
      <c r="G416" s="130"/>
      <c r="H416" s="130"/>
      <c r="I416" s="131"/>
      <c r="J416" s="156">
        <v>39.802599999999998</v>
      </c>
      <c r="K416" s="156">
        <v>-8.0951000000000004</v>
      </c>
    </row>
    <row r="417" spans="1:11" ht="13.5" thickBot="1" x14ac:dyDescent="0.25">
      <c r="A417" s="127">
        <v>160325</v>
      </c>
      <c r="B417" s="128" t="s">
        <v>705</v>
      </c>
      <c r="C417" s="129">
        <v>1009</v>
      </c>
      <c r="D417" s="130" t="s">
        <v>155</v>
      </c>
      <c r="E417" s="130">
        <v>4</v>
      </c>
      <c r="F417" s="130" t="s">
        <v>318</v>
      </c>
      <c r="G417" s="130"/>
      <c r="H417" s="130"/>
      <c r="I417" s="131"/>
      <c r="J417" s="156">
        <v>39.7973</v>
      </c>
      <c r="K417" s="156">
        <v>-8.7086000000000006</v>
      </c>
    </row>
    <row r="418" spans="1:11" ht="13.5" thickBot="1" x14ac:dyDescent="0.25">
      <c r="A418" s="127">
        <v>160763</v>
      </c>
      <c r="B418" s="128" t="s">
        <v>730</v>
      </c>
      <c r="C418" s="129">
        <v>502</v>
      </c>
      <c r="D418" s="130" t="s">
        <v>174</v>
      </c>
      <c r="E418" s="130">
        <v>5</v>
      </c>
      <c r="F418" s="130" t="s">
        <v>318</v>
      </c>
      <c r="G418" s="130"/>
      <c r="H418" s="130"/>
      <c r="I418" s="131"/>
      <c r="J418" s="156">
        <v>39.911999999999999</v>
      </c>
      <c r="K418" s="156">
        <v>-7.4671000000000003</v>
      </c>
    </row>
    <row r="419" spans="1:11" ht="13.5" thickBot="1" x14ac:dyDescent="0.25">
      <c r="A419" s="127">
        <v>161627</v>
      </c>
      <c r="B419" s="128" t="s">
        <v>784</v>
      </c>
      <c r="C419" s="129">
        <v>1009</v>
      </c>
      <c r="D419" s="130" t="s">
        <v>155</v>
      </c>
      <c r="E419" s="130">
        <v>4</v>
      </c>
      <c r="F419" s="130"/>
      <c r="G419" s="130"/>
      <c r="H419" s="130"/>
      <c r="I419" s="131"/>
      <c r="J419" s="156">
        <v>39.760800000000003</v>
      </c>
      <c r="K419" s="156">
        <v>-8.7837999999999994</v>
      </c>
    </row>
    <row r="420" spans="1:11" ht="13.5" thickBot="1" x14ac:dyDescent="0.25">
      <c r="A420" s="127">
        <v>160349</v>
      </c>
      <c r="B420" s="128" t="s">
        <v>707</v>
      </c>
      <c r="C420" s="129">
        <v>1009</v>
      </c>
      <c r="D420" s="130" t="s">
        <v>155</v>
      </c>
      <c r="E420" s="130">
        <v>4</v>
      </c>
      <c r="F420" s="130" t="s">
        <v>327</v>
      </c>
      <c r="G420" s="130"/>
      <c r="H420" s="130"/>
      <c r="I420" s="131"/>
      <c r="J420" s="156">
        <v>39.763300000000001</v>
      </c>
      <c r="K420" s="156">
        <v>-8.8127999999999993</v>
      </c>
    </row>
    <row r="421" spans="1:11" ht="13.5" thickBot="1" x14ac:dyDescent="0.25">
      <c r="A421" s="127">
        <v>400725</v>
      </c>
      <c r="B421" s="128" t="s">
        <v>1045</v>
      </c>
      <c r="C421" s="129">
        <v>1009</v>
      </c>
      <c r="D421" s="130" t="s">
        <v>155</v>
      </c>
      <c r="E421" s="130">
        <v>4</v>
      </c>
      <c r="F421" s="130"/>
      <c r="G421" s="130"/>
      <c r="H421" s="130"/>
      <c r="I421" s="131"/>
      <c r="J421" s="156">
        <v>39.762900000000002</v>
      </c>
      <c r="K421" s="156">
        <v>-8.8239000000000001</v>
      </c>
    </row>
    <row r="422" spans="1:11" ht="13.5" thickBot="1" x14ac:dyDescent="0.25">
      <c r="A422" s="127">
        <v>160313</v>
      </c>
      <c r="B422" s="128" t="s">
        <v>704</v>
      </c>
      <c r="C422" s="129">
        <v>1009</v>
      </c>
      <c r="D422" s="130" t="s">
        <v>155</v>
      </c>
      <c r="E422" s="130">
        <v>4</v>
      </c>
      <c r="F422" s="130"/>
      <c r="G422" s="130"/>
      <c r="H422" s="130"/>
      <c r="I422" s="131"/>
      <c r="J422" s="156">
        <v>39.746000000000002</v>
      </c>
      <c r="K422" s="156">
        <v>-8.6992999999999991</v>
      </c>
    </row>
    <row r="423" spans="1:11" ht="13.5" thickBot="1" x14ac:dyDescent="0.25">
      <c r="A423" s="127">
        <v>161640</v>
      </c>
      <c r="B423" s="128" t="s">
        <v>786</v>
      </c>
      <c r="C423" s="129">
        <v>1009</v>
      </c>
      <c r="D423" s="130" t="s">
        <v>155</v>
      </c>
      <c r="E423" s="130">
        <v>4</v>
      </c>
      <c r="F423" s="130"/>
      <c r="G423" s="130"/>
      <c r="H423" s="130"/>
      <c r="I423" s="131"/>
      <c r="J423" s="156">
        <v>39.746000000000002</v>
      </c>
      <c r="K423" s="156">
        <v>-8.8125999999999998</v>
      </c>
    </row>
    <row r="424" spans="1:11" ht="13.5" thickBot="1" x14ac:dyDescent="0.25">
      <c r="A424" s="127">
        <v>170021</v>
      </c>
      <c r="B424" s="128" t="s">
        <v>819</v>
      </c>
      <c r="C424" s="129">
        <v>1421</v>
      </c>
      <c r="D424" s="130" t="s">
        <v>219</v>
      </c>
      <c r="E424" s="130">
        <v>6</v>
      </c>
      <c r="F424" s="130" t="s">
        <v>318</v>
      </c>
      <c r="G424" s="130"/>
      <c r="H424" s="130"/>
      <c r="I424" s="131"/>
      <c r="J424" s="156">
        <v>39.72</v>
      </c>
      <c r="K424" s="156">
        <v>-8.5440000000000005</v>
      </c>
    </row>
    <row r="425" spans="1:11" ht="13.5" thickBot="1" x14ac:dyDescent="0.25">
      <c r="A425" s="127">
        <v>400208</v>
      </c>
      <c r="B425" s="128" t="s">
        <v>1037</v>
      </c>
      <c r="C425" s="129">
        <v>1009</v>
      </c>
      <c r="D425" s="130" t="s">
        <v>155</v>
      </c>
      <c r="E425" s="130">
        <v>4</v>
      </c>
      <c r="F425" s="130"/>
      <c r="G425" s="130"/>
      <c r="H425" s="130"/>
      <c r="I425" s="131"/>
      <c r="J425" s="156">
        <v>39.740499999999997</v>
      </c>
      <c r="K425" s="156">
        <v>-8.8145000000000007</v>
      </c>
    </row>
    <row r="426" spans="1:11" ht="13.5" thickBot="1" x14ac:dyDescent="0.25">
      <c r="A426" s="127">
        <v>161639</v>
      </c>
      <c r="B426" s="128" t="s">
        <v>785</v>
      </c>
      <c r="C426" s="129">
        <v>1009</v>
      </c>
      <c r="D426" s="130" t="s">
        <v>155</v>
      </c>
      <c r="E426" s="130">
        <v>4</v>
      </c>
      <c r="F426" s="130" t="s">
        <v>318</v>
      </c>
      <c r="G426" s="130"/>
      <c r="H426" s="130"/>
      <c r="I426" s="131"/>
      <c r="J426" s="156">
        <v>39.739199999999997</v>
      </c>
      <c r="K426" s="156">
        <v>-8.8131000000000004</v>
      </c>
    </row>
    <row r="427" spans="1:11" ht="13.5" thickBot="1" x14ac:dyDescent="0.25">
      <c r="A427" s="127">
        <v>160362</v>
      </c>
      <c r="B427" s="128" t="s">
        <v>708</v>
      </c>
      <c r="C427" s="129">
        <v>1010</v>
      </c>
      <c r="D427" s="130" t="s">
        <v>157</v>
      </c>
      <c r="E427" s="130">
        <v>4</v>
      </c>
      <c r="F427" s="130" t="s">
        <v>318</v>
      </c>
      <c r="G427" s="130"/>
      <c r="H427" s="130"/>
      <c r="I427" s="131"/>
      <c r="J427" s="156">
        <v>39.750399999999999</v>
      </c>
      <c r="K427" s="156">
        <v>-8.9318000000000008</v>
      </c>
    </row>
    <row r="428" spans="1:11" ht="13.5" thickBot="1" x14ac:dyDescent="0.25">
      <c r="A428" s="127">
        <v>160799</v>
      </c>
      <c r="B428" s="128" t="s">
        <v>732</v>
      </c>
      <c r="C428" s="129">
        <v>508</v>
      </c>
      <c r="D428" s="130" t="s">
        <v>188</v>
      </c>
      <c r="E428" s="130">
        <v>5</v>
      </c>
      <c r="F428" s="130"/>
      <c r="G428" s="130"/>
      <c r="H428" s="130"/>
      <c r="I428" s="131"/>
      <c r="J428" s="156">
        <v>39.749400000000001</v>
      </c>
      <c r="K428" s="156">
        <v>-7.9234</v>
      </c>
    </row>
    <row r="429" spans="1:11" ht="13.5" thickBot="1" x14ac:dyDescent="0.25">
      <c r="A429" s="127">
        <v>161676</v>
      </c>
      <c r="B429" s="128" t="s">
        <v>787</v>
      </c>
      <c r="C429" s="129">
        <v>1010</v>
      </c>
      <c r="D429" s="130" t="s">
        <v>157</v>
      </c>
      <c r="E429" s="130">
        <v>4</v>
      </c>
      <c r="F429" s="130" t="s">
        <v>318</v>
      </c>
      <c r="G429" s="130"/>
      <c r="H429" s="130"/>
      <c r="I429" s="131"/>
      <c r="J429" s="156">
        <v>39.746899999999997</v>
      </c>
      <c r="K429" s="156">
        <v>-8.9176000000000002</v>
      </c>
    </row>
    <row r="430" spans="1:11" ht="13.5" thickBot="1" x14ac:dyDescent="0.25">
      <c r="A430" s="127">
        <v>161688</v>
      </c>
      <c r="B430" s="128" t="s">
        <v>788</v>
      </c>
      <c r="C430" s="129">
        <v>1010</v>
      </c>
      <c r="D430" s="130" t="s">
        <v>157</v>
      </c>
      <c r="E430" s="130">
        <v>4</v>
      </c>
      <c r="F430" s="130" t="s">
        <v>320</v>
      </c>
      <c r="G430" s="130"/>
      <c r="H430" s="130"/>
      <c r="I430" s="131"/>
      <c r="J430" s="156">
        <v>39.742699999999999</v>
      </c>
      <c r="K430" s="156">
        <v>-8.9344000000000001</v>
      </c>
    </row>
    <row r="431" spans="1:11" ht="13.5" thickBot="1" x14ac:dyDescent="0.25">
      <c r="A431" s="127">
        <v>160805</v>
      </c>
      <c r="B431" s="128" t="s">
        <v>733</v>
      </c>
      <c r="C431" s="129">
        <v>505</v>
      </c>
      <c r="D431" s="130" t="s">
        <v>182</v>
      </c>
      <c r="E431" s="130">
        <v>5</v>
      </c>
      <c r="F431" s="130" t="s">
        <v>327</v>
      </c>
      <c r="G431" s="130"/>
      <c r="H431" s="130"/>
      <c r="I431" s="131"/>
      <c r="J431" s="156">
        <v>39.926200000000001</v>
      </c>
      <c r="K431" s="156">
        <v>-7.2408999999999999</v>
      </c>
    </row>
    <row r="432" spans="1:11" ht="13.5" thickBot="1" x14ac:dyDescent="0.25">
      <c r="A432" s="127">
        <v>170525</v>
      </c>
      <c r="B432" s="128" t="s">
        <v>854</v>
      </c>
      <c r="C432" s="129">
        <v>1411</v>
      </c>
      <c r="D432" s="130" t="s">
        <v>212</v>
      </c>
      <c r="E432" s="130">
        <v>6</v>
      </c>
      <c r="F432" s="130"/>
      <c r="G432" s="130"/>
      <c r="H432" s="130"/>
      <c r="I432" s="131"/>
      <c r="J432" s="156">
        <v>39.690600000000003</v>
      </c>
      <c r="K432" s="156">
        <v>-8.2890999999999995</v>
      </c>
    </row>
    <row r="433" spans="1:11" ht="13.5" thickBot="1" x14ac:dyDescent="0.25">
      <c r="A433" s="127">
        <v>161111</v>
      </c>
      <c r="B433" s="128" t="s">
        <v>752</v>
      </c>
      <c r="C433" s="129">
        <v>502</v>
      </c>
      <c r="D433" s="130" t="s">
        <v>174</v>
      </c>
      <c r="E433" s="130">
        <v>5</v>
      </c>
      <c r="F433" s="130"/>
      <c r="G433" s="130"/>
      <c r="H433" s="130"/>
      <c r="I433" s="131"/>
      <c r="J433" s="156">
        <v>39.820799999999998</v>
      </c>
      <c r="K433" s="156">
        <v>-7.5031999999999996</v>
      </c>
    </row>
    <row r="434" spans="1:11" ht="13.5" thickBot="1" x14ac:dyDescent="0.25">
      <c r="A434" s="127">
        <v>161135</v>
      </c>
      <c r="B434" s="128" t="s">
        <v>754</v>
      </c>
      <c r="C434" s="129">
        <v>502</v>
      </c>
      <c r="D434" s="130" t="s">
        <v>174</v>
      </c>
      <c r="E434" s="130">
        <v>5</v>
      </c>
      <c r="F434" s="130"/>
      <c r="G434" s="130"/>
      <c r="H434" s="130"/>
      <c r="I434" s="131"/>
      <c r="J434" s="156">
        <v>39.820900000000002</v>
      </c>
      <c r="K434" s="156">
        <v>-7.4984999999999999</v>
      </c>
    </row>
    <row r="435" spans="1:11" ht="13.5" thickBot="1" x14ac:dyDescent="0.25">
      <c r="A435" s="127">
        <v>162024</v>
      </c>
      <c r="B435" s="128" t="s">
        <v>816</v>
      </c>
      <c r="C435" s="129">
        <v>502</v>
      </c>
      <c r="D435" s="130" t="s">
        <v>174</v>
      </c>
      <c r="E435" s="130">
        <v>5</v>
      </c>
      <c r="F435" s="130" t="s">
        <v>327</v>
      </c>
      <c r="G435" s="130"/>
      <c r="H435" s="130"/>
      <c r="I435" s="131"/>
      <c r="J435" s="156">
        <v>39.820300000000003</v>
      </c>
      <c r="K435" s="156">
        <v>-7.4922000000000004</v>
      </c>
    </row>
    <row r="436" spans="1:11" ht="13.5" thickBot="1" x14ac:dyDescent="0.25">
      <c r="A436" s="127">
        <v>160581</v>
      </c>
      <c r="B436" s="128" t="s">
        <v>721</v>
      </c>
      <c r="C436" s="129">
        <v>510</v>
      </c>
      <c r="D436" s="130" t="s">
        <v>193</v>
      </c>
      <c r="E436" s="130">
        <v>5</v>
      </c>
      <c r="F436" s="130"/>
      <c r="G436" s="130"/>
      <c r="H436" s="130"/>
      <c r="I436" s="131"/>
      <c r="J436" s="156">
        <v>39.675800000000002</v>
      </c>
      <c r="K436" s="156">
        <v>-8.1457999999999995</v>
      </c>
    </row>
    <row r="437" spans="1:11" ht="13.5" thickBot="1" x14ac:dyDescent="0.25">
      <c r="A437" s="133">
        <v>120960</v>
      </c>
      <c r="B437" s="134" t="s">
        <v>322</v>
      </c>
      <c r="C437" s="135">
        <v>1421</v>
      </c>
      <c r="D437" s="130" t="s">
        <v>219</v>
      </c>
      <c r="E437" s="130">
        <v>6</v>
      </c>
      <c r="F437" s="130"/>
      <c r="G437" s="130"/>
      <c r="H437" s="130"/>
      <c r="I437" s="131"/>
      <c r="J437" s="156">
        <v>39.659100000000002</v>
      </c>
      <c r="K437" s="156">
        <v>-8.5798000000000005</v>
      </c>
    </row>
    <row r="438" spans="1:11" ht="13.5" thickBot="1" x14ac:dyDescent="0.25">
      <c r="A438" s="127">
        <v>160337</v>
      </c>
      <c r="B438" s="128" t="s">
        <v>706</v>
      </c>
      <c r="C438" s="129">
        <v>1009</v>
      </c>
      <c r="D438" s="130" t="s">
        <v>155</v>
      </c>
      <c r="E438" s="130">
        <v>4</v>
      </c>
      <c r="F438" s="130" t="s">
        <v>318</v>
      </c>
      <c r="G438" s="130"/>
      <c r="H438" s="130"/>
      <c r="I438" s="131"/>
      <c r="J438" s="156">
        <v>39.686199999999999</v>
      </c>
      <c r="K438" s="156">
        <v>-8.8970000000000002</v>
      </c>
    </row>
    <row r="439" spans="1:11" ht="13.5" thickBot="1" x14ac:dyDescent="0.25">
      <c r="A439" s="127">
        <v>170057</v>
      </c>
      <c r="B439" s="128" t="s">
        <v>820</v>
      </c>
      <c r="C439" s="129">
        <v>1421</v>
      </c>
      <c r="D439" s="130" t="s">
        <v>219</v>
      </c>
      <c r="E439" s="130">
        <v>6</v>
      </c>
      <c r="F439" s="130"/>
      <c r="G439" s="130"/>
      <c r="H439" s="130"/>
      <c r="I439" s="131"/>
      <c r="J439" s="156">
        <v>39.655700000000003</v>
      </c>
      <c r="K439" s="156">
        <v>-8.5704999999999991</v>
      </c>
    </row>
    <row r="440" spans="1:11" ht="13.5" thickBot="1" x14ac:dyDescent="0.25">
      <c r="A440" s="127">
        <v>160301</v>
      </c>
      <c r="B440" s="128" t="s">
        <v>703</v>
      </c>
      <c r="C440" s="129">
        <v>1004</v>
      </c>
      <c r="D440" s="130" t="s">
        <v>147</v>
      </c>
      <c r="E440" s="130">
        <v>4</v>
      </c>
      <c r="F440" s="130" t="s">
        <v>318</v>
      </c>
      <c r="G440" s="130"/>
      <c r="H440" s="130"/>
      <c r="I440" s="131"/>
      <c r="J440" s="156">
        <v>39.658700000000003</v>
      </c>
      <c r="K440" s="156">
        <v>-8.8175000000000008</v>
      </c>
    </row>
    <row r="441" spans="1:11" ht="13.5" thickBot="1" x14ac:dyDescent="0.25">
      <c r="A441" s="127">
        <v>171207</v>
      </c>
      <c r="B441" s="128" t="s">
        <v>919</v>
      </c>
      <c r="C441" s="129">
        <v>1418</v>
      </c>
      <c r="D441" s="130" t="s">
        <v>226</v>
      </c>
      <c r="E441" s="130">
        <v>6</v>
      </c>
      <c r="F441" s="130" t="s">
        <v>318</v>
      </c>
      <c r="G441" s="130"/>
      <c r="H441" s="130"/>
      <c r="I441" s="131"/>
      <c r="J441" s="156">
        <v>39.602800000000002</v>
      </c>
      <c r="K441" s="156">
        <v>-8.4045000000000005</v>
      </c>
    </row>
    <row r="442" spans="1:11" ht="13.5" thickBot="1" x14ac:dyDescent="0.25">
      <c r="A442" s="127">
        <v>160787</v>
      </c>
      <c r="B442" s="128" t="s">
        <v>731</v>
      </c>
      <c r="C442" s="129">
        <v>511</v>
      </c>
      <c r="D442" s="130" t="s">
        <v>194</v>
      </c>
      <c r="E442" s="130">
        <v>5</v>
      </c>
      <c r="F442" s="130"/>
      <c r="G442" s="130"/>
      <c r="H442" s="130"/>
      <c r="I442" s="131"/>
      <c r="J442" s="156">
        <v>39.689300000000003</v>
      </c>
      <c r="K442" s="156">
        <v>-7.6692999999999998</v>
      </c>
    </row>
    <row r="443" spans="1:11" ht="13.5" thickBot="1" x14ac:dyDescent="0.25">
      <c r="A443" s="127">
        <v>172479</v>
      </c>
      <c r="B443" s="128" t="s">
        <v>1031</v>
      </c>
      <c r="C443" s="129">
        <v>1418</v>
      </c>
      <c r="D443" s="130" t="s">
        <v>226</v>
      </c>
      <c r="E443" s="130">
        <v>6</v>
      </c>
      <c r="F443" s="130"/>
      <c r="G443" s="130"/>
      <c r="H443" s="130"/>
      <c r="I443" s="131"/>
      <c r="J443" s="156">
        <v>39.601799999999997</v>
      </c>
      <c r="K443" s="156">
        <v>-8.4055999999999997</v>
      </c>
    </row>
    <row r="444" spans="1:11" ht="13.5" thickBot="1" x14ac:dyDescent="0.25">
      <c r="A444" s="127">
        <v>160672</v>
      </c>
      <c r="B444" s="128" t="s">
        <v>727</v>
      </c>
      <c r="C444" s="129">
        <v>1016</v>
      </c>
      <c r="D444" s="130" t="s">
        <v>167</v>
      </c>
      <c r="E444" s="130">
        <v>4</v>
      </c>
      <c r="F444" s="130" t="s">
        <v>318</v>
      </c>
      <c r="G444" s="130"/>
      <c r="H444" s="130"/>
      <c r="I444" s="131"/>
      <c r="J444" s="156">
        <v>39.598500000000001</v>
      </c>
      <c r="K444" s="156">
        <v>-8.8169000000000004</v>
      </c>
    </row>
    <row r="445" spans="1:11" ht="13.5" thickBot="1" x14ac:dyDescent="0.25">
      <c r="A445" s="127">
        <v>170306</v>
      </c>
      <c r="B445" s="128" t="s">
        <v>839</v>
      </c>
      <c r="C445" s="129">
        <v>1011</v>
      </c>
      <c r="D445" s="130" t="s">
        <v>217</v>
      </c>
      <c r="E445" s="130">
        <v>6</v>
      </c>
      <c r="F445" s="130"/>
      <c r="G445" s="130"/>
      <c r="H445" s="130"/>
      <c r="I445" s="131"/>
      <c r="J445" s="156">
        <v>39.601199999999999</v>
      </c>
      <c r="K445" s="156">
        <v>-9.0701000000000001</v>
      </c>
    </row>
    <row r="446" spans="1:11" ht="13.5" thickBot="1" x14ac:dyDescent="0.25">
      <c r="A446" s="127">
        <v>160660</v>
      </c>
      <c r="B446" s="128" t="s">
        <v>726</v>
      </c>
      <c r="C446" s="129">
        <v>1413</v>
      </c>
      <c r="D446" s="130" t="s">
        <v>215</v>
      </c>
      <c r="E446" s="130">
        <v>6</v>
      </c>
      <c r="F446" s="130"/>
      <c r="G446" s="130"/>
      <c r="H446" s="130"/>
      <c r="I446" s="131"/>
      <c r="J446" s="156">
        <v>39.561900000000001</v>
      </c>
      <c r="K446" s="156">
        <v>-7.9993999999999996</v>
      </c>
    </row>
    <row r="447" spans="1:11" ht="13.5" thickBot="1" x14ac:dyDescent="0.25">
      <c r="A447" s="127">
        <v>170069</v>
      </c>
      <c r="B447" s="128" t="s">
        <v>821</v>
      </c>
      <c r="C447" s="129">
        <v>1417</v>
      </c>
      <c r="D447" s="130" t="s">
        <v>224</v>
      </c>
      <c r="E447" s="130">
        <v>6</v>
      </c>
      <c r="F447" s="130"/>
      <c r="G447" s="130"/>
      <c r="H447" s="130"/>
      <c r="I447" s="131"/>
      <c r="J447" s="156">
        <v>39.537500000000001</v>
      </c>
      <c r="K447" s="156">
        <v>-8.1613000000000007</v>
      </c>
    </row>
    <row r="448" spans="1:11" ht="13.5" thickBot="1" x14ac:dyDescent="0.25">
      <c r="A448" s="127">
        <v>404317</v>
      </c>
      <c r="B448" s="128" t="s">
        <v>1120</v>
      </c>
      <c r="C448" s="129">
        <v>1001</v>
      </c>
      <c r="D448" s="130" t="s">
        <v>197</v>
      </c>
      <c r="E448" s="130">
        <v>6</v>
      </c>
      <c r="F448" s="130"/>
      <c r="G448" s="130"/>
      <c r="H448" s="130"/>
      <c r="I448" s="131"/>
      <c r="J448" s="156">
        <v>39.548699999999997</v>
      </c>
      <c r="K448" s="156">
        <v>-8.9795999999999996</v>
      </c>
    </row>
    <row r="449" spans="1:11" ht="13.5" thickBot="1" x14ac:dyDescent="0.25">
      <c r="A449" s="127">
        <v>172480</v>
      </c>
      <c r="B449" s="128" t="s">
        <v>1032</v>
      </c>
      <c r="C449" s="129">
        <v>1001</v>
      </c>
      <c r="D449" s="130" t="s">
        <v>197</v>
      </c>
      <c r="E449" s="130">
        <v>6</v>
      </c>
      <c r="F449" s="130"/>
      <c r="G449" s="130"/>
      <c r="H449" s="130"/>
      <c r="I449" s="131"/>
      <c r="J449" s="156">
        <v>39.5413</v>
      </c>
      <c r="K449" s="156">
        <v>-8.9728999999999992</v>
      </c>
    </row>
    <row r="450" spans="1:11" ht="13.5" thickBot="1" x14ac:dyDescent="0.25">
      <c r="A450" s="127">
        <v>404329</v>
      </c>
      <c r="B450" s="128" t="s">
        <v>1121</v>
      </c>
      <c r="C450" s="129">
        <v>1401</v>
      </c>
      <c r="D450" s="130" t="s">
        <v>195</v>
      </c>
      <c r="E450" s="130">
        <v>6</v>
      </c>
      <c r="F450" s="130"/>
      <c r="G450" s="130"/>
      <c r="H450" s="130"/>
      <c r="I450" s="131"/>
      <c r="J450" s="156">
        <v>39.511499999999998</v>
      </c>
      <c r="K450" s="156">
        <v>-8.0772999999999993</v>
      </c>
    </row>
    <row r="451" spans="1:11" ht="13.5" thickBot="1" x14ac:dyDescent="0.25">
      <c r="A451" s="127">
        <v>170434</v>
      </c>
      <c r="B451" s="128" t="s">
        <v>848</v>
      </c>
      <c r="C451" s="129">
        <v>1419</v>
      </c>
      <c r="D451" s="130" t="s">
        <v>227</v>
      </c>
      <c r="E451" s="130">
        <v>6</v>
      </c>
      <c r="F451" s="130"/>
      <c r="G451" s="130"/>
      <c r="H451" s="130"/>
      <c r="I451" s="131"/>
      <c r="J451" s="156">
        <v>39.483899999999998</v>
      </c>
      <c r="K451" s="156">
        <v>-8.5391999999999992</v>
      </c>
    </row>
    <row r="452" spans="1:11" ht="13.5" thickBot="1" x14ac:dyDescent="0.25">
      <c r="A452" s="127">
        <v>170124</v>
      </c>
      <c r="B452" s="128" t="s">
        <v>827</v>
      </c>
      <c r="C452" s="129">
        <v>1408</v>
      </c>
      <c r="D452" s="130" t="s">
        <v>209</v>
      </c>
      <c r="E452" s="130">
        <v>6</v>
      </c>
      <c r="F452" s="130" t="s">
        <v>318</v>
      </c>
      <c r="G452" s="130"/>
      <c r="H452" s="130"/>
      <c r="I452" s="131"/>
      <c r="J452" s="156">
        <v>39.478099999999998</v>
      </c>
      <c r="K452" s="156">
        <v>-8.3371999999999993</v>
      </c>
    </row>
    <row r="453" spans="1:11" ht="13.5" thickBot="1" x14ac:dyDescent="0.25">
      <c r="A453" s="127">
        <v>172340</v>
      </c>
      <c r="B453" s="128" t="s">
        <v>1018</v>
      </c>
      <c r="C453" s="129">
        <v>1419</v>
      </c>
      <c r="D453" s="130" t="s">
        <v>227</v>
      </c>
      <c r="E453" s="130">
        <v>6</v>
      </c>
      <c r="F453" s="130"/>
      <c r="G453" s="130"/>
      <c r="H453" s="130"/>
      <c r="I453" s="131"/>
      <c r="J453" s="156">
        <v>39.472799999999999</v>
      </c>
      <c r="K453" s="156">
        <v>-8.5413999999999994</v>
      </c>
    </row>
    <row r="454" spans="1:11" ht="13.5" thickBot="1" x14ac:dyDescent="0.25">
      <c r="A454" s="127">
        <v>170586</v>
      </c>
      <c r="B454" s="128" t="s">
        <v>860</v>
      </c>
      <c r="C454" s="129">
        <v>1410</v>
      </c>
      <c r="D454" s="130" t="s">
        <v>211</v>
      </c>
      <c r="E454" s="130">
        <v>6</v>
      </c>
      <c r="F454" s="130" t="s">
        <v>318</v>
      </c>
      <c r="G454" s="130"/>
      <c r="H454" s="130"/>
      <c r="I454" s="131"/>
      <c r="J454" s="156">
        <v>39.461100000000002</v>
      </c>
      <c r="K454" s="156">
        <v>-8.4787999999999997</v>
      </c>
    </row>
    <row r="455" spans="1:11" ht="13.5" thickBot="1" x14ac:dyDescent="0.25">
      <c r="A455" s="127">
        <v>170392</v>
      </c>
      <c r="B455" s="128" t="s">
        <v>846</v>
      </c>
      <c r="C455" s="129">
        <v>1420</v>
      </c>
      <c r="D455" s="130" t="s">
        <v>229</v>
      </c>
      <c r="E455" s="130">
        <v>6</v>
      </c>
      <c r="F455" s="130"/>
      <c r="G455" s="130"/>
      <c r="H455" s="130"/>
      <c r="I455" s="131"/>
      <c r="J455" s="156">
        <v>39.459200000000003</v>
      </c>
      <c r="K455" s="156">
        <v>-8.4314</v>
      </c>
    </row>
    <row r="456" spans="1:11" ht="13.5" thickBot="1" x14ac:dyDescent="0.25">
      <c r="A456" s="127">
        <v>170320</v>
      </c>
      <c r="B456" s="128" t="s">
        <v>841</v>
      </c>
      <c r="C456" s="129">
        <v>1401</v>
      </c>
      <c r="D456" s="130" t="s">
        <v>195</v>
      </c>
      <c r="E456" s="130">
        <v>6</v>
      </c>
      <c r="F456" s="130"/>
      <c r="G456" s="130"/>
      <c r="H456" s="130"/>
      <c r="I456" s="131"/>
      <c r="J456" s="156">
        <v>39.462400000000002</v>
      </c>
      <c r="K456" s="156">
        <v>-8.2073999999999998</v>
      </c>
    </row>
    <row r="457" spans="1:11" ht="13.5" thickBot="1" x14ac:dyDescent="0.25">
      <c r="A457" s="127">
        <v>172390</v>
      </c>
      <c r="B457" s="128" t="s">
        <v>1023</v>
      </c>
      <c r="C457" s="129">
        <v>1402</v>
      </c>
      <c r="D457" s="130" t="s">
        <v>196</v>
      </c>
      <c r="E457" s="130">
        <v>6</v>
      </c>
      <c r="F457" s="130"/>
      <c r="G457" s="130"/>
      <c r="H457" s="130"/>
      <c r="I457" s="131"/>
      <c r="J457" s="156">
        <v>39.459099999999999</v>
      </c>
      <c r="K457" s="156">
        <v>-8.6671999999999993</v>
      </c>
    </row>
    <row r="458" spans="1:11" ht="13.5" thickBot="1" x14ac:dyDescent="0.25">
      <c r="A458" s="133">
        <v>121502</v>
      </c>
      <c r="B458" s="134" t="s">
        <v>332</v>
      </c>
      <c r="C458" s="135">
        <v>1401</v>
      </c>
      <c r="D458" s="130" t="s">
        <v>195</v>
      </c>
      <c r="E458" s="130">
        <v>6</v>
      </c>
      <c r="F458" s="130"/>
      <c r="G458" s="130"/>
      <c r="H458" s="130"/>
      <c r="I458" s="131"/>
      <c r="J458" s="156">
        <v>39.456800000000001</v>
      </c>
      <c r="K458" s="156">
        <v>-8.2058999999999997</v>
      </c>
    </row>
    <row r="459" spans="1:11" ht="13.5" thickBot="1" x14ac:dyDescent="0.25">
      <c r="A459" s="127">
        <v>171438</v>
      </c>
      <c r="B459" s="128" t="s">
        <v>941</v>
      </c>
      <c r="C459" s="129">
        <v>1001</v>
      </c>
      <c r="D459" s="130" t="s">
        <v>197</v>
      </c>
      <c r="E459" s="130">
        <v>6</v>
      </c>
      <c r="F459" s="130" t="s">
        <v>318</v>
      </c>
      <c r="G459" s="130"/>
      <c r="H459" s="130"/>
      <c r="I459" s="131"/>
      <c r="J459" s="156">
        <v>39.512799999999999</v>
      </c>
      <c r="K459" s="156">
        <v>-9.1321999999999992</v>
      </c>
    </row>
    <row r="460" spans="1:11" ht="13.5" thickBot="1" x14ac:dyDescent="0.25">
      <c r="A460" s="127">
        <v>135495</v>
      </c>
      <c r="B460" s="128" t="s">
        <v>382</v>
      </c>
      <c r="C460" s="129">
        <v>1209</v>
      </c>
      <c r="D460" s="130" t="s">
        <v>261</v>
      </c>
      <c r="E460" s="130">
        <v>8</v>
      </c>
      <c r="F460" s="130" t="s">
        <v>318</v>
      </c>
      <c r="G460" s="130"/>
      <c r="H460" s="130"/>
      <c r="I460" s="131"/>
      <c r="J460" s="156">
        <v>39.4636</v>
      </c>
      <c r="K460" s="156">
        <v>-7.9371</v>
      </c>
    </row>
    <row r="461" spans="1:11" ht="13.5" thickBot="1" x14ac:dyDescent="0.25">
      <c r="A461" s="133">
        <v>130291</v>
      </c>
      <c r="B461" s="134" t="s">
        <v>339</v>
      </c>
      <c r="C461" s="135">
        <v>1212</v>
      </c>
      <c r="D461" s="130" t="s">
        <v>267</v>
      </c>
      <c r="E461" s="130">
        <v>8</v>
      </c>
      <c r="F461" s="130"/>
      <c r="G461" s="130"/>
      <c r="H461" s="130"/>
      <c r="I461" s="131"/>
      <c r="J461" s="156">
        <v>39.508899999999997</v>
      </c>
      <c r="K461" s="156">
        <v>-7.6482000000000001</v>
      </c>
    </row>
    <row r="462" spans="1:11" ht="13.5" thickBot="1" x14ac:dyDescent="0.25">
      <c r="A462" s="127">
        <v>170460</v>
      </c>
      <c r="B462" s="128" t="s">
        <v>850</v>
      </c>
      <c r="C462" s="129">
        <v>1412</v>
      </c>
      <c r="D462" s="130" t="s">
        <v>213</v>
      </c>
      <c r="E462" s="130">
        <v>6</v>
      </c>
      <c r="F462" s="130"/>
      <c r="G462" s="130"/>
      <c r="H462" s="130"/>
      <c r="I462" s="131"/>
      <c r="J462" s="156">
        <v>39.404800000000002</v>
      </c>
      <c r="K462" s="156">
        <v>-8.4880999999999993</v>
      </c>
    </row>
    <row r="463" spans="1:11" ht="13.5" thickBot="1" x14ac:dyDescent="0.25">
      <c r="A463" s="127">
        <v>170409</v>
      </c>
      <c r="B463" s="128" t="s">
        <v>847</v>
      </c>
      <c r="C463" s="129">
        <v>1416</v>
      </c>
      <c r="D463" s="130" t="s">
        <v>223</v>
      </c>
      <c r="E463" s="130">
        <v>6</v>
      </c>
      <c r="F463" s="130"/>
      <c r="G463" s="130"/>
      <c r="H463" s="130"/>
      <c r="I463" s="131"/>
      <c r="J463" s="156">
        <v>39.415300000000002</v>
      </c>
      <c r="K463" s="156">
        <v>-8.8216000000000001</v>
      </c>
    </row>
    <row r="464" spans="1:11" ht="13.5" thickBot="1" x14ac:dyDescent="0.25">
      <c r="A464" s="127">
        <v>170082</v>
      </c>
      <c r="B464" s="128" t="s">
        <v>823</v>
      </c>
      <c r="C464" s="129">
        <v>1001</v>
      </c>
      <c r="D464" s="130" t="s">
        <v>197</v>
      </c>
      <c r="E464" s="130">
        <v>6</v>
      </c>
      <c r="F464" s="130"/>
      <c r="G464" s="130"/>
      <c r="H464" s="130"/>
      <c r="I464" s="131"/>
      <c r="J464" s="156">
        <v>39.42</v>
      </c>
      <c r="K464" s="156">
        <v>-8.9577000000000009</v>
      </c>
    </row>
    <row r="465" spans="1:11" ht="13.5" thickBot="1" x14ac:dyDescent="0.25">
      <c r="A465" s="127">
        <v>170471</v>
      </c>
      <c r="B465" s="128" t="s">
        <v>851</v>
      </c>
      <c r="C465" s="129">
        <v>1407</v>
      </c>
      <c r="D465" s="130" t="s">
        <v>208</v>
      </c>
      <c r="E465" s="130">
        <v>6</v>
      </c>
      <c r="F465" s="130"/>
      <c r="G465" s="130"/>
      <c r="H465" s="130"/>
      <c r="I465" s="131"/>
      <c r="J465" s="156">
        <v>39.356400000000001</v>
      </c>
      <c r="K465" s="156">
        <v>-8.4786999999999999</v>
      </c>
    </row>
    <row r="466" spans="1:11" ht="13.5" thickBot="1" x14ac:dyDescent="0.25">
      <c r="A466" s="127">
        <v>171967</v>
      </c>
      <c r="B466" s="128" t="s">
        <v>983</v>
      </c>
      <c r="C466" s="129">
        <v>1006</v>
      </c>
      <c r="D466" s="130" t="s">
        <v>206</v>
      </c>
      <c r="E466" s="130">
        <v>6</v>
      </c>
      <c r="F466" s="130"/>
      <c r="G466" s="130"/>
      <c r="H466" s="130"/>
      <c r="I466" s="131"/>
      <c r="J466" s="156">
        <v>39.410600000000002</v>
      </c>
      <c r="K466" s="156">
        <v>-9.1328999999999994</v>
      </c>
    </row>
    <row r="467" spans="1:11" ht="13.5" thickBot="1" x14ac:dyDescent="0.25">
      <c r="A467" s="127">
        <v>170239</v>
      </c>
      <c r="B467" s="128" t="s">
        <v>836</v>
      </c>
      <c r="C467" s="129">
        <v>1006</v>
      </c>
      <c r="D467" s="130" t="s">
        <v>206</v>
      </c>
      <c r="E467" s="130">
        <v>6</v>
      </c>
      <c r="F467" s="130"/>
      <c r="G467" s="130"/>
      <c r="H467" s="130"/>
      <c r="I467" s="131"/>
      <c r="J467" s="156">
        <v>39.408799999999999</v>
      </c>
      <c r="K467" s="156">
        <v>-9.1321999999999992</v>
      </c>
    </row>
    <row r="468" spans="1:11" ht="13.5" thickBot="1" x14ac:dyDescent="0.25">
      <c r="A468" s="127">
        <v>172170</v>
      </c>
      <c r="B468" s="128" t="s">
        <v>1002</v>
      </c>
      <c r="C468" s="129">
        <v>1006</v>
      </c>
      <c r="D468" s="130" t="s">
        <v>206</v>
      </c>
      <c r="E468" s="130">
        <v>6</v>
      </c>
      <c r="F468" s="130" t="s">
        <v>318</v>
      </c>
      <c r="G468" s="130"/>
      <c r="H468" s="130"/>
      <c r="I468" s="131"/>
      <c r="J468" s="156">
        <v>39.404899999999998</v>
      </c>
      <c r="K468" s="156">
        <v>-9.1354000000000006</v>
      </c>
    </row>
    <row r="469" spans="1:11" ht="13.5" thickBot="1" x14ac:dyDescent="0.25">
      <c r="A469" s="127">
        <v>401419</v>
      </c>
      <c r="B469" s="128" t="s">
        <v>1058</v>
      </c>
      <c r="C469" s="129">
        <v>1414</v>
      </c>
      <c r="D469" s="130" t="s">
        <v>221</v>
      </c>
      <c r="E469" s="130">
        <v>6</v>
      </c>
      <c r="F469" s="130"/>
      <c r="G469" s="130"/>
      <c r="H469" s="130"/>
      <c r="I469" s="131"/>
      <c r="J469" s="156">
        <v>39.3399</v>
      </c>
      <c r="K469" s="156">
        <v>-8.9332999999999991</v>
      </c>
    </row>
    <row r="470" spans="1:11" ht="13.5" thickBot="1" x14ac:dyDescent="0.25">
      <c r="A470" s="127">
        <v>170501</v>
      </c>
      <c r="B470" s="128" t="s">
        <v>852</v>
      </c>
      <c r="C470" s="129">
        <v>1414</v>
      </c>
      <c r="D470" s="130" t="s">
        <v>221</v>
      </c>
      <c r="E470" s="130">
        <v>6</v>
      </c>
      <c r="F470" s="130" t="s">
        <v>318</v>
      </c>
      <c r="G470" s="130"/>
      <c r="H470" s="130"/>
      <c r="I470" s="131"/>
      <c r="J470" s="156">
        <v>39.3384</v>
      </c>
      <c r="K470" s="156">
        <v>-8.9427000000000003</v>
      </c>
    </row>
    <row r="471" spans="1:11" ht="13.5" thickBot="1" x14ac:dyDescent="0.25">
      <c r="A471" s="127">
        <v>170513</v>
      </c>
      <c r="B471" s="128" t="s">
        <v>853</v>
      </c>
      <c r="C471" s="129">
        <v>1414</v>
      </c>
      <c r="D471" s="130" t="s">
        <v>221</v>
      </c>
      <c r="E471" s="130">
        <v>6</v>
      </c>
      <c r="F471" s="130"/>
      <c r="G471" s="130"/>
      <c r="H471" s="130"/>
      <c r="I471" s="131"/>
      <c r="J471" s="156">
        <v>39.3384</v>
      </c>
      <c r="K471" s="156">
        <v>-8.9427000000000003</v>
      </c>
    </row>
    <row r="472" spans="1:11" ht="13.5" thickBot="1" x14ac:dyDescent="0.25">
      <c r="A472" s="127">
        <v>171335</v>
      </c>
      <c r="B472" s="128" t="s">
        <v>932</v>
      </c>
      <c r="C472" s="129">
        <v>1012</v>
      </c>
      <c r="D472" s="130" t="s">
        <v>218</v>
      </c>
      <c r="E472" s="130">
        <v>6</v>
      </c>
      <c r="F472" s="130"/>
      <c r="G472" s="130"/>
      <c r="H472" s="130"/>
      <c r="I472" s="131"/>
      <c r="J472" s="156">
        <v>39.360399999999998</v>
      </c>
      <c r="K472" s="156">
        <v>-9.1582000000000008</v>
      </c>
    </row>
    <row r="473" spans="1:11" ht="13.5" thickBot="1" x14ac:dyDescent="0.25">
      <c r="A473" s="133">
        <v>135227</v>
      </c>
      <c r="B473" s="134" t="s">
        <v>363</v>
      </c>
      <c r="C473" s="135">
        <v>1205</v>
      </c>
      <c r="D473" s="130" t="s">
        <v>255</v>
      </c>
      <c r="E473" s="130">
        <v>8</v>
      </c>
      <c r="F473" s="130"/>
      <c r="G473" s="130"/>
      <c r="H473" s="130"/>
      <c r="I473" s="131"/>
      <c r="J473" s="156">
        <v>39.411299999999997</v>
      </c>
      <c r="K473" s="156">
        <v>-7.4485000000000001</v>
      </c>
    </row>
    <row r="474" spans="1:11" ht="13.5" thickBot="1" x14ac:dyDescent="0.25">
      <c r="A474" s="127">
        <v>170630</v>
      </c>
      <c r="B474" s="128" t="s">
        <v>865</v>
      </c>
      <c r="C474" s="129">
        <v>1404</v>
      </c>
      <c r="D474" s="130" t="s">
        <v>200</v>
      </c>
      <c r="E474" s="130">
        <v>6</v>
      </c>
      <c r="F474" s="130"/>
      <c r="G474" s="130"/>
      <c r="H474" s="130"/>
      <c r="I474" s="131"/>
      <c r="J474" s="156">
        <v>39.251800000000003</v>
      </c>
      <c r="K474" s="156">
        <v>-8.5802999999999994</v>
      </c>
    </row>
    <row r="475" spans="1:11" ht="13.5" thickBot="1" x14ac:dyDescent="0.25">
      <c r="A475" s="127">
        <v>402497</v>
      </c>
      <c r="B475" s="128" t="s">
        <v>1081</v>
      </c>
      <c r="C475" s="129">
        <v>1014</v>
      </c>
      <c r="D475" s="130" t="s">
        <v>220</v>
      </c>
      <c r="E475" s="130">
        <v>6</v>
      </c>
      <c r="F475" s="130"/>
      <c r="G475" s="130"/>
      <c r="H475" s="130"/>
      <c r="I475" s="131"/>
      <c r="J475" s="156">
        <v>39.363999999999997</v>
      </c>
      <c r="K475" s="156">
        <v>-9.3789999999999996</v>
      </c>
    </row>
    <row r="476" spans="1:11" ht="13.5" thickBot="1" x14ac:dyDescent="0.25">
      <c r="A476" s="127">
        <v>135641</v>
      </c>
      <c r="B476" s="128" t="s">
        <v>396</v>
      </c>
      <c r="C476" s="129">
        <v>1210</v>
      </c>
      <c r="D476" s="130" t="s">
        <v>262</v>
      </c>
      <c r="E476" s="130">
        <v>8</v>
      </c>
      <c r="F476" s="130"/>
      <c r="G476" s="130"/>
      <c r="H476" s="130"/>
      <c r="I476" s="131"/>
      <c r="J476" s="156">
        <v>39.3842</v>
      </c>
      <c r="K476" s="156">
        <v>-7.3869999999999996</v>
      </c>
    </row>
    <row r="477" spans="1:11" ht="13.5" thickBot="1" x14ac:dyDescent="0.25">
      <c r="A477" s="133">
        <v>120297</v>
      </c>
      <c r="B477" s="134" t="s">
        <v>319</v>
      </c>
      <c r="C477" s="135">
        <v>1014</v>
      </c>
      <c r="D477" s="130" t="s">
        <v>220</v>
      </c>
      <c r="E477" s="130">
        <v>6</v>
      </c>
      <c r="F477" s="130" t="s">
        <v>320</v>
      </c>
      <c r="G477" s="130"/>
      <c r="H477" s="130"/>
      <c r="I477" s="131"/>
      <c r="J477" s="156">
        <v>39.360799999999998</v>
      </c>
      <c r="K477" s="156">
        <v>-9.3841000000000001</v>
      </c>
    </row>
    <row r="478" spans="1:11" ht="13.5" thickBot="1" x14ac:dyDescent="0.25">
      <c r="A478" s="127">
        <v>172285</v>
      </c>
      <c r="B478" s="128" t="s">
        <v>1013</v>
      </c>
      <c r="C478" s="129">
        <v>1014</v>
      </c>
      <c r="D478" s="130" t="s">
        <v>220</v>
      </c>
      <c r="E478" s="130">
        <v>6</v>
      </c>
      <c r="F478" s="130" t="s">
        <v>320</v>
      </c>
      <c r="G478" s="130"/>
      <c r="H478" s="130"/>
      <c r="I478" s="131"/>
      <c r="J478" s="156">
        <v>39.359000000000002</v>
      </c>
      <c r="K478" s="156">
        <v>-9.3956999999999997</v>
      </c>
    </row>
    <row r="479" spans="1:11" ht="13.5" thickBot="1" x14ac:dyDescent="0.25">
      <c r="A479" s="127">
        <v>170550</v>
      </c>
      <c r="B479" s="128" t="s">
        <v>857</v>
      </c>
      <c r="C479" s="129">
        <v>1416</v>
      </c>
      <c r="D479" s="130" t="s">
        <v>223</v>
      </c>
      <c r="E479" s="130">
        <v>6</v>
      </c>
      <c r="F479" s="130"/>
      <c r="G479" s="130"/>
      <c r="H479" s="130"/>
      <c r="I479" s="131"/>
      <c r="J479" s="156">
        <v>39.245899999999999</v>
      </c>
      <c r="K479" s="156">
        <v>-8.6981000000000002</v>
      </c>
    </row>
    <row r="480" spans="1:11" ht="13.5" thickBot="1" x14ac:dyDescent="0.25">
      <c r="A480" s="127">
        <v>170008</v>
      </c>
      <c r="B480" s="128" t="s">
        <v>818</v>
      </c>
      <c r="C480" s="129">
        <v>1014</v>
      </c>
      <c r="D480" s="130" t="s">
        <v>220</v>
      </c>
      <c r="E480" s="130">
        <v>6</v>
      </c>
      <c r="F480" s="130" t="s">
        <v>318</v>
      </c>
      <c r="G480" s="130"/>
      <c r="H480" s="130"/>
      <c r="I480" s="131"/>
      <c r="J480" s="156">
        <v>39.339700000000001</v>
      </c>
      <c r="K480" s="156">
        <v>-9.327</v>
      </c>
    </row>
    <row r="481" spans="1:11" ht="13.5" thickBot="1" x14ac:dyDescent="0.25">
      <c r="A481" s="127">
        <v>135653</v>
      </c>
      <c r="B481" s="128" t="s">
        <v>397</v>
      </c>
      <c r="C481" s="129">
        <v>1213</v>
      </c>
      <c r="D481" s="130" t="s">
        <v>268</v>
      </c>
      <c r="E481" s="130">
        <v>8</v>
      </c>
      <c r="F481" s="130" t="s">
        <v>327</v>
      </c>
      <c r="G481" s="130"/>
      <c r="H481" s="130"/>
      <c r="I481" s="131"/>
      <c r="J481" s="156">
        <v>39.256599999999999</v>
      </c>
      <c r="K481" s="156">
        <v>-8.0152999999999999</v>
      </c>
    </row>
    <row r="482" spans="1:11" ht="13.5" thickBot="1" x14ac:dyDescent="0.25">
      <c r="A482" s="127">
        <v>170562</v>
      </c>
      <c r="B482" s="128" t="s">
        <v>858</v>
      </c>
      <c r="C482" s="129">
        <v>1416</v>
      </c>
      <c r="D482" s="130" t="s">
        <v>223</v>
      </c>
      <c r="E482" s="130">
        <v>6</v>
      </c>
      <c r="F482" s="130"/>
      <c r="G482" s="130"/>
      <c r="H482" s="130"/>
      <c r="I482" s="131"/>
      <c r="J482" s="156">
        <v>39.240499999999997</v>
      </c>
      <c r="K482" s="156">
        <v>-8.6798000000000002</v>
      </c>
    </row>
    <row r="483" spans="1:11" ht="13.5" thickBot="1" x14ac:dyDescent="0.25">
      <c r="A483" s="127">
        <v>170653</v>
      </c>
      <c r="B483" s="128" t="s">
        <v>867</v>
      </c>
      <c r="C483" s="129">
        <v>1416</v>
      </c>
      <c r="D483" s="130" t="s">
        <v>223</v>
      </c>
      <c r="E483" s="130">
        <v>6</v>
      </c>
      <c r="F483" s="130"/>
      <c r="G483" s="130"/>
      <c r="H483" s="130"/>
      <c r="I483" s="131"/>
      <c r="J483" s="156">
        <v>39.227200000000003</v>
      </c>
      <c r="K483" s="156">
        <v>-8.6859000000000002</v>
      </c>
    </row>
    <row r="484" spans="1:11" ht="13.5" thickBot="1" x14ac:dyDescent="0.25">
      <c r="A484" s="133">
        <v>135239</v>
      </c>
      <c r="B484" s="134" t="s">
        <v>364</v>
      </c>
      <c r="C484" s="135">
        <v>1206</v>
      </c>
      <c r="D484" s="130" t="s">
        <v>256</v>
      </c>
      <c r="E484" s="130">
        <v>8</v>
      </c>
      <c r="F484" s="130"/>
      <c r="G484" s="130"/>
      <c r="H484" s="130"/>
      <c r="I484" s="131"/>
      <c r="J484" s="156">
        <v>39.287700000000001</v>
      </c>
      <c r="K484" s="156">
        <v>-7.6456999999999997</v>
      </c>
    </row>
    <row r="485" spans="1:11" ht="13.5" thickBot="1" x14ac:dyDescent="0.25">
      <c r="A485" s="127">
        <v>171347</v>
      </c>
      <c r="B485" s="128" t="s">
        <v>933</v>
      </c>
      <c r="C485" s="129">
        <v>1005</v>
      </c>
      <c r="D485" s="130" t="s">
        <v>204</v>
      </c>
      <c r="E485" s="130">
        <v>6</v>
      </c>
      <c r="F485" s="130"/>
      <c r="G485" s="130"/>
      <c r="H485" s="130"/>
      <c r="I485" s="131"/>
      <c r="J485" s="156">
        <v>39.269599999999997</v>
      </c>
      <c r="K485" s="156">
        <v>-9.1628000000000007</v>
      </c>
    </row>
    <row r="486" spans="1:11" ht="13.5" thickBot="1" x14ac:dyDescent="0.25">
      <c r="A486" s="127">
        <v>171293</v>
      </c>
      <c r="B486" s="128" t="s">
        <v>928</v>
      </c>
      <c r="C486" s="129">
        <v>1403</v>
      </c>
      <c r="D486" s="130" t="s">
        <v>199</v>
      </c>
      <c r="E486" s="130">
        <v>6</v>
      </c>
      <c r="F486" s="130"/>
      <c r="G486" s="130"/>
      <c r="H486" s="130"/>
      <c r="I486" s="131"/>
      <c r="J486" s="156">
        <v>39.204999999999998</v>
      </c>
      <c r="K486" s="156">
        <v>-8.6175999999999995</v>
      </c>
    </row>
    <row r="487" spans="1:11" ht="13.5" thickBot="1" x14ac:dyDescent="0.25">
      <c r="A487" s="127">
        <v>170641</v>
      </c>
      <c r="B487" s="128" t="s">
        <v>866</v>
      </c>
      <c r="C487" s="129">
        <v>1103</v>
      </c>
      <c r="D487" s="130" t="s">
        <v>202</v>
      </c>
      <c r="E487" s="130">
        <v>6</v>
      </c>
      <c r="F487" s="130"/>
      <c r="G487" s="130"/>
      <c r="H487" s="130"/>
      <c r="I487" s="131"/>
      <c r="J487" s="156">
        <v>39.219900000000003</v>
      </c>
      <c r="K487" s="156">
        <v>-8.8850999999999996</v>
      </c>
    </row>
    <row r="488" spans="1:11" ht="13.5" thickBot="1" x14ac:dyDescent="0.25">
      <c r="A488" s="127">
        <v>170549</v>
      </c>
      <c r="B488" s="128" t="s">
        <v>856</v>
      </c>
      <c r="C488" s="129">
        <v>1104</v>
      </c>
      <c r="D488" s="130" t="s">
        <v>205</v>
      </c>
      <c r="E488" s="130">
        <v>6</v>
      </c>
      <c r="F488" s="130"/>
      <c r="G488" s="130"/>
      <c r="H488" s="130"/>
      <c r="I488" s="131"/>
      <c r="J488" s="156">
        <v>39.243400000000001</v>
      </c>
      <c r="K488" s="156">
        <v>-9.1027000000000005</v>
      </c>
    </row>
    <row r="489" spans="1:11" ht="13.5" thickBot="1" x14ac:dyDescent="0.25">
      <c r="A489" s="127">
        <v>135318</v>
      </c>
      <c r="B489" s="128" t="s">
        <v>369</v>
      </c>
      <c r="C489" s="129">
        <v>1214</v>
      </c>
      <c r="D489" s="130" t="s">
        <v>269</v>
      </c>
      <c r="E489" s="130">
        <v>8</v>
      </c>
      <c r="F489" s="130"/>
      <c r="G489" s="130"/>
      <c r="H489" s="130"/>
      <c r="I489" s="131"/>
      <c r="J489" s="156">
        <v>39.302700000000002</v>
      </c>
      <c r="K489" s="156">
        <v>-7.4337</v>
      </c>
    </row>
    <row r="490" spans="1:11" ht="13.5" thickBot="1" x14ac:dyDescent="0.25">
      <c r="A490" s="127">
        <v>170240</v>
      </c>
      <c r="B490" s="128" t="s">
        <v>837</v>
      </c>
      <c r="C490" s="129">
        <v>1403</v>
      </c>
      <c r="D490" s="130" t="s">
        <v>199</v>
      </c>
      <c r="E490" s="130">
        <v>6</v>
      </c>
      <c r="F490" s="130"/>
      <c r="G490" s="130"/>
      <c r="H490" s="130"/>
      <c r="I490" s="131"/>
      <c r="J490" s="156">
        <v>39.178699999999999</v>
      </c>
      <c r="K490" s="156">
        <v>-8.5793999999999997</v>
      </c>
    </row>
    <row r="491" spans="1:11" ht="13.5" thickBot="1" x14ac:dyDescent="0.25">
      <c r="A491" s="127">
        <v>135320</v>
      </c>
      <c r="B491" s="128" t="s">
        <v>370</v>
      </c>
      <c r="C491" s="129">
        <v>1214</v>
      </c>
      <c r="D491" s="130" t="s">
        <v>269</v>
      </c>
      <c r="E491" s="130">
        <v>8</v>
      </c>
      <c r="F491" s="130" t="s">
        <v>320</v>
      </c>
      <c r="G491" s="130"/>
      <c r="H491" s="130"/>
      <c r="I491" s="131"/>
      <c r="J491" s="156">
        <v>39.296700000000001</v>
      </c>
      <c r="K491" s="156">
        <v>-7.4284999999999997</v>
      </c>
    </row>
    <row r="492" spans="1:11" ht="13.5" thickBot="1" x14ac:dyDescent="0.25">
      <c r="A492" s="127">
        <v>402862</v>
      </c>
      <c r="B492" s="128" t="s">
        <v>1087</v>
      </c>
      <c r="C492" s="129">
        <v>1214</v>
      </c>
      <c r="D492" s="130" t="s">
        <v>269</v>
      </c>
      <c r="E492" s="130">
        <v>8</v>
      </c>
      <c r="F492" s="130"/>
      <c r="G492" s="130"/>
      <c r="H492" s="130"/>
      <c r="I492" s="131"/>
      <c r="J492" s="156">
        <v>39.294800000000002</v>
      </c>
      <c r="K492" s="156">
        <v>-7.4272999999999998</v>
      </c>
    </row>
    <row r="493" spans="1:11" ht="13.5" thickBot="1" x14ac:dyDescent="0.25">
      <c r="A493" s="127">
        <v>171323</v>
      </c>
      <c r="B493" s="128" t="s">
        <v>931</v>
      </c>
      <c r="C493" s="129">
        <v>1406</v>
      </c>
      <c r="D493" s="130" t="s">
        <v>207</v>
      </c>
      <c r="E493" s="130">
        <v>6</v>
      </c>
      <c r="F493" s="130" t="s">
        <v>318</v>
      </c>
      <c r="G493" s="130"/>
      <c r="H493" s="130"/>
      <c r="I493" s="131"/>
      <c r="J493" s="156">
        <v>39.164299999999997</v>
      </c>
      <c r="K493" s="156">
        <v>-8.7948000000000004</v>
      </c>
    </row>
    <row r="494" spans="1:11" ht="13.5" thickBot="1" x14ac:dyDescent="0.25">
      <c r="A494" s="133">
        <v>121381</v>
      </c>
      <c r="B494" s="134" t="s">
        <v>329</v>
      </c>
      <c r="C494" s="135">
        <v>1108</v>
      </c>
      <c r="D494" s="130" t="s">
        <v>214</v>
      </c>
      <c r="E494" s="130">
        <v>6</v>
      </c>
      <c r="F494" s="130"/>
      <c r="G494" s="130"/>
      <c r="H494" s="130"/>
      <c r="I494" s="131"/>
      <c r="J494" s="156">
        <v>39.241500000000002</v>
      </c>
      <c r="K494" s="156">
        <v>-9.3130000000000006</v>
      </c>
    </row>
    <row r="495" spans="1:11" ht="13.5" thickBot="1" x14ac:dyDescent="0.25">
      <c r="A495" s="133">
        <v>121393</v>
      </c>
      <c r="B495" s="134" t="s">
        <v>330</v>
      </c>
      <c r="C495" s="135">
        <v>1108</v>
      </c>
      <c r="D495" s="130" t="s">
        <v>214</v>
      </c>
      <c r="E495" s="130">
        <v>6</v>
      </c>
      <c r="F495" s="130"/>
      <c r="G495" s="130"/>
      <c r="H495" s="130"/>
      <c r="I495" s="131"/>
      <c r="J495" s="156">
        <v>39.241500000000002</v>
      </c>
      <c r="K495" s="156">
        <v>-9.3130000000000006</v>
      </c>
    </row>
    <row r="496" spans="1:11" ht="13.5" thickBot="1" x14ac:dyDescent="0.25">
      <c r="A496" s="127">
        <v>170379</v>
      </c>
      <c r="B496" s="128" t="s">
        <v>845</v>
      </c>
      <c r="C496" s="129">
        <v>1406</v>
      </c>
      <c r="D496" s="130" t="s">
        <v>207</v>
      </c>
      <c r="E496" s="130">
        <v>6</v>
      </c>
      <c r="F496" s="130"/>
      <c r="G496" s="130"/>
      <c r="H496" s="130"/>
      <c r="I496" s="131"/>
      <c r="J496" s="156">
        <v>39.155700000000003</v>
      </c>
      <c r="K496" s="156">
        <v>-8.8411000000000008</v>
      </c>
    </row>
    <row r="497" spans="1:11" ht="13.5" thickBot="1" x14ac:dyDescent="0.25">
      <c r="A497" s="127">
        <v>404391</v>
      </c>
      <c r="B497" s="128" t="s">
        <v>1127</v>
      </c>
      <c r="C497" s="129">
        <v>1201</v>
      </c>
      <c r="D497" s="130" t="s">
        <v>249</v>
      </c>
      <c r="E497" s="130">
        <v>8</v>
      </c>
      <c r="F497" s="130"/>
      <c r="G497" s="130"/>
      <c r="H497" s="130"/>
      <c r="I497" s="131"/>
      <c r="J497" s="156">
        <v>39.201000000000001</v>
      </c>
      <c r="K497" s="156">
        <v>-7.6603000000000003</v>
      </c>
    </row>
    <row r="498" spans="1:11" ht="13.5" thickBot="1" x14ac:dyDescent="0.25">
      <c r="A498" s="133">
        <v>135185</v>
      </c>
      <c r="B498" s="134" t="s">
        <v>359</v>
      </c>
      <c r="C498" s="135">
        <v>1201</v>
      </c>
      <c r="D498" s="130" t="s">
        <v>249</v>
      </c>
      <c r="E498" s="130">
        <v>8</v>
      </c>
      <c r="F498" s="130" t="s">
        <v>320</v>
      </c>
      <c r="G498" s="130"/>
      <c r="H498" s="130"/>
      <c r="I498" s="131"/>
      <c r="J498" s="156">
        <v>39.196599999999997</v>
      </c>
      <c r="K498" s="156">
        <v>-7.6600999999999999</v>
      </c>
    </row>
    <row r="499" spans="1:11" ht="13.5" thickBot="1" x14ac:dyDescent="0.25">
      <c r="A499" s="127">
        <v>170574</v>
      </c>
      <c r="B499" s="128" t="s">
        <v>859</v>
      </c>
      <c r="C499" s="129">
        <v>1103</v>
      </c>
      <c r="D499" s="130" t="s">
        <v>202</v>
      </c>
      <c r="E499" s="130">
        <v>6</v>
      </c>
      <c r="F499" s="130"/>
      <c r="G499" s="130"/>
      <c r="H499" s="130"/>
      <c r="I499" s="131"/>
      <c r="J499" s="156">
        <v>39.138100000000001</v>
      </c>
      <c r="K499" s="156">
        <v>-8.9093999999999998</v>
      </c>
    </row>
    <row r="500" spans="1:11" ht="13.5" thickBot="1" x14ac:dyDescent="0.25">
      <c r="A500" s="127">
        <v>170604</v>
      </c>
      <c r="B500" s="128" t="s">
        <v>862</v>
      </c>
      <c r="C500" s="129">
        <v>1101</v>
      </c>
      <c r="D500" s="130" t="s">
        <v>198</v>
      </c>
      <c r="E500" s="130">
        <v>6</v>
      </c>
      <c r="F500" s="130"/>
      <c r="G500" s="130"/>
      <c r="H500" s="130"/>
      <c r="I500" s="131"/>
      <c r="J500" s="156">
        <v>39.1404</v>
      </c>
      <c r="K500" s="156">
        <v>-9.0137999999999998</v>
      </c>
    </row>
    <row r="501" spans="1:11" ht="13.5" thickBot="1" x14ac:dyDescent="0.25">
      <c r="A501" s="127">
        <v>170537</v>
      </c>
      <c r="B501" s="128" t="s">
        <v>855</v>
      </c>
      <c r="C501" s="129">
        <v>1103</v>
      </c>
      <c r="D501" s="130" t="s">
        <v>202</v>
      </c>
      <c r="E501" s="130">
        <v>6</v>
      </c>
      <c r="F501" s="130"/>
      <c r="G501" s="130"/>
      <c r="H501" s="130"/>
      <c r="I501" s="131"/>
      <c r="J501" s="156">
        <v>39.069600000000001</v>
      </c>
      <c r="K501" s="156">
        <v>-8.8693000000000008</v>
      </c>
    </row>
    <row r="502" spans="1:11" ht="13.5" thickBot="1" x14ac:dyDescent="0.25">
      <c r="A502" s="127">
        <v>170355</v>
      </c>
      <c r="B502" s="128" t="s">
        <v>843</v>
      </c>
      <c r="C502" s="129">
        <v>1415</v>
      </c>
      <c r="D502" s="130" t="s">
        <v>222</v>
      </c>
      <c r="E502" s="130">
        <v>6</v>
      </c>
      <c r="F502" s="130" t="s">
        <v>318</v>
      </c>
      <c r="G502" s="130"/>
      <c r="H502" s="130"/>
      <c r="I502" s="131"/>
      <c r="J502" s="156">
        <v>39.052900000000001</v>
      </c>
      <c r="K502" s="156">
        <v>-8.7157999999999998</v>
      </c>
    </row>
    <row r="503" spans="1:11" ht="13.5" thickBot="1" x14ac:dyDescent="0.25">
      <c r="A503" s="133">
        <v>120996</v>
      </c>
      <c r="B503" s="134" t="s">
        <v>323</v>
      </c>
      <c r="C503" s="135">
        <v>1101</v>
      </c>
      <c r="D503" s="130" t="s">
        <v>198</v>
      </c>
      <c r="E503" s="130">
        <v>6</v>
      </c>
      <c r="F503" s="130"/>
      <c r="G503" s="130"/>
      <c r="H503" s="130"/>
      <c r="I503" s="131"/>
      <c r="J503" s="156">
        <v>39.093200000000003</v>
      </c>
      <c r="K503" s="156">
        <v>-9.1153999999999993</v>
      </c>
    </row>
    <row r="504" spans="1:11" ht="13.5" thickBot="1" x14ac:dyDescent="0.25">
      <c r="A504" s="133">
        <v>135203</v>
      </c>
      <c r="B504" s="134" t="s">
        <v>361</v>
      </c>
      <c r="C504" s="135">
        <v>1203</v>
      </c>
      <c r="D504" s="130" t="s">
        <v>252</v>
      </c>
      <c r="E504" s="130">
        <v>8</v>
      </c>
      <c r="F504" s="130" t="s">
        <v>320</v>
      </c>
      <c r="G504" s="130"/>
      <c r="H504" s="130"/>
      <c r="I504" s="131"/>
      <c r="J504" s="156">
        <v>39.0533</v>
      </c>
      <c r="K504" s="156">
        <v>-7.8906999999999998</v>
      </c>
    </row>
    <row r="505" spans="1:11" ht="13.5" thickBot="1" x14ac:dyDescent="0.25">
      <c r="A505" s="127">
        <v>170987</v>
      </c>
      <c r="B505" s="128" t="s">
        <v>899</v>
      </c>
      <c r="C505" s="129">
        <v>1113</v>
      </c>
      <c r="D505" s="130" t="s">
        <v>228</v>
      </c>
      <c r="E505" s="130">
        <v>6</v>
      </c>
      <c r="F505" s="130"/>
      <c r="G505" s="130"/>
      <c r="H505" s="130"/>
      <c r="I505" s="131"/>
      <c r="J505" s="156">
        <v>39.092500000000001</v>
      </c>
      <c r="K505" s="156">
        <v>-9.2542000000000009</v>
      </c>
    </row>
    <row r="506" spans="1:11" ht="13.5" thickBot="1" x14ac:dyDescent="0.25">
      <c r="A506" s="127">
        <v>171517</v>
      </c>
      <c r="B506" s="128" t="s">
        <v>948</v>
      </c>
      <c r="C506" s="129">
        <v>1113</v>
      </c>
      <c r="D506" s="130" t="s">
        <v>228</v>
      </c>
      <c r="E506" s="130">
        <v>6</v>
      </c>
      <c r="F506" s="130"/>
      <c r="G506" s="130"/>
      <c r="H506" s="130"/>
      <c r="I506" s="131"/>
      <c r="J506" s="156">
        <v>39.091799999999999</v>
      </c>
      <c r="K506" s="156">
        <v>-9.26</v>
      </c>
    </row>
    <row r="507" spans="1:11" ht="13.5" thickBot="1" x14ac:dyDescent="0.25">
      <c r="A507" s="127">
        <v>170963</v>
      </c>
      <c r="B507" s="128" t="s">
        <v>898</v>
      </c>
      <c r="C507" s="129">
        <v>1113</v>
      </c>
      <c r="D507" s="130" t="s">
        <v>228</v>
      </c>
      <c r="E507" s="130">
        <v>6</v>
      </c>
      <c r="F507" s="130"/>
      <c r="G507" s="130"/>
      <c r="H507" s="130"/>
      <c r="I507" s="131"/>
      <c r="J507" s="156">
        <v>39.089799999999997</v>
      </c>
      <c r="K507" s="156">
        <v>-9.2561999999999998</v>
      </c>
    </row>
    <row r="508" spans="1:11" ht="13.5" thickBot="1" x14ac:dyDescent="0.25">
      <c r="A508" s="127">
        <v>170665</v>
      </c>
      <c r="B508" s="128" t="s">
        <v>868</v>
      </c>
      <c r="C508" s="129">
        <v>1415</v>
      </c>
      <c r="D508" s="130" t="s">
        <v>222</v>
      </c>
      <c r="E508" s="130">
        <v>6</v>
      </c>
      <c r="F508" s="130"/>
      <c r="G508" s="130"/>
      <c r="H508" s="130"/>
      <c r="I508" s="131"/>
      <c r="J508" s="156">
        <v>39.024500000000003</v>
      </c>
      <c r="K508" s="156">
        <v>-8.7940000000000005</v>
      </c>
    </row>
    <row r="509" spans="1:11" ht="13.5" thickBot="1" x14ac:dyDescent="0.25">
      <c r="A509" s="127">
        <v>170598</v>
      </c>
      <c r="B509" s="128" t="s">
        <v>861</v>
      </c>
      <c r="C509" s="129">
        <v>1101</v>
      </c>
      <c r="D509" s="130" t="s">
        <v>198</v>
      </c>
      <c r="E509" s="130">
        <v>6</v>
      </c>
      <c r="F509" s="130"/>
      <c r="G509" s="130"/>
      <c r="H509" s="130"/>
      <c r="I509" s="131"/>
      <c r="J509" s="156">
        <v>39.045699999999997</v>
      </c>
      <c r="K509" s="156">
        <v>-8.9977999999999998</v>
      </c>
    </row>
    <row r="510" spans="1:11" ht="13.5" thickBot="1" x14ac:dyDescent="0.25">
      <c r="A510" s="127">
        <v>170136</v>
      </c>
      <c r="B510" s="128" t="s">
        <v>828</v>
      </c>
      <c r="C510" s="129">
        <v>1101</v>
      </c>
      <c r="D510" s="130" t="s">
        <v>198</v>
      </c>
      <c r="E510" s="130">
        <v>6</v>
      </c>
      <c r="F510" s="130"/>
      <c r="G510" s="130"/>
      <c r="H510" s="130"/>
      <c r="I510" s="131"/>
      <c r="J510" s="156">
        <v>39.021299999999997</v>
      </c>
      <c r="K510" s="156">
        <v>-8.9681999999999995</v>
      </c>
    </row>
    <row r="511" spans="1:11" ht="13.5" thickBot="1" x14ac:dyDescent="0.25">
      <c r="A511" s="127">
        <v>170616</v>
      </c>
      <c r="B511" s="128" t="s">
        <v>863</v>
      </c>
      <c r="C511" s="129">
        <v>1113</v>
      </c>
      <c r="D511" s="130" t="s">
        <v>228</v>
      </c>
      <c r="E511" s="130">
        <v>6</v>
      </c>
      <c r="F511" s="130"/>
      <c r="G511" s="130"/>
      <c r="H511" s="130"/>
      <c r="I511" s="131"/>
      <c r="J511" s="156">
        <v>39.067</v>
      </c>
      <c r="K511" s="156">
        <v>-9.2713000000000001</v>
      </c>
    </row>
    <row r="512" spans="1:11" ht="13.5" thickBot="1" x14ac:dyDescent="0.25">
      <c r="A512" s="127">
        <v>135264</v>
      </c>
      <c r="B512" s="128" t="s">
        <v>367</v>
      </c>
      <c r="C512" s="129">
        <v>1208</v>
      </c>
      <c r="D512" s="130" t="s">
        <v>260</v>
      </c>
      <c r="E512" s="130">
        <v>8</v>
      </c>
      <c r="F512" s="130"/>
      <c r="G512" s="130"/>
      <c r="H512" s="130"/>
      <c r="I512" s="131"/>
      <c r="J512" s="156">
        <v>39.047899999999998</v>
      </c>
      <c r="K512" s="156">
        <v>-7.6440999999999999</v>
      </c>
    </row>
    <row r="513" spans="1:11" ht="13.5" thickBot="1" x14ac:dyDescent="0.25">
      <c r="A513" s="127">
        <v>135197</v>
      </c>
      <c r="B513" s="128" t="s">
        <v>360</v>
      </c>
      <c r="C513" s="129">
        <v>1202</v>
      </c>
      <c r="D513" s="130" t="s">
        <v>251</v>
      </c>
      <c r="E513" s="130">
        <v>8</v>
      </c>
      <c r="F513" s="130" t="s">
        <v>318</v>
      </c>
      <c r="G513" s="130"/>
      <c r="H513" s="130"/>
      <c r="I513" s="131"/>
      <c r="J513" s="156">
        <v>39.1218</v>
      </c>
      <c r="K513" s="156">
        <v>-7.2846000000000002</v>
      </c>
    </row>
    <row r="514" spans="1:11" ht="13.5" thickBot="1" x14ac:dyDescent="0.25">
      <c r="A514" s="127">
        <v>170458</v>
      </c>
      <c r="B514" s="128" t="s">
        <v>849</v>
      </c>
      <c r="C514" s="129">
        <v>1405</v>
      </c>
      <c r="D514" s="130" t="s">
        <v>203</v>
      </c>
      <c r="E514" s="130">
        <v>6</v>
      </c>
      <c r="F514" s="130"/>
      <c r="G514" s="130"/>
      <c r="H514" s="130"/>
      <c r="I514" s="131"/>
      <c r="J514" s="156">
        <v>38.976599999999998</v>
      </c>
      <c r="K514" s="156">
        <v>-8.8084000000000007</v>
      </c>
    </row>
    <row r="515" spans="1:11" ht="13.5" thickBot="1" x14ac:dyDescent="0.25">
      <c r="A515" s="127">
        <v>172364</v>
      </c>
      <c r="B515" s="128" t="s">
        <v>1020</v>
      </c>
      <c r="C515" s="129">
        <v>1112</v>
      </c>
      <c r="D515" s="130" t="s">
        <v>225</v>
      </c>
      <c r="E515" s="130">
        <v>6</v>
      </c>
      <c r="F515" s="130"/>
      <c r="G515" s="130"/>
      <c r="H515" s="130"/>
      <c r="I515" s="131"/>
      <c r="J515" s="156">
        <v>39.018799999999999</v>
      </c>
      <c r="K515" s="156">
        <v>-9.1506000000000007</v>
      </c>
    </row>
    <row r="516" spans="1:11" ht="13.5" thickBot="1" x14ac:dyDescent="0.25">
      <c r="A516" s="127">
        <v>172157</v>
      </c>
      <c r="B516" s="128" t="s">
        <v>1000</v>
      </c>
      <c r="C516" s="129">
        <v>1114</v>
      </c>
      <c r="D516" s="130" t="s">
        <v>246</v>
      </c>
      <c r="E516" s="130">
        <v>7</v>
      </c>
      <c r="F516" s="130"/>
      <c r="G516" s="130"/>
      <c r="H516" s="130"/>
      <c r="I516" s="131"/>
      <c r="J516" s="156">
        <v>38.991500000000002</v>
      </c>
      <c r="K516" s="156">
        <v>-8.9632000000000005</v>
      </c>
    </row>
    <row r="517" spans="1:11" ht="13.5" thickBot="1" x14ac:dyDescent="0.25">
      <c r="A517" s="127">
        <v>170367</v>
      </c>
      <c r="B517" s="128" t="s">
        <v>844</v>
      </c>
      <c r="C517" s="129">
        <v>1409</v>
      </c>
      <c r="D517" s="130" t="s">
        <v>210</v>
      </c>
      <c r="E517" s="130">
        <v>6</v>
      </c>
      <c r="F517" s="130" t="s">
        <v>320</v>
      </c>
      <c r="G517" s="130"/>
      <c r="H517" s="130"/>
      <c r="I517" s="131"/>
      <c r="J517" s="156">
        <v>38.959699999999998</v>
      </c>
      <c r="K517" s="156">
        <v>-8.5343999999999998</v>
      </c>
    </row>
    <row r="518" spans="1:11" ht="13.5" thickBot="1" x14ac:dyDescent="0.25">
      <c r="A518" s="127">
        <v>135290</v>
      </c>
      <c r="B518" s="128" t="s">
        <v>368</v>
      </c>
      <c r="C518" s="129">
        <v>1211</v>
      </c>
      <c r="D518" s="130" t="s">
        <v>263</v>
      </c>
      <c r="E518" s="130">
        <v>8</v>
      </c>
      <c r="F518" s="130" t="s">
        <v>320</v>
      </c>
      <c r="G518" s="130"/>
      <c r="H518" s="130"/>
      <c r="I518" s="131"/>
      <c r="J518" s="156">
        <v>39.052799999999998</v>
      </c>
      <c r="K518" s="156">
        <v>-7.4377000000000004</v>
      </c>
    </row>
    <row r="519" spans="1:11" ht="13.5" thickBot="1" x14ac:dyDescent="0.25">
      <c r="A519" s="133">
        <v>121009</v>
      </c>
      <c r="B519" s="134" t="s">
        <v>324</v>
      </c>
      <c r="C519" s="135">
        <v>1102</v>
      </c>
      <c r="D519" s="130" t="s">
        <v>201</v>
      </c>
      <c r="E519" s="130">
        <v>6</v>
      </c>
      <c r="F519" s="130"/>
      <c r="G519" s="130"/>
      <c r="H519" s="130"/>
      <c r="I519" s="131"/>
      <c r="J519" s="156">
        <v>38.981099999999998</v>
      </c>
      <c r="K519" s="156">
        <v>-9.0800999999999998</v>
      </c>
    </row>
    <row r="520" spans="1:11" ht="13.5" thickBot="1" x14ac:dyDescent="0.25">
      <c r="A520" s="127">
        <v>170770</v>
      </c>
      <c r="B520" s="128" t="s">
        <v>879</v>
      </c>
      <c r="C520" s="129">
        <v>1114</v>
      </c>
      <c r="D520" s="130" t="s">
        <v>246</v>
      </c>
      <c r="E520" s="130">
        <v>7</v>
      </c>
      <c r="F520" s="130"/>
      <c r="G520" s="130"/>
      <c r="H520" s="130"/>
      <c r="I520" s="131"/>
      <c r="J520" s="156">
        <v>38.955199999999998</v>
      </c>
      <c r="K520" s="156">
        <v>-8.9890000000000008</v>
      </c>
    </row>
    <row r="521" spans="1:11" ht="13.5" thickBot="1" x14ac:dyDescent="0.25">
      <c r="A521" s="127">
        <v>171414</v>
      </c>
      <c r="B521" s="128" t="s">
        <v>940</v>
      </c>
      <c r="C521" s="129">
        <v>1114</v>
      </c>
      <c r="D521" s="130" t="s">
        <v>246</v>
      </c>
      <c r="E521" s="130">
        <v>7</v>
      </c>
      <c r="F521" s="130"/>
      <c r="G521" s="130"/>
      <c r="H521" s="130"/>
      <c r="I521" s="131"/>
      <c r="J521" s="156">
        <v>38.954599999999999</v>
      </c>
      <c r="K521" s="156">
        <v>-8.9999000000000002</v>
      </c>
    </row>
    <row r="522" spans="1:11" ht="13.5" thickBot="1" x14ac:dyDescent="0.25">
      <c r="A522" s="127">
        <v>170331</v>
      </c>
      <c r="B522" s="128" t="s">
        <v>842</v>
      </c>
      <c r="C522" s="129">
        <v>1405</v>
      </c>
      <c r="D522" s="130" t="s">
        <v>203</v>
      </c>
      <c r="E522" s="130">
        <v>6</v>
      </c>
      <c r="F522" s="130"/>
      <c r="G522" s="130"/>
      <c r="H522" s="130"/>
      <c r="I522" s="131"/>
      <c r="J522" s="156">
        <v>38.934800000000003</v>
      </c>
      <c r="K522" s="156">
        <v>-8.8702000000000005</v>
      </c>
    </row>
    <row r="523" spans="1:11" ht="13.5" thickBot="1" x14ac:dyDescent="0.25">
      <c r="A523" s="127">
        <v>170793</v>
      </c>
      <c r="B523" s="128" t="s">
        <v>881</v>
      </c>
      <c r="C523" s="129">
        <v>1114</v>
      </c>
      <c r="D523" s="130" t="s">
        <v>246</v>
      </c>
      <c r="E523" s="130">
        <v>7</v>
      </c>
      <c r="F523" s="130"/>
      <c r="G523" s="130"/>
      <c r="H523" s="130"/>
      <c r="I523" s="131"/>
      <c r="J523" s="156">
        <v>38.930500000000002</v>
      </c>
      <c r="K523" s="156">
        <v>-9.0152000000000001</v>
      </c>
    </row>
    <row r="524" spans="1:11" ht="13.5" thickBot="1" x14ac:dyDescent="0.25">
      <c r="A524" s="127">
        <v>135331</v>
      </c>
      <c r="B524" s="128" t="s">
        <v>371</v>
      </c>
      <c r="C524" s="129">
        <v>1215</v>
      </c>
      <c r="D524" s="130" t="s">
        <v>273</v>
      </c>
      <c r="E524" s="130">
        <v>8</v>
      </c>
      <c r="F524" s="130"/>
      <c r="G524" s="130"/>
      <c r="H524" s="130"/>
      <c r="I524" s="131"/>
      <c r="J524" s="156">
        <v>38.953600000000002</v>
      </c>
      <c r="K524" s="156">
        <v>-7.6764000000000001</v>
      </c>
    </row>
    <row r="525" spans="1:11" ht="13.5" thickBot="1" x14ac:dyDescent="0.25">
      <c r="A525" s="127">
        <v>170070</v>
      </c>
      <c r="B525" s="128" t="s">
        <v>822</v>
      </c>
      <c r="C525" s="129">
        <v>1114</v>
      </c>
      <c r="D525" s="130" t="s">
        <v>246</v>
      </c>
      <c r="E525" s="130">
        <v>7</v>
      </c>
      <c r="F525" s="130"/>
      <c r="G525" s="130"/>
      <c r="H525" s="130"/>
      <c r="I525" s="131"/>
      <c r="J525" s="156">
        <v>38.904699999999998</v>
      </c>
      <c r="K525" s="156">
        <v>-9.0465999999999998</v>
      </c>
    </row>
    <row r="526" spans="1:11" ht="13.5" thickBot="1" x14ac:dyDescent="0.25">
      <c r="A526" s="127">
        <v>170112</v>
      </c>
      <c r="B526" s="128" t="s">
        <v>826</v>
      </c>
      <c r="C526" s="129">
        <v>1109</v>
      </c>
      <c r="D526" s="130" t="s">
        <v>216</v>
      </c>
      <c r="E526" s="130">
        <v>6</v>
      </c>
      <c r="F526" s="130" t="s">
        <v>318</v>
      </c>
      <c r="G526" s="130"/>
      <c r="H526" s="130"/>
      <c r="I526" s="131"/>
      <c r="J526" s="156">
        <v>38.968200000000003</v>
      </c>
      <c r="K526" s="156">
        <v>-9.4108999999999998</v>
      </c>
    </row>
    <row r="527" spans="1:11" ht="13.5" thickBot="1" x14ac:dyDescent="0.25">
      <c r="A527" s="127">
        <v>171499</v>
      </c>
      <c r="B527" s="128" t="s">
        <v>946</v>
      </c>
      <c r="C527" s="129">
        <v>1109</v>
      </c>
      <c r="D527" s="130" t="s">
        <v>216</v>
      </c>
      <c r="E527" s="130">
        <v>6</v>
      </c>
      <c r="F527" s="130" t="s">
        <v>318</v>
      </c>
      <c r="G527" s="130"/>
      <c r="H527" s="130"/>
      <c r="I527" s="131"/>
      <c r="J527" s="156">
        <v>38.930700000000002</v>
      </c>
      <c r="K527" s="156">
        <v>-9.2598000000000003</v>
      </c>
    </row>
    <row r="528" spans="1:11" ht="13.5" thickBot="1" x14ac:dyDescent="0.25">
      <c r="A528" s="127">
        <v>171505</v>
      </c>
      <c r="B528" s="128" t="s">
        <v>947</v>
      </c>
      <c r="C528" s="129">
        <v>1109</v>
      </c>
      <c r="D528" s="130" t="s">
        <v>216</v>
      </c>
      <c r="E528" s="130">
        <v>6</v>
      </c>
      <c r="F528" s="130" t="s">
        <v>318</v>
      </c>
      <c r="G528" s="130"/>
      <c r="H528" s="130"/>
      <c r="I528" s="131"/>
      <c r="J528" s="156">
        <v>38.944299999999998</v>
      </c>
      <c r="K528" s="156">
        <v>-9.3321000000000005</v>
      </c>
    </row>
    <row r="529" spans="1:11" ht="13.5" thickBot="1" x14ac:dyDescent="0.25">
      <c r="A529" s="133">
        <v>121423</v>
      </c>
      <c r="B529" s="134" t="s">
        <v>331</v>
      </c>
      <c r="C529" s="135">
        <v>1109</v>
      </c>
      <c r="D529" s="130" t="s">
        <v>216</v>
      </c>
      <c r="E529" s="130">
        <v>6</v>
      </c>
      <c r="F529" s="130" t="s">
        <v>318</v>
      </c>
      <c r="G529" s="130"/>
      <c r="H529" s="130"/>
      <c r="I529" s="131"/>
      <c r="J529" s="156">
        <v>38.925199999999997</v>
      </c>
      <c r="K529" s="156">
        <v>-9.2339000000000002</v>
      </c>
    </row>
    <row r="530" spans="1:11" ht="13.5" thickBot="1" x14ac:dyDescent="0.25">
      <c r="A530" s="127">
        <v>400580</v>
      </c>
      <c r="B530" s="128" t="s">
        <v>1043</v>
      </c>
      <c r="C530" s="129">
        <v>1109</v>
      </c>
      <c r="D530" s="130" t="s">
        <v>216</v>
      </c>
      <c r="E530" s="130">
        <v>6</v>
      </c>
      <c r="F530" s="130" t="s">
        <v>318</v>
      </c>
      <c r="G530" s="130"/>
      <c r="H530" s="130"/>
      <c r="I530" s="131"/>
      <c r="J530" s="156">
        <v>38.941800000000001</v>
      </c>
      <c r="K530" s="156">
        <v>-9.3360000000000003</v>
      </c>
    </row>
    <row r="531" spans="1:11" ht="13.5" thickBot="1" x14ac:dyDescent="0.25">
      <c r="A531" s="133">
        <v>135150</v>
      </c>
      <c r="B531" s="134" t="s">
        <v>356</v>
      </c>
      <c r="C531" s="135">
        <v>707</v>
      </c>
      <c r="D531" s="130" t="s">
        <v>265</v>
      </c>
      <c r="E531" s="130">
        <v>8</v>
      </c>
      <c r="F531" s="130"/>
      <c r="G531" s="130"/>
      <c r="H531" s="130"/>
      <c r="I531" s="131"/>
      <c r="J531" s="156">
        <v>38.861400000000003</v>
      </c>
      <c r="K531" s="156">
        <v>-8.1228999999999996</v>
      </c>
    </row>
    <row r="532" spans="1:11" ht="13.5" thickBot="1" x14ac:dyDescent="0.25">
      <c r="A532" s="127">
        <v>170811</v>
      </c>
      <c r="B532" s="128" t="s">
        <v>883</v>
      </c>
      <c r="C532" s="129">
        <v>1114</v>
      </c>
      <c r="D532" s="130" t="s">
        <v>246</v>
      </c>
      <c r="E532" s="130">
        <v>7</v>
      </c>
      <c r="F532" s="130"/>
      <c r="G532" s="130"/>
      <c r="H532" s="130"/>
      <c r="I532" s="131"/>
      <c r="J532" s="156">
        <v>38.890500000000003</v>
      </c>
      <c r="K532" s="156">
        <v>-9.0343</v>
      </c>
    </row>
    <row r="533" spans="1:11" ht="13.5" thickBot="1" x14ac:dyDescent="0.25">
      <c r="A533" s="127">
        <v>400221</v>
      </c>
      <c r="B533" s="128" t="s">
        <v>1038</v>
      </c>
      <c r="C533" s="129">
        <v>1114</v>
      </c>
      <c r="D533" s="130" t="s">
        <v>246</v>
      </c>
      <c r="E533" s="130">
        <v>7</v>
      </c>
      <c r="F533" s="130" t="s">
        <v>318</v>
      </c>
      <c r="G533" s="130"/>
      <c r="H533" s="130"/>
      <c r="I533" s="131"/>
      <c r="J533" s="156">
        <v>38.8904</v>
      </c>
      <c r="K533" s="156">
        <v>-9.0356000000000005</v>
      </c>
    </row>
    <row r="534" spans="1:11" ht="13.5" thickBot="1" x14ac:dyDescent="0.25">
      <c r="A534" s="127">
        <v>171864</v>
      </c>
      <c r="B534" s="128" t="s">
        <v>974</v>
      </c>
      <c r="C534" s="129">
        <v>1114</v>
      </c>
      <c r="D534" s="130" t="s">
        <v>246</v>
      </c>
      <c r="E534" s="130">
        <v>7</v>
      </c>
      <c r="F534" s="130"/>
      <c r="G534" s="130"/>
      <c r="H534" s="130"/>
      <c r="I534" s="131"/>
      <c r="J534" s="156">
        <v>38.874899999999997</v>
      </c>
      <c r="K534" s="156">
        <v>-9.0572999999999997</v>
      </c>
    </row>
    <row r="535" spans="1:11" ht="13.5" thickBot="1" x14ac:dyDescent="0.25">
      <c r="A535" s="127">
        <v>170800</v>
      </c>
      <c r="B535" s="128" t="s">
        <v>882</v>
      </c>
      <c r="C535" s="129">
        <v>1114</v>
      </c>
      <c r="D535" s="130" t="s">
        <v>246</v>
      </c>
      <c r="E535" s="130">
        <v>7</v>
      </c>
      <c r="F535" s="130" t="s">
        <v>320</v>
      </c>
      <c r="G535" s="130"/>
      <c r="H535" s="130"/>
      <c r="I535" s="131"/>
      <c r="J535" s="156">
        <v>38.873699999999999</v>
      </c>
      <c r="K535" s="156">
        <v>-9.0830000000000002</v>
      </c>
    </row>
    <row r="536" spans="1:11" ht="13.5" thickBot="1" x14ac:dyDescent="0.25">
      <c r="A536" s="127">
        <v>170781</v>
      </c>
      <c r="B536" s="128" t="s">
        <v>880</v>
      </c>
      <c r="C536" s="129">
        <v>1114</v>
      </c>
      <c r="D536" s="130" t="s">
        <v>246</v>
      </c>
      <c r="E536" s="130">
        <v>7</v>
      </c>
      <c r="F536" s="130"/>
      <c r="G536" s="130"/>
      <c r="H536" s="130"/>
      <c r="I536" s="131"/>
      <c r="J536" s="156">
        <v>38.863500000000002</v>
      </c>
      <c r="K536" s="156">
        <v>-9.0696999999999992</v>
      </c>
    </row>
    <row r="537" spans="1:11" ht="13.5" thickBot="1" x14ac:dyDescent="0.25">
      <c r="A537" s="133">
        <v>135215</v>
      </c>
      <c r="B537" s="134" t="s">
        <v>362</v>
      </c>
      <c r="C537" s="135">
        <v>1204</v>
      </c>
      <c r="D537" s="130" t="s">
        <v>254</v>
      </c>
      <c r="E537" s="130">
        <v>8</v>
      </c>
      <c r="F537" s="130" t="s">
        <v>318</v>
      </c>
      <c r="G537" s="130"/>
      <c r="H537" s="130"/>
      <c r="I537" s="131"/>
      <c r="J537" s="156">
        <v>39.014000000000003</v>
      </c>
      <c r="K537" s="156">
        <v>-7.0701000000000001</v>
      </c>
    </row>
    <row r="538" spans="1:11" ht="13.5" thickBot="1" x14ac:dyDescent="0.25">
      <c r="A538" s="127">
        <v>172080</v>
      </c>
      <c r="B538" s="128" t="s">
        <v>993</v>
      </c>
      <c r="C538" s="129">
        <v>1107</v>
      </c>
      <c r="D538" s="130" t="s">
        <v>236</v>
      </c>
      <c r="E538" s="130">
        <v>7</v>
      </c>
      <c r="F538" s="130"/>
      <c r="G538" s="130"/>
      <c r="H538" s="130"/>
      <c r="I538" s="131"/>
      <c r="J538" s="156">
        <v>38.823599999999999</v>
      </c>
      <c r="K538" s="156">
        <v>-9.0945999999999998</v>
      </c>
    </row>
    <row r="539" spans="1:11" ht="13.5" thickBot="1" x14ac:dyDescent="0.25">
      <c r="A539" s="127">
        <v>171580</v>
      </c>
      <c r="B539" s="128" t="s">
        <v>952</v>
      </c>
      <c r="C539" s="129">
        <v>1111</v>
      </c>
      <c r="D539" s="130" t="s">
        <v>245</v>
      </c>
      <c r="E539" s="130">
        <v>7</v>
      </c>
      <c r="F539" s="130"/>
      <c r="G539" s="130"/>
      <c r="H539" s="130"/>
      <c r="I539" s="131"/>
      <c r="J539" s="156">
        <v>38.863500000000002</v>
      </c>
      <c r="K539" s="156">
        <v>-9.3292999999999999</v>
      </c>
    </row>
    <row r="540" spans="1:11" ht="13.5" thickBot="1" x14ac:dyDescent="0.25">
      <c r="A540" s="127">
        <v>135574</v>
      </c>
      <c r="B540" s="128" t="s">
        <v>390</v>
      </c>
      <c r="C540" s="129">
        <v>704</v>
      </c>
      <c r="D540" s="130" t="s">
        <v>258</v>
      </c>
      <c r="E540" s="130">
        <v>8</v>
      </c>
      <c r="F540" s="130" t="s">
        <v>320</v>
      </c>
      <c r="G540" s="130"/>
      <c r="H540" s="130"/>
      <c r="I540" s="131"/>
      <c r="J540" s="156">
        <v>38.8491</v>
      </c>
      <c r="K540" s="156">
        <v>-7.5895000000000001</v>
      </c>
    </row>
    <row r="541" spans="1:11" ht="13.5" thickBot="1" x14ac:dyDescent="0.25">
      <c r="A541" s="127">
        <v>402643</v>
      </c>
      <c r="B541" s="128" t="s">
        <v>1085</v>
      </c>
      <c r="C541" s="129">
        <v>704</v>
      </c>
      <c r="D541" s="130" t="s">
        <v>258</v>
      </c>
      <c r="E541" s="130">
        <v>8</v>
      </c>
      <c r="F541" s="130" t="s">
        <v>318</v>
      </c>
      <c r="G541" s="130"/>
      <c r="H541" s="130"/>
      <c r="I541" s="131"/>
      <c r="J541" s="156">
        <v>38.848599999999998</v>
      </c>
      <c r="K541" s="156">
        <v>-7.5872999999999999</v>
      </c>
    </row>
    <row r="542" spans="1:11" ht="13.5" thickBot="1" x14ac:dyDescent="0.25">
      <c r="A542" s="127">
        <v>171141</v>
      </c>
      <c r="B542" s="128" t="s">
        <v>913</v>
      </c>
      <c r="C542" s="129">
        <v>1107</v>
      </c>
      <c r="D542" s="130" t="s">
        <v>236</v>
      </c>
      <c r="E542" s="130">
        <v>7</v>
      </c>
      <c r="F542" s="130"/>
      <c r="G542" s="130"/>
      <c r="H542" s="130"/>
      <c r="I542" s="131"/>
      <c r="J542" s="156">
        <v>38.831499999999998</v>
      </c>
      <c r="K542" s="156">
        <v>-9.1740999999999993</v>
      </c>
    </row>
    <row r="543" spans="1:11" ht="13.5" thickBot="1" x14ac:dyDescent="0.25">
      <c r="A543" s="127">
        <v>172029</v>
      </c>
      <c r="B543" s="128" t="s">
        <v>987</v>
      </c>
      <c r="C543" s="129">
        <v>1107</v>
      </c>
      <c r="D543" s="130" t="s">
        <v>236</v>
      </c>
      <c r="E543" s="130">
        <v>7</v>
      </c>
      <c r="F543" s="130"/>
      <c r="G543" s="130"/>
      <c r="H543" s="130"/>
      <c r="I543" s="131"/>
      <c r="J543" s="156">
        <v>38.831499999999998</v>
      </c>
      <c r="K543" s="156">
        <v>-9.1740999999999993</v>
      </c>
    </row>
    <row r="544" spans="1:11" ht="13.5" thickBot="1" x14ac:dyDescent="0.25">
      <c r="A544" s="127">
        <v>172030</v>
      </c>
      <c r="B544" s="128" t="s">
        <v>988</v>
      </c>
      <c r="C544" s="129">
        <v>1107</v>
      </c>
      <c r="D544" s="130" t="s">
        <v>236</v>
      </c>
      <c r="E544" s="130">
        <v>7</v>
      </c>
      <c r="F544" s="130"/>
      <c r="G544" s="130"/>
      <c r="H544" s="130"/>
      <c r="I544" s="131"/>
      <c r="J544" s="156">
        <v>38.831499999999998</v>
      </c>
      <c r="K544" s="156">
        <v>-9.1740999999999993</v>
      </c>
    </row>
    <row r="545" spans="1:11" ht="13.5" thickBot="1" x14ac:dyDescent="0.25">
      <c r="A545" s="127">
        <v>172054</v>
      </c>
      <c r="B545" s="128" t="s">
        <v>990</v>
      </c>
      <c r="C545" s="129">
        <v>1107</v>
      </c>
      <c r="D545" s="130" t="s">
        <v>236</v>
      </c>
      <c r="E545" s="130">
        <v>7</v>
      </c>
      <c r="F545" s="130"/>
      <c r="G545" s="130"/>
      <c r="H545" s="130"/>
      <c r="I545" s="131"/>
      <c r="J545" s="156">
        <v>38.830300000000001</v>
      </c>
      <c r="K545" s="156">
        <v>-9.1671999999999993</v>
      </c>
    </row>
    <row r="546" spans="1:11" ht="13.5" thickBot="1" x14ac:dyDescent="0.25">
      <c r="A546" s="127">
        <v>171128</v>
      </c>
      <c r="B546" s="128" t="s">
        <v>911</v>
      </c>
      <c r="C546" s="129">
        <v>1107</v>
      </c>
      <c r="D546" s="130" t="s">
        <v>236</v>
      </c>
      <c r="E546" s="130">
        <v>7</v>
      </c>
      <c r="F546" s="130"/>
      <c r="G546" s="130"/>
      <c r="H546" s="130"/>
      <c r="I546" s="131"/>
      <c r="J546" s="156">
        <v>38.8294</v>
      </c>
      <c r="K546" s="156">
        <v>-9.1635000000000009</v>
      </c>
    </row>
    <row r="547" spans="1:11" ht="13.5" thickBot="1" x14ac:dyDescent="0.25">
      <c r="A547" s="127">
        <v>172078</v>
      </c>
      <c r="B547" s="128" t="s">
        <v>992</v>
      </c>
      <c r="C547" s="129">
        <v>1107</v>
      </c>
      <c r="D547" s="130" t="s">
        <v>236</v>
      </c>
      <c r="E547" s="130">
        <v>7</v>
      </c>
      <c r="F547" s="130"/>
      <c r="G547" s="130"/>
      <c r="H547" s="130"/>
      <c r="I547" s="131"/>
      <c r="J547" s="156">
        <v>38.823599999999999</v>
      </c>
      <c r="K547" s="156">
        <v>-9.1440000000000001</v>
      </c>
    </row>
    <row r="548" spans="1:11" ht="13.5" thickBot="1" x14ac:dyDescent="0.25">
      <c r="A548" s="127">
        <v>171130</v>
      </c>
      <c r="B548" s="128" t="s">
        <v>912</v>
      </c>
      <c r="C548" s="129">
        <v>1107</v>
      </c>
      <c r="D548" s="130" t="s">
        <v>236</v>
      </c>
      <c r="E548" s="130">
        <v>7</v>
      </c>
      <c r="F548" s="130"/>
      <c r="G548" s="130"/>
      <c r="H548" s="130"/>
      <c r="I548" s="131"/>
      <c r="J548" s="156">
        <v>38.816200000000002</v>
      </c>
      <c r="K548" s="156">
        <v>-9.1259999999999994</v>
      </c>
    </row>
    <row r="549" spans="1:11" ht="13.5" thickBot="1" x14ac:dyDescent="0.25">
      <c r="A549" s="127">
        <v>172108</v>
      </c>
      <c r="B549" s="128" t="s">
        <v>995</v>
      </c>
      <c r="C549" s="129">
        <v>1107</v>
      </c>
      <c r="D549" s="130" t="s">
        <v>236</v>
      </c>
      <c r="E549" s="130">
        <v>7</v>
      </c>
      <c r="F549" s="130" t="s">
        <v>320</v>
      </c>
      <c r="G549" s="130"/>
      <c r="H549" s="130"/>
      <c r="I549" s="131"/>
      <c r="J549" s="156">
        <v>38.816200000000002</v>
      </c>
      <c r="K549" s="156">
        <v>-9.1353000000000009</v>
      </c>
    </row>
    <row r="550" spans="1:11" ht="13.5" thickBot="1" x14ac:dyDescent="0.25">
      <c r="A550" s="127">
        <v>172066</v>
      </c>
      <c r="B550" s="128" t="s">
        <v>991</v>
      </c>
      <c r="C550" s="129">
        <v>1107</v>
      </c>
      <c r="D550" s="130" t="s">
        <v>236</v>
      </c>
      <c r="E550" s="130">
        <v>7</v>
      </c>
      <c r="F550" s="130"/>
      <c r="G550" s="130"/>
      <c r="H550" s="130"/>
      <c r="I550" s="131"/>
      <c r="J550" s="156">
        <v>38.806899999999999</v>
      </c>
      <c r="K550" s="156">
        <v>-9.1001999999999992</v>
      </c>
    </row>
    <row r="551" spans="1:11" ht="13.5" thickBot="1" x14ac:dyDescent="0.25">
      <c r="A551" s="127">
        <v>172042</v>
      </c>
      <c r="B551" s="128" t="s">
        <v>989</v>
      </c>
      <c r="C551" s="129">
        <v>1107</v>
      </c>
      <c r="D551" s="130" t="s">
        <v>236</v>
      </c>
      <c r="E551" s="130">
        <v>7</v>
      </c>
      <c r="F551" s="130" t="s">
        <v>318</v>
      </c>
      <c r="G551" s="130"/>
      <c r="H551" s="130"/>
      <c r="I551" s="131"/>
      <c r="J551" s="156">
        <v>38.813699999999997</v>
      </c>
      <c r="K551" s="156">
        <v>-9.1639999999999997</v>
      </c>
    </row>
    <row r="552" spans="1:11" ht="13.5" thickBot="1" x14ac:dyDescent="0.25">
      <c r="A552" s="127">
        <v>170720</v>
      </c>
      <c r="B552" s="128" t="s">
        <v>874</v>
      </c>
      <c r="C552" s="129">
        <v>1111</v>
      </c>
      <c r="D552" s="130" t="s">
        <v>245</v>
      </c>
      <c r="E552" s="130">
        <v>7</v>
      </c>
      <c r="F552" s="130"/>
      <c r="G552" s="130"/>
      <c r="H552" s="130"/>
      <c r="I552" s="131"/>
      <c r="J552" s="156">
        <v>38.852600000000002</v>
      </c>
      <c r="K552" s="156">
        <v>-9.3834999999999997</v>
      </c>
    </row>
    <row r="553" spans="1:11" ht="13.5" thickBot="1" x14ac:dyDescent="0.25">
      <c r="A553" s="127">
        <v>171116</v>
      </c>
      <c r="B553" s="128" t="s">
        <v>910</v>
      </c>
      <c r="C553" s="129">
        <v>1107</v>
      </c>
      <c r="D553" s="130" t="s">
        <v>236</v>
      </c>
      <c r="E553" s="130">
        <v>7</v>
      </c>
      <c r="F553" s="130" t="s">
        <v>320</v>
      </c>
      <c r="G553" s="130"/>
      <c r="H553" s="130"/>
      <c r="I553" s="131"/>
      <c r="J553" s="156">
        <v>38.805900000000001</v>
      </c>
      <c r="K553" s="156">
        <v>-9.1306999999999992</v>
      </c>
    </row>
    <row r="554" spans="1:11" ht="13.5" thickBot="1" x14ac:dyDescent="0.25">
      <c r="A554" s="127">
        <v>171086</v>
      </c>
      <c r="B554" s="128" t="s">
        <v>907</v>
      </c>
      <c r="C554" s="129">
        <v>1116</v>
      </c>
      <c r="D554" s="130" t="s">
        <v>239</v>
      </c>
      <c r="E554" s="130">
        <v>7</v>
      </c>
      <c r="F554" s="130"/>
      <c r="G554" s="130"/>
      <c r="H554" s="130"/>
      <c r="I554" s="131"/>
      <c r="J554" s="156">
        <v>38.803699999999999</v>
      </c>
      <c r="K554" s="156">
        <v>-9.1646999999999998</v>
      </c>
    </row>
    <row r="555" spans="1:11" ht="13.5" thickBot="1" x14ac:dyDescent="0.25">
      <c r="A555" s="127">
        <v>403507</v>
      </c>
      <c r="B555" s="128" t="s">
        <v>1099</v>
      </c>
      <c r="C555" s="129">
        <v>1116</v>
      </c>
      <c r="D555" s="130" t="s">
        <v>239</v>
      </c>
      <c r="E555" s="130">
        <v>7</v>
      </c>
      <c r="F555" s="130"/>
      <c r="G555" s="130"/>
      <c r="H555" s="130"/>
      <c r="I555" s="131"/>
      <c r="J555" s="156">
        <v>38.802799999999998</v>
      </c>
      <c r="K555" s="156">
        <v>-9.1837</v>
      </c>
    </row>
    <row r="556" spans="1:11" ht="13.5" thickBot="1" x14ac:dyDescent="0.25">
      <c r="A556" s="127">
        <v>403490</v>
      </c>
      <c r="B556" s="128" t="s">
        <v>1098</v>
      </c>
      <c r="C556" s="129">
        <v>1107</v>
      </c>
      <c r="D556" s="130" t="s">
        <v>236</v>
      </c>
      <c r="E556" s="130">
        <v>7</v>
      </c>
      <c r="F556" s="130" t="s">
        <v>320</v>
      </c>
      <c r="G556" s="130"/>
      <c r="H556" s="130"/>
      <c r="I556" s="131"/>
      <c r="J556" s="156">
        <v>38.790500000000002</v>
      </c>
      <c r="K556" s="156">
        <v>-9.1151999999999997</v>
      </c>
    </row>
    <row r="557" spans="1:11" ht="13.5" thickBot="1" x14ac:dyDescent="0.25">
      <c r="A557" s="127">
        <v>172091</v>
      </c>
      <c r="B557" s="128" t="s">
        <v>994</v>
      </c>
      <c r="C557" s="129">
        <v>1107</v>
      </c>
      <c r="D557" s="130" t="s">
        <v>236</v>
      </c>
      <c r="E557" s="130">
        <v>7</v>
      </c>
      <c r="F557" s="130" t="s">
        <v>320</v>
      </c>
      <c r="G557" s="130"/>
      <c r="H557" s="130"/>
      <c r="I557" s="131"/>
      <c r="J557" s="156">
        <v>38.788699999999999</v>
      </c>
      <c r="K557" s="156">
        <v>-9.1058000000000003</v>
      </c>
    </row>
    <row r="558" spans="1:11" ht="13.5" thickBot="1" x14ac:dyDescent="0.25">
      <c r="A558" s="127">
        <v>171906</v>
      </c>
      <c r="B558" s="128" t="s">
        <v>978</v>
      </c>
      <c r="C558" s="129">
        <v>1116</v>
      </c>
      <c r="D558" s="130" t="s">
        <v>239</v>
      </c>
      <c r="E558" s="130">
        <v>7</v>
      </c>
      <c r="F558" s="130"/>
      <c r="G558" s="130"/>
      <c r="H558" s="130"/>
      <c r="I558" s="131"/>
      <c r="J558" s="156">
        <v>38.793999999999997</v>
      </c>
      <c r="K558" s="156">
        <v>-9.1795000000000009</v>
      </c>
    </row>
    <row r="559" spans="1:11" ht="13.5" thickBot="1" x14ac:dyDescent="0.25">
      <c r="A559" s="127">
        <v>171852</v>
      </c>
      <c r="B559" s="128" t="s">
        <v>973</v>
      </c>
      <c r="C559" s="129">
        <v>1116</v>
      </c>
      <c r="D559" s="130" t="s">
        <v>239</v>
      </c>
      <c r="E559" s="130">
        <v>7</v>
      </c>
      <c r="F559" s="130" t="s">
        <v>318</v>
      </c>
      <c r="G559" s="130"/>
      <c r="H559" s="130"/>
      <c r="I559" s="131"/>
      <c r="J559" s="156">
        <v>38.795000000000002</v>
      </c>
      <c r="K559" s="156">
        <v>-9.1927000000000003</v>
      </c>
    </row>
    <row r="560" spans="1:11" ht="13.5" thickBot="1" x14ac:dyDescent="0.25">
      <c r="A560" s="127">
        <v>171888</v>
      </c>
      <c r="B560" s="128" t="s">
        <v>976</v>
      </c>
      <c r="C560" s="129">
        <v>1111</v>
      </c>
      <c r="D560" s="130" t="s">
        <v>245</v>
      </c>
      <c r="E560" s="130">
        <v>7</v>
      </c>
      <c r="F560" s="130" t="s">
        <v>320</v>
      </c>
      <c r="G560" s="130"/>
      <c r="H560" s="130"/>
      <c r="I560" s="131"/>
      <c r="J560" s="156">
        <v>38.7988</v>
      </c>
      <c r="K560" s="156">
        <v>-9.2324999999999999</v>
      </c>
    </row>
    <row r="561" spans="1:11" ht="13.5" thickBot="1" x14ac:dyDescent="0.25">
      <c r="A561" s="127">
        <v>171840</v>
      </c>
      <c r="B561" s="128" t="s">
        <v>972</v>
      </c>
      <c r="C561" s="129">
        <v>1116</v>
      </c>
      <c r="D561" s="130" t="s">
        <v>239</v>
      </c>
      <c r="E561" s="130">
        <v>7</v>
      </c>
      <c r="F561" s="130"/>
      <c r="G561" s="130"/>
      <c r="H561" s="130"/>
      <c r="I561" s="131"/>
      <c r="J561" s="156">
        <v>38.790500000000002</v>
      </c>
      <c r="K561" s="156">
        <v>-9.1815999999999995</v>
      </c>
    </row>
    <row r="562" spans="1:11" ht="13.5" thickBot="1" x14ac:dyDescent="0.25">
      <c r="A562" s="127">
        <v>171920</v>
      </c>
      <c r="B562" s="128" t="s">
        <v>980</v>
      </c>
      <c r="C562" s="129">
        <v>1116</v>
      </c>
      <c r="D562" s="130" t="s">
        <v>239</v>
      </c>
      <c r="E562" s="130">
        <v>7</v>
      </c>
      <c r="F562" s="130"/>
      <c r="G562" s="130"/>
      <c r="H562" s="130"/>
      <c r="I562" s="131"/>
      <c r="J562" s="156">
        <v>38.794699999999999</v>
      </c>
      <c r="K562" s="156">
        <v>-9.2164000000000001</v>
      </c>
    </row>
    <row r="563" spans="1:11" ht="13.5" thickBot="1" x14ac:dyDescent="0.25">
      <c r="A563" s="127">
        <v>171918</v>
      </c>
      <c r="B563" s="128" t="s">
        <v>979</v>
      </c>
      <c r="C563" s="129">
        <v>1116</v>
      </c>
      <c r="D563" s="130" t="s">
        <v>239</v>
      </c>
      <c r="E563" s="130">
        <v>7</v>
      </c>
      <c r="F563" s="130" t="s">
        <v>318</v>
      </c>
      <c r="G563" s="130"/>
      <c r="H563" s="130"/>
      <c r="I563" s="131"/>
      <c r="J563" s="156">
        <v>38.788200000000003</v>
      </c>
      <c r="K563" s="156">
        <v>-9.1925000000000008</v>
      </c>
    </row>
    <row r="564" spans="1:11" ht="13.5" thickBot="1" x14ac:dyDescent="0.25">
      <c r="A564" s="127">
        <v>171992</v>
      </c>
      <c r="B564" s="128" t="s">
        <v>986</v>
      </c>
      <c r="C564" s="129">
        <v>1116</v>
      </c>
      <c r="D564" s="130" t="s">
        <v>239</v>
      </c>
      <c r="E564" s="130">
        <v>7</v>
      </c>
      <c r="F564" s="130" t="s">
        <v>318</v>
      </c>
      <c r="G564" s="130"/>
      <c r="H564" s="130"/>
      <c r="I564" s="131"/>
      <c r="J564" s="156">
        <v>38.787100000000002</v>
      </c>
      <c r="K564" s="156">
        <v>-9.1861999999999995</v>
      </c>
    </row>
    <row r="565" spans="1:11" ht="13.5" thickBot="1" x14ac:dyDescent="0.25">
      <c r="A565" s="127">
        <v>171797</v>
      </c>
      <c r="B565" s="128" t="s">
        <v>967</v>
      </c>
      <c r="C565" s="129">
        <v>1106</v>
      </c>
      <c r="D565" s="130" t="s">
        <v>235</v>
      </c>
      <c r="E565" s="130">
        <v>7</v>
      </c>
      <c r="F565" s="130" t="s">
        <v>320</v>
      </c>
      <c r="G565" s="130"/>
      <c r="H565" s="130"/>
      <c r="I565" s="131"/>
      <c r="J565" s="156">
        <v>38.7776</v>
      </c>
      <c r="K565" s="156">
        <v>-9.1447000000000003</v>
      </c>
    </row>
    <row r="566" spans="1:11" ht="13.5" thickBot="1" x14ac:dyDescent="0.25">
      <c r="A566" s="127">
        <v>171682</v>
      </c>
      <c r="B566" s="128" t="s">
        <v>957</v>
      </c>
      <c r="C566" s="129">
        <v>1106</v>
      </c>
      <c r="D566" s="130" t="s">
        <v>235</v>
      </c>
      <c r="E566" s="130">
        <v>7</v>
      </c>
      <c r="F566" s="130" t="s">
        <v>327</v>
      </c>
      <c r="G566" s="130"/>
      <c r="H566" s="130"/>
      <c r="I566" s="131"/>
      <c r="J566" s="156">
        <v>38.772300000000001</v>
      </c>
      <c r="K566" s="156">
        <v>-9.1112000000000002</v>
      </c>
    </row>
    <row r="567" spans="1:11" ht="13.5" thickBot="1" x14ac:dyDescent="0.25">
      <c r="A567" s="127">
        <v>171712</v>
      </c>
      <c r="B567" s="128" t="s">
        <v>959</v>
      </c>
      <c r="C567" s="129">
        <v>1106</v>
      </c>
      <c r="D567" s="130" t="s">
        <v>235</v>
      </c>
      <c r="E567" s="130">
        <v>7</v>
      </c>
      <c r="F567" s="130"/>
      <c r="G567" s="130"/>
      <c r="H567" s="130"/>
      <c r="I567" s="131"/>
      <c r="J567" s="156">
        <v>38.770400000000002</v>
      </c>
      <c r="K567" s="156">
        <v>-9.1080000000000005</v>
      </c>
    </row>
    <row r="568" spans="1:11" ht="13.5" thickBot="1" x14ac:dyDescent="0.25">
      <c r="A568" s="127">
        <v>171736</v>
      </c>
      <c r="B568" s="128" t="s">
        <v>961</v>
      </c>
      <c r="C568" s="129">
        <v>1106</v>
      </c>
      <c r="D568" s="130" t="s">
        <v>235</v>
      </c>
      <c r="E568" s="130">
        <v>7</v>
      </c>
      <c r="F568" s="130" t="s">
        <v>320</v>
      </c>
      <c r="G568" s="130"/>
      <c r="H568" s="130"/>
      <c r="I568" s="131"/>
      <c r="J568" s="156">
        <v>38.773899999999998</v>
      </c>
      <c r="K568" s="156">
        <v>-9.1473999999999993</v>
      </c>
    </row>
    <row r="569" spans="1:11" ht="13.5" thickBot="1" x14ac:dyDescent="0.25">
      <c r="A569" s="133">
        <v>121198</v>
      </c>
      <c r="B569" s="134" t="s">
        <v>325</v>
      </c>
      <c r="C569" s="135">
        <v>1502</v>
      </c>
      <c r="D569" s="130" t="s">
        <v>230</v>
      </c>
      <c r="E569" s="130">
        <v>7</v>
      </c>
      <c r="F569" s="130"/>
      <c r="G569" s="130"/>
      <c r="H569" s="130"/>
      <c r="I569" s="131"/>
      <c r="J569" s="156">
        <v>38.748399999999997</v>
      </c>
      <c r="K569" s="156">
        <v>-8.9628999999999994</v>
      </c>
    </row>
    <row r="570" spans="1:11" ht="13.5" thickBot="1" x14ac:dyDescent="0.25">
      <c r="A570" s="127">
        <v>171190</v>
      </c>
      <c r="B570" s="128" t="s">
        <v>918</v>
      </c>
      <c r="C570" s="129">
        <v>1106</v>
      </c>
      <c r="D570" s="130" t="s">
        <v>235</v>
      </c>
      <c r="E570" s="130">
        <v>7</v>
      </c>
      <c r="F570" s="130" t="s">
        <v>320</v>
      </c>
      <c r="G570" s="130"/>
      <c r="H570" s="130"/>
      <c r="I570" s="131"/>
      <c r="J570" s="156">
        <v>38.766100000000002</v>
      </c>
      <c r="K570" s="156">
        <v>-9.1158000000000001</v>
      </c>
    </row>
    <row r="571" spans="1:11" ht="13.5" thickBot="1" x14ac:dyDescent="0.25">
      <c r="A571" s="127">
        <v>172420</v>
      </c>
      <c r="B571" s="128" t="s">
        <v>1026</v>
      </c>
      <c r="C571" s="129">
        <v>1106</v>
      </c>
      <c r="D571" s="130" t="s">
        <v>235</v>
      </c>
      <c r="E571" s="130">
        <v>7</v>
      </c>
      <c r="F571" s="130"/>
      <c r="G571" s="130"/>
      <c r="H571" s="130"/>
      <c r="I571" s="131"/>
      <c r="J571" s="156">
        <v>38.764099999999999</v>
      </c>
      <c r="K571" s="156">
        <v>-9.1114999999999995</v>
      </c>
    </row>
    <row r="572" spans="1:11" ht="13.5" thickBot="1" x14ac:dyDescent="0.25">
      <c r="A572" s="127">
        <v>171177</v>
      </c>
      <c r="B572" s="128" t="s">
        <v>916</v>
      </c>
      <c r="C572" s="129">
        <v>1106</v>
      </c>
      <c r="D572" s="130" t="s">
        <v>235</v>
      </c>
      <c r="E572" s="130">
        <v>7</v>
      </c>
      <c r="F572" s="130"/>
      <c r="G572" s="130"/>
      <c r="H572" s="130"/>
      <c r="I572" s="131"/>
      <c r="J572" s="156">
        <v>38.771099999999997</v>
      </c>
      <c r="K572" s="156">
        <v>-9.1623000000000001</v>
      </c>
    </row>
    <row r="573" spans="1:11" ht="13.5" thickBot="1" x14ac:dyDescent="0.25">
      <c r="A573" s="127">
        <v>171554</v>
      </c>
      <c r="B573" s="128" t="s">
        <v>950</v>
      </c>
      <c r="C573" s="129">
        <v>1111</v>
      </c>
      <c r="D573" s="130" t="s">
        <v>245</v>
      </c>
      <c r="E573" s="130">
        <v>7</v>
      </c>
      <c r="F573" s="130"/>
      <c r="G573" s="130"/>
      <c r="H573" s="130"/>
      <c r="I573" s="131"/>
      <c r="J573" s="156">
        <v>38.808799999999998</v>
      </c>
      <c r="K573" s="156">
        <v>-9.3792000000000009</v>
      </c>
    </row>
    <row r="574" spans="1:11" ht="13.5" thickBot="1" x14ac:dyDescent="0.25">
      <c r="A574" s="127">
        <v>171890</v>
      </c>
      <c r="B574" s="128" t="s">
        <v>977</v>
      </c>
      <c r="C574" s="129">
        <v>1111</v>
      </c>
      <c r="D574" s="130" t="s">
        <v>245</v>
      </c>
      <c r="E574" s="130">
        <v>7</v>
      </c>
      <c r="F574" s="130" t="s">
        <v>320</v>
      </c>
      <c r="G574" s="130"/>
      <c r="H574" s="130"/>
      <c r="I574" s="131"/>
      <c r="J574" s="156">
        <v>38.797199999999997</v>
      </c>
      <c r="K574" s="156">
        <v>-9.3268000000000004</v>
      </c>
    </row>
    <row r="575" spans="1:11" ht="13.5" thickBot="1" x14ac:dyDescent="0.25">
      <c r="A575" s="127">
        <v>171591</v>
      </c>
      <c r="B575" s="128" t="s">
        <v>953</v>
      </c>
      <c r="C575" s="129">
        <v>1111</v>
      </c>
      <c r="D575" s="130" t="s">
        <v>245</v>
      </c>
      <c r="E575" s="130">
        <v>7</v>
      </c>
      <c r="F575" s="130"/>
      <c r="G575" s="130"/>
      <c r="H575" s="130"/>
      <c r="I575" s="131"/>
      <c r="J575" s="156">
        <v>38.8018</v>
      </c>
      <c r="K575" s="156">
        <v>-9.3508999999999993</v>
      </c>
    </row>
    <row r="576" spans="1:11" ht="13.5" thickBot="1" x14ac:dyDescent="0.25">
      <c r="A576" s="133">
        <v>130280</v>
      </c>
      <c r="B576" s="134" t="s">
        <v>338</v>
      </c>
      <c r="C576" s="135">
        <v>1207</v>
      </c>
      <c r="D576" s="130" t="s">
        <v>257</v>
      </c>
      <c r="E576" s="130">
        <v>8</v>
      </c>
      <c r="F576" s="130"/>
      <c r="G576" s="130"/>
      <c r="H576" s="130"/>
      <c r="I576" s="131"/>
      <c r="J576" s="156">
        <v>38.880299999999998</v>
      </c>
      <c r="K576" s="156">
        <v>-7.1637000000000004</v>
      </c>
    </row>
    <row r="577" spans="1:11" ht="13.5" thickBot="1" x14ac:dyDescent="0.25">
      <c r="A577" s="127">
        <v>135240</v>
      </c>
      <c r="B577" s="128" t="s">
        <v>365</v>
      </c>
      <c r="C577" s="129">
        <v>1207</v>
      </c>
      <c r="D577" s="130" t="s">
        <v>257</v>
      </c>
      <c r="E577" s="130">
        <v>8</v>
      </c>
      <c r="F577" s="130" t="s">
        <v>320</v>
      </c>
      <c r="G577" s="130"/>
      <c r="H577" s="130"/>
      <c r="I577" s="131"/>
      <c r="J577" s="156">
        <v>38.880299999999998</v>
      </c>
      <c r="K577" s="156">
        <v>-7.1637000000000004</v>
      </c>
    </row>
    <row r="578" spans="1:11" ht="13.5" thickBot="1" x14ac:dyDescent="0.25">
      <c r="A578" s="127">
        <v>171402</v>
      </c>
      <c r="B578" s="128" t="s">
        <v>939</v>
      </c>
      <c r="C578" s="129">
        <v>1106</v>
      </c>
      <c r="D578" s="130" t="s">
        <v>235</v>
      </c>
      <c r="E578" s="130">
        <v>7</v>
      </c>
      <c r="F578" s="130" t="s">
        <v>320</v>
      </c>
      <c r="G578" s="130"/>
      <c r="H578" s="130"/>
      <c r="I578" s="131"/>
      <c r="J578" s="156">
        <v>38.771299999999997</v>
      </c>
      <c r="K578" s="156">
        <v>-9.1892999999999994</v>
      </c>
    </row>
    <row r="579" spans="1:11" ht="13.5" thickBot="1" x14ac:dyDescent="0.25">
      <c r="A579" s="133">
        <v>135252</v>
      </c>
      <c r="B579" s="134" t="s">
        <v>366</v>
      </c>
      <c r="C579" s="135">
        <v>1207</v>
      </c>
      <c r="D579" s="130" t="s">
        <v>257</v>
      </c>
      <c r="E579" s="130">
        <v>8</v>
      </c>
      <c r="F579" s="130"/>
      <c r="G579" s="130"/>
      <c r="H579" s="130"/>
      <c r="I579" s="131"/>
      <c r="J579" s="156">
        <v>38.877099999999999</v>
      </c>
      <c r="K579" s="156">
        <v>-7.1726999999999999</v>
      </c>
    </row>
    <row r="580" spans="1:11" ht="13.5" thickBot="1" x14ac:dyDescent="0.25">
      <c r="A580" s="127">
        <v>171876</v>
      </c>
      <c r="B580" s="128" t="s">
        <v>975</v>
      </c>
      <c r="C580" s="129">
        <v>1111</v>
      </c>
      <c r="D580" s="130" t="s">
        <v>245</v>
      </c>
      <c r="E580" s="130">
        <v>7</v>
      </c>
      <c r="F580" s="130" t="s">
        <v>320</v>
      </c>
      <c r="G580" s="130"/>
      <c r="H580" s="130"/>
      <c r="I580" s="131"/>
      <c r="J580" s="156">
        <v>38.796399999999998</v>
      </c>
      <c r="K580" s="156">
        <v>-9.3513999999999999</v>
      </c>
    </row>
    <row r="581" spans="1:11" ht="13.5" thickBot="1" x14ac:dyDescent="0.25">
      <c r="A581" s="127">
        <v>171074</v>
      </c>
      <c r="B581" s="128" t="s">
        <v>906</v>
      </c>
      <c r="C581" s="129">
        <v>1116</v>
      </c>
      <c r="D581" s="130" t="s">
        <v>239</v>
      </c>
      <c r="E581" s="130">
        <v>7</v>
      </c>
      <c r="F581" s="130"/>
      <c r="G581" s="130"/>
      <c r="H581" s="130"/>
      <c r="I581" s="131"/>
      <c r="J581" s="156">
        <v>38.767800000000001</v>
      </c>
      <c r="K581" s="156">
        <v>-9.2018000000000004</v>
      </c>
    </row>
    <row r="582" spans="1:11" ht="13.5" thickBot="1" x14ac:dyDescent="0.25">
      <c r="A582" s="127">
        <v>171761</v>
      </c>
      <c r="B582" s="128" t="s">
        <v>964</v>
      </c>
      <c r="C582" s="129">
        <v>1106</v>
      </c>
      <c r="D582" s="130" t="s">
        <v>235</v>
      </c>
      <c r="E582" s="130">
        <v>7</v>
      </c>
      <c r="F582" s="130"/>
      <c r="G582" s="130"/>
      <c r="H582" s="130"/>
      <c r="I582" s="131"/>
      <c r="J582" s="156">
        <v>38.7577</v>
      </c>
      <c r="K582" s="156">
        <v>-9.1359999999999992</v>
      </c>
    </row>
    <row r="583" spans="1:11" ht="13.5" thickBot="1" x14ac:dyDescent="0.25">
      <c r="A583" s="127">
        <v>135525</v>
      </c>
      <c r="B583" s="128" t="s">
        <v>385</v>
      </c>
      <c r="C583" s="129">
        <v>702</v>
      </c>
      <c r="D583" s="130" t="s">
        <v>250</v>
      </c>
      <c r="E583" s="130">
        <v>8</v>
      </c>
      <c r="F583" s="130"/>
      <c r="G583" s="130"/>
      <c r="H583" s="130"/>
      <c r="I583" s="131"/>
      <c r="J583" s="156">
        <v>38.725099999999998</v>
      </c>
      <c r="K583" s="156">
        <v>-7.9897999999999998</v>
      </c>
    </row>
    <row r="584" spans="1:11" ht="13.5" thickBot="1" x14ac:dyDescent="0.25">
      <c r="A584" s="127">
        <v>172455</v>
      </c>
      <c r="B584" s="128" t="s">
        <v>1029</v>
      </c>
      <c r="C584" s="129">
        <v>1111</v>
      </c>
      <c r="D584" s="130" t="s">
        <v>245</v>
      </c>
      <c r="E584" s="130">
        <v>7</v>
      </c>
      <c r="F584" s="130"/>
      <c r="G584" s="130"/>
      <c r="H584" s="130"/>
      <c r="I584" s="131"/>
      <c r="J584" s="156">
        <v>38.799599999999998</v>
      </c>
      <c r="K584" s="156">
        <v>-9.3783999999999992</v>
      </c>
    </row>
    <row r="585" spans="1:11" ht="13.5" thickBot="1" x14ac:dyDescent="0.25">
      <c r="A585" s="133">
        <v>135136</v>
      </c>
      <c r="B585" s="134" t="s">
        <v>355</v>
      </c>
      <c r="C585" s="135">
        <v>703</v>
      </c>
      <c r="D585" s="130" t="s">
        <v>253</v>
      </c>
      <c r="E585" s="130">
        <v>8</v>
      </c>
      <c r="F585" s="130"/>
      <c r="G585" s="130"/>
      <c r="H585" s="130"/>
      <c r="I585" s="131"/>
      <c r="J585" s="156">
        <v>38.803899999999999</v>
      </c>
      <c r="K585" s="156">
        <v>-7.4518000000000004</v>
      </c>
    </row>
    <row r="586" spans="1:11" ht="13.5" thickBot="1" x14ac:dyDescent="0.25">
      <c r="A586" s="127">
        <v>404019</v>
      </c>
      <c r="B586" s="128" t="s">
        <v>1103</v>
      </c>
      <c r="C586" s="129">
        <v>1116</v>
      </c>
      <c r="D586" s="130" t="s">
        <v>239</v>
      </c>
      <c r="E586" s="130">
        <v>7</v>
      </c>
      <c r="F586" s="130" t="s">
        <v>318</v>
      </c>
      <c r="G586" s="130"/>
      <c r="H586" s="130"/>
      <c r="I586" s="131"/>
      <c r="J586" s="156">
        <v>38.766599999999997</v>
      </c>
      <c r="K586" s="156">
        <v>-9.2005999999999997</v>
      </c>
    </row>
    <row r="587" spans="1:11" ht="13.5" thickBot="1" x14ac:dyDescent="0.25">
      <c r="A587" s="127">
        <v>170161</v>
      </c>
      <c r="B587" s="128" t="s">
        <v>831</v>
      </c>
      <c r="C587" s="129">
        <v>1115</v>
      </c>
      <c r="D587" s="130" t="s">
        <v>232</v>
      </c>
      <c r="E587" s="130">
        <v>7</v>
      </c>
      <c r="F587" s="130" t="s">
        <v>318</v>
      </c>
      <c r="G587" s="130"/>
      <c r="H587" s="130"/>
      <c r="I587" s="131"/>
      <c r="J587" s="156">
        <v>38.768300000000004</v>
      </c>
      <c r="K587" s="156">
        <v>-9.2172999999999998</v>
      </c>
    </row>
    <row r="588" spans="1:11" ht="13.5" thickBot="1" x14ac:dyDescent="0.25">
      <c r="A588" s="127">
        <v>170719</v>
      </c>
      <c r="B588" s="128" t="s">
        <v>873</v>
      </c>
      <c r="C588" s="129">
        <v>1115</v>
      </c>
      <c r="D588" s="130" t="s">
        <v>232</v>
      </c>
      <c r="E588" s="130">
        <v>7</v>
      </c>
      <c r="F588" s="130" t="s">
        <v>320</v>
      </c>
      <c r="G588" s="130"/>
      <c r="H588" s="130"/>
      <c r="I588" s="131"/>
      <c r="J588" s="156">
        <v>38.770200000000003</v>
      </c>
      <c r="K588" s="156">
        <v>-9.2311999999999994</v>
      </c>
    </row>
    <row r="589" spans="1:11" ht="13.5" thickBot="1" x14ac:dyDescent="0.25">
      <c r="A589" s="127">
        <v>171244</v>
      </c>
      <c r="B589" s="128" t="s">
        <v>923</v>
      </c>
      <c r="C589" s="129">
        <v>1115</v>
      </c>
      <c r="D589" s="130" t="s">
        <v>232</v>
      </c>
      <c r="E589" s="130">
        <v>7</v>
      </c>
      <c r="F589" s="130" t="s">
        <v>320</v>
      </c>
      <c r="G589" s="130"/>
      <c r="H589" s="130"/>
      <c r="I589" s="131"/>
      <c r="J589" s="156">
        <v>38.768900000000002</v>
      </c>
      <c r="K589" s="156">
        <v>-9.2263000000000002</v>
      </c>
    </row>
    <row r="590" spans="1:11" ht="13.5" thickBot="1" x14ac:dyDescent="0.25">
      <c r="A590" s="127">
        <v>171384</v>
      </c>
      <c r="B590" s="128" t="s">
        <v>937</v>
      </c>
      <c r="C590" s="129">
        <v>1106</v>
      </c>
      <c r="D590" s="130" t="s">
        <v>235</v>
      </c>
      <c r="E590" s="130">
        <v>7</v>
      </c>
      <c r="F590" s="130" t="s">
        <v>320</v>
      </c>
      <c r="G590" s="130"/>
      <c r="H590" s="130"/>
      <c r="I590" s="131"/>
      <c r="J590" s="156">
        <v>38.7515</v>
      </c>
      <c r="K590" s="156">
        <v>-9.1120999999999999</v>
      </c>
    </row>
    <row r="591" spans="1:11" ht="13.5" thickBot="1" x14ac:dyDescent="0.25">
      <c r="A591" s="127">
        <v>172133</v>
      </c>
      <c r="B591" s="128" t="s">
        <v>998</v>
      </c>
      <c r="C591" s="129">
        <v>1111</v>
      </c>
      <c r="D591" s="130" t="s">
        <v>245</v>
      </c>
      <c r="E591" s="130">
        <v>7</v>
      </c>
      <c r="F591" s="130"/>
      <c r="G591" s="130"/>
      <c r="H591" s="130"/>
      <c r="I591" s="131"/>
      <c r="J591" s="156">
        <v>38.783700000000003</v>
      </c>
      <c r="K591" s="156">
        <v>-9.3124000000000002</v>
      </c>
    </row>
    <row r="592" spans="1:11" ht="13.5" thickBot="1" x14ac:dyDescent="0.25">
      <c r="A592" s="127">
        <v>171098</v>
      </c>
      <c r="B592" s="128" t="s">
        <v>908</v>
      </c>
      <c r="C592" s="129">
        <v>1106</v>
      </c>
      <c r="D592" s="130" t="s">
        <v>235</v>
      </c>
      <c r="E592" s="130">
        <v>7</v>
      </c>
      <c r="F592" s="130"/>
      <c r="G592" s="130"/>
      <c r="H592" s="130"/>
      <c r="I592" s="131"/>
      <c r="J592" s="156">
        <v>38.760199999999998</v>
      </c>
      <c r="K592" s="156">
        <v>-9.1814999999999998</v>
      </c>
    </row>
    <row r="593" spans="1:11" ht="13.5" thickBot="1" x14ac:dyDescent="0.25">
      <c r="A593" s="127">
        <v>171463</v>
      </c>
      <c r="B593" s="128" t="s">
        <v>943</v>
      </c>
      <c r="C593" s="129">
        <v>1115</v>
      </c>
      <c r="D593" s="130" t="s">
        <v>232</v>
      </c>
      <c r="E593" s="130">
        <v>7</v>
      </c>
      <c r="F593" s="130"/>
      <c r="G593" s="130"/>
      <c r="H593" s="130"/>
      <c r="I593" s="131"/>
      <c r="J593" s="156">
        <v>38.764099999999999</v>
      </c>
      <c r="K593" s="156">
        <v>-9.2158999999999995</v>
      </c>
    </row>
    <row r="594" spans="1:11" ht="13.5" thickBot="1" x14ac:dyDescent="0.25">
      <c r="A594" s="127">
        <v>171232</v>
      </c>
      <c r="B594" s="128" t="s">
        <v>922</v>
      </c>
      <c r="C594" s="129">
        <v>1115</v>
      </c>
      <c r="D594" s="130" t="s">
        <v>232</v>
      </c>
      <c r="E594" s="130">
        <v>7</v>
      </c>
      <c r="F594" s="130" t="s">
        <v>327</v>
      </c>
      <c r="G594" s="130"/>
      <c r="H594" s="130"/>
      <c r="I594" s="131"/>
      <c r="J594" s="156">
        <v>38.7682</v>
      </c>
      <c r="K594" s="156">
        <v>-9.2383000000000006</v>
      </c>
    </row>
    <row r="595" spans="1:11" ht="13.5" thickBot="1" x14ac:dyDescent="0.25">
      <c r="A595" s="127">
        <v>171608</v>
      </c>
      <c r="B595" s="128" t="s">
        <v>954</v>
      </c>
      <c r="C595" s="129">
        <v>1111</v>
      </c>
      <c r="D595" s="130" t="s">
        <v>245</v>
      </c>
      <c r="E595" s="130">
        <v>7</v>
      </c>
      <c r="F595" s="130" t="s">
        <v>320</v>
      </c>
      <c r="G595" s="130"/>
      <c r="H595" s="130"/>
      <c r="I595" s="131"/>
      <c r="J595" s="156">
        <v>38.778700000000001</v>
      </c>
      <c r="K595" s="156">
        <v>-9.2980999999999998</v>
      </c>
    </row>
    <row r="596" spans="1:11" ht="13.5" thickBot="1" x14ac:dyDescent="0.25">
      <c r="A596" s="127">
        <v>170318</v>
      </c>
      <c r="B596" s="128" t="s">
        <v>840</v>
      </c>
      <c r="C596" s="129">
        <v>1111</v>
      </c>
      <c r="D596" s="130" t="s">
        <v>245</v>
      </c>
      <c r="E596" s="130">
        <v>7</v>
      </c>
      <c r="F596" s="130" t="s">
        <v>320</v>
      </c>
      <c r="G596" s="130"/>
      <c r="H596" s="130"/>
      <c r="I596" s="131"/>
      <c r="J596" s="156">
        <v>38.782200000000003</v>
      </c>
      <c r="K596" s="156">
        <v>-9.3185000000000002</v>
      </c>
    </row>
    <row r="597" spans="1:11" ht="13.5" thickBot="1" x14ac:dyDescent="0.25">
      <c r="A597" s="127">
        <v>171748</v>
      </c>
      <c r="B597" s="128" t="s">
        <v>962</v>
      </c>
      <c r="C597" s="129">
        <v>1106</v>
      </c>
      <c r="D597" s="130" t="s">
        <v>235</v>
      </c>
      <c r="E597" s="130">
        <v>7</v>
      </c>
      <c r="F597" s="130"/>
      <c r="G597" s="130"/>
      <c r="H597" s="130"/>
      <c r="I597" s="131"/>
      <c r="J597" s="156">
        <v>38.751399999999997</v>
      </c>
      <c r="K597" s="156">
        <v>-9.1409000000000002</v>
      </c>
    </row>
    <row r="598" spans="1:11" ht="13.5" thickBot="1" x14ac:dyDescent="0.25">
      <c r="A598" s="127">
        <v>171530</v>
      </c>
      <c r="B598" s="128" t="s">
        <v>949</v>
      </c>
      <c r="C598" s="129">
        <v>1111</v>
      </c>
      <c r="D598" s="130" t="s">
        <v>245</v>
      </c>
      <c r="E598" s="130">
        <v>7</v>
      </c>
      <c r="F598" s="130"/>
      <c r="G598" s="130"/>
      <c r="H598" s="130"/>
      <c r="I598" s="131"/>
      <c r="J598" s="156">
        <v>38.783799999999999</v>
      </c>
      <c r="K598" s="156">
        <v>-9.3369</v>
      </c>
    </row>
    <row r="599" spans="1:11" ht="13.5" thickBot="1" x14ac:dyDescent="0.25">
      <c r="A599" s="127">
        <v>172303</v>
      </c>
      <c r="B599" s="128" t="s">
        <v>1014</v>
      </c>
      <c r="C599" s="129">
        <v>1115</v>
      </c>
      <c r="D599" s="130" t="s">
        <v>232</v>
      </c>
      <c r="E599" s="130">
        <v>7</v>
      </c>
      <c r="F599" s="130" t="s">
        <v>320</v>
      </c>
      <c r="G599" s="130"/>
      <c r="H599" s="130"/>
      <c r="I599" s="131"/>
      <c r="J599" s="156">
        <v>38.762799999999999</v>
      </c>
      <c r="K599" s="156">
        <v>-9.2256999999999998</v>
      </c>
    </row>
    <row r="600" spans="1:11" ht="13.5" thickBot="1" x14ac:dyDescent="0.25">
      <c r="A600" s="127">
        <v>404226</v>
      </c>
      <c r="B600" s="128" t="s">
        <v>1112</v>
      </c>
      <c r="C600" s="129">
        <v>1106</v>
      </c>
      <c r="D600" s="130" t="s">
        <v>235</v>
      </c>
      <c r="E600" s="130">
        <v>7</v>
      </c>
      <c r="F600" s="130"/>
      <c r="G600" s="130"/>
      <c r="H600" s="130"/>
      <c r="I600" s="131"/>
      <c r="J600" s="156">
        <v>38.749000000000002</v>
      </c>
      <c r="K600" s="156">
        <v>-9.1502999999999997</v>
      </c>
    </row>
    <row r="601" spans="1:11" ht="13.5" thickBot="1" x14ac:dyDescent="0.25">
      <c r="A601" s="127">
        <v>171219</v>
      </c>
      <c r="B601" s="128" t="s">
        <v>920</v>
      </c>
      <c r="C601" s="129">
        <v>1111</v>
      </c>
      <c r="D601" s="130" t="s">
        <v>245</v>
      </c>
      <c r="E601" s="130">
        <v>7</v>
      </c>
      <c r="F601" s="130"/>
      <c r="G601" s="130"/>
      <c r="H601" s="130"/>
      <c r="I601" s="131"/>
      <c r="J601" s="156">
        <v>38.772399999999998</v>
      </c>
      <c r="K601" s="156">
        <v>-9.3027999999999995</v>
      </c>
    </row>
    <row r="602" spans="1:11" ht="13.5" thickBot="1" x14ac:dyDescent="0.25">
      <c r="A602" s="127">
        <v>171750</v>
      </c>
      <c r="B602" s="128" t="s">
        <v>963</v>
      </c>
      <c r="C602" s="129">
        <v>1106</v>
      </c>
      <c r="D602" s="130" t="s">
        <v>235</v>
      </c>
      <c r="E602" s="130">
        <v>7</v>
      </c>
      <c r="F602" s="130"/>
      <c r="G602" s="130"/>
      <c r="H602" s="130"/>
      <c r="I602" s="131"/>
      <c r="J602" s="156">
        <v>38.744300000000003</v>
      </c>
      <c r="K602" s="156">
        <v>-9.1348000000000003</v>
      </c>
    </row>
    <row r="603" spans="1:11" ht="13.5" thickBot="1" x14ac:dyDescent="0.25">
      <c r="A603" s="127">
        <v>171451</v>
      </c>
      <c r="B603" s="128" t="s">
        <v>942</v>
      </c>
      <c r="C603" s="129">
        <v>1115</v>
      </c>
      <c r="D603" s="130" t="s">
        <v>232</v>
      </c>
      <c r="E603" s="130">
        <v>7</v>
      </c>
      <c r="F603" s="130" t="s">
        <v>320</v>
      </c>
      <c r="G603" s="130"/>
      <c r="H603" s="130"/>
      <c r="I603" s="131"/>
      <c r="J603" s="156">
        <v>38.760199999999998</v>
      </c>
      <c r="K603" s="156">
        <v>-9.2471999999999994</v>
      </c>
    </row>
    <row r="604" spans="1:11" ht="13.5" thickBot="1" x14ac:dyDescent="0.25">
      <c r="A604" s="127">
        <v>401754</v>
      </c>
      <c r="B604" s="128" t="s">
        <v>1067</v>
      </c>
      <c r="C604" s="129">
        <v>1111</v>
      </c>
      <c r="D604" s="130" t="s">
        <v>245</v>
      </c>
      <c r="E604" s="130">
        <v>7</v>
      </c>
      <c r="F604" s="130"/>
      <c r="G604" s="130"/>
      <c r="H604" s="130"/>
      <c r="I604" s="131"/>
      <c r="J604" s="156">
        <v>38.7697</v>
      </c>
      <c r="K604" s="156">
        <v>-9.2989999999999995</v>
      </c>
    </row>
    <row r="605" spans="1:11" ht="13.5" thickBot="1" x14ac:dyDescent="0.25">
      <c r="A605" s="127">
        <v>172467</v>
      </c>
      <c r="B605" s="128" t="s">
        <v>1030</v>
      </c>
      <c r="C605" s="129">
        <v>1111</v>
      </c>
      <c r="D605" s="130" t="s">
        <v>245</v>
      </c>
      <c r="E605" s="130">
        <v>7</v>
      </c>
      <c r="F605" s="130"/>
      <c r="G605" s="130"/>
      <c r="H605" s="130"/>
      <c r="I605" s="131"/>
      <c r="J605" s="156">
        <v>38.771299999999997</v>
      </c>
      <c r="K605" s="156">
        <v>-9.3137000000000008</v>
      </c>
    </row>
    <row r="606" spans="1:11" ht="13.5" thickBot="1" x14ac:dyDescent="0.25">
      <c r="A606" s="127">
        <v>170185</v>
      </c>
      <c r="B606" s="128" t="s">
        <v>833</v>
      </c>
      <c r="C606" s="129">
        <v>1111</v>
      </c>
      <c r="D606" s="130" t="s">
        <v>245</v>
      </c>
      <c r="E606" s="130">
        <v>7</v>
      </c>
      <c r="F606" s="130"/>
      <c r="G606" s="130"/>
      <c r="H606" s="130"/>
      <c r="I606" s="131"/>
      <c r="J606" s="156">
        <v>38.768000000000001</v>
      </c>
      <c r="K606" s="156">
        <v>-9.2988</v>
      </c>
    </row>
    <row r="607" spans="1:11" ht="13.5" thickBot="1" x14ac:dyDescent="0.25">
      <c r="A607" s="127">
        <v>171189</v>
      </c>
      <c r="B607" s="128" t="s">
        <v>917</v>
      </c>
      <c r="C607" s="129">
        <v>1106</v>
      </c>
      <c r="D607" s="130" t="s">
        <v>235</v>
      </c>
      <c r="E607" s="130">
        <v>7</v>
      </c>
      <c r="F607" s="130" t="s">
        <v>320</v>
      </c>
      <c r="G607" s="130"/>
      <c r="H607" s="130"/>
      <c r="I607" s="131"/>
      <c r="J607" s="156">
        <v>38.738999999999997</v>
      </c>
      <c r="K607" s="156">
        <v>-9.1214999999999993</v>
      </c>
    </row>
    <row r="608" spans="1:11" ht="13.5" thickBot="1" x14ac:dyDescent="0.25">
      <c r="A608" s="127">
        <v>170744</v>
      </c>
      <c r="B608" s="128" t="s">
        <v>876</v>
      </c>
      <c r="C608" s="129">
        <v>1115</v>
      </c>
      <c r="D608" s="130" t="s">
        <v>232</v>
      </c>
      <c r="E608" s="130">
        <v>7</v>
      </c>
      <c r="F608" s="130"/>
      <c r="G608" s="130"/>
      <c r="H608" s="130"/>
      <c r="I608" s="131"/>
      <c r="J608" s="156">
        <v>38.755200000000002</v>
      </c>
      <c r="K608" s="156">
        <v>-9.2312999999999992</v>
      </c>
    </row>
    <row r="609" spans="1:11" ht="13.5" thickBot="1" x14ac:dyDescent="0.25">
      <c r="A609" s="127">
        <v>172248</v>
      </c>
      <c r="B609" s="128" t="s">
        <v>1009</v>
      </c>
      <c r="C609" s="129">
        <v>1111</v>
      </c>
      <c r="D609" s="130" t="s">
        <v>245</v>
      </c>
      <c r="E609" s="130">
        <v>7</v>
      </c>
      <c r="F609" s="130" t="s">
        <v>320</v>
      </c>
      <c r="G609" s="130"/>
      <c r="H609" s="130"/>
      <c r="I609" s="131"/>
      <c r="J609" s="156">
        <v>38.7605</v>
      </c>
      <c r="K609" s="156">
        <v>-9.2653999999999996</v>
      </c>
    </row>
    <row r="610" spans="1:11" ht="13.5" thickBot="1" x14ac:dyDescent="0.25">
      <c r="A610" s="127">
        <v>171773</v>
      </c>
      <c r="B610" s="128" t="s">
        <v>965</v>
      </c>
      <c r="C610" s="129">
        <v>1106</v>
      </c>
      <c r="D610" s="130" t="s">
        <v>235</v>
      </c>
      <c r="E610" s="130">
        <v>7</v>
      </c>
      <c r="F610" s="130" t="s">
        <v>320</v>
      </c>
      <c r="G610" s="130"/>
      <c r="H610" s="130"/>
      <c r="I610" s="131"/>
      <c r="J610" s="156">
        <v>38.747799999999998</v>
      </c>
      <c r="K610" s="156">
        <v>-9.1933000000000007</v>
      </c>
    </row>
    <row r="611" spans="1:11" ht="13.5" thickBot="1" x14ac:dyDescent="0.25">
      <c r="A611" s="127">
        <v>172315</v>
      </c>
      <c r="B611" s="128" t="s">
        <v>1015</v>
      </c>
      <c r="C611" s="129">
        <v>1106</v>
      </c>
      <c r="D611" s="130" t="s">
        <v>235</v>
      </c>
      <c r="E611" s="130">
        <v>7</v>
      </c>
      <c r="F611" s="130" t="s">
        <v>318</v>
      </c>
      <c r="G611" s="130"/>
      <c r="H611" s="130"/>
      <c r="I611" s="131"/>
      <c r="J611" s="156">
        <v>38.739699999999999</v>
      </c>
      <c r="K611" s="156">
        <v>-9.1401000000000003</v>
      </c>
    </row>
    <row r="612" spans="1:11" ht="13.5" thickBot="1" x14ac:dyDescent="0.25">
      <c r="A612" s="127">
        <v>171396</v>
      </c>
      <c r="B612" s="128" t="s">
        <v>938</v>
      </c>
      <c r="C612" s="129">
        <v>1106</v>
      </c>
      <c r="D612" s="130" t="s">
        <v>235</v>
      </c>
      <c r="E612" s="130">
        <v>7</v>
      </c>
      <c r="F612" s="130" t="s">
        <v>320</v>
      </c>
      <c r="G612" s="130"/>
      <c r="H612" s="130"/>
      <c r="I612" s="131"/>
      <c r="J612" s="156">
        <v>38.734499999999997</v>
      </c>
      <c r="K612" s="156">
        <v>-9.1133000000000006</v>
      </c>
    </row>
    <row r="613" spans="1:11" ht="13.5" thickBot="1" x14ac:dyDescent="0.25">
      <c r="A613" s="127">
        <v>171700</v>
      </c>
      <c r="B613" s="128" t="s">
        <v>958</v>
      </c>
      <c r="C613" s="129">
        <v>1106</v>
      </c>
      <c r="D613" s="130" t="s">
        <v>235</v>
      </c>
      <c r="E613" s="130">
        <v>7</v>
      </c>
      <c r="F613" s="130"/>
      <c r="G613" s="130"/>
      <c r="H613" s="130"/>
      <c r="I613" s="131"/>
      <c r="J613" s="156">
        <v>38.741399999999999</v>
      </c>
      <c r="K613" s="156">
        <v>-9.1631</v>
      </c>
    </row>
    <row r="614" spans="1:11" ht="13.5" thickBot="1" x14ac:dyDescent="0.25">
      <c r="A614" s="127">
        <v>404172</v>
      </c>
      <c r="B614" s="128" t="s">
        <v>1107</v>
      </c>
      <c r="C614" s="129">
        <v>1106</v>
      </c>
      <c r="D614" s="130" t="s">
        <v>235</v>
      </c>
      <c r="E614" s="130">
        <v>7</v>
      </c>
      <c r="F614" s="130"/>
      <c r="G614" s="130"/>
      <c r="H614" s="130"/>
      <c r="I614" s="131"/>
      <c r="J614" s="156">
        <v>38.736400000000003</v>
      </c>
      <c r="K614" s="156">
        <v>-9.1275999999999993</v>
      </c>
    </row>
    <row r="615" spans="1:11" ht="13.5" thickBot="1" x14ac:dyDescent="0.25">
      <c r="A615" s="127">
        <v>172236</v>
      </c>
      <c r="B615" s="128" t="s">
        <v>1008</v>
      </c>
      <c r="C615" s="129">
        <v>1111</v>
      </c>
      <c r="D615" s="130" t="s">
        <v>245</v>
      </c>
      <c r="E615" s="130">
        <v>7</v>
      </c>
      <c r="F615" s="130"/>
      <c r="G615" s="130"/>
      <c r="H615" s="130"/>
      <c r="I615" s="131"/>
      <c r="J615" s="156">
        <v>38.759300000000003</v>
      </c>
      <c r="K615" s="156">
        <v>-9.2780000000000005</v>
      </c>
    </row>
    <row r="616" spans="1:11" ht="13.5" thickBot="1" x14ac:dyDescent="0.25">
      <c r="A616" s="127">
        <v>172121</v>
      </c>
      <c r="B616" s="128" t="s">
        <v>997</v>
      </c>
      <c r="C616" s="129">
        <v>1111</v>
      </c>
      <c r="D616" s="130" t="s">
        <v>245</v>
      </c>
      <c r="E616" s="130">
        <v>7</v>
      </c>
      <c r="F616" s="130"/>
      <c r="G616" s="130"/>
      <c r="H616" s="130"/>
      <c r="I616" s="131"/>
      <c r="J616" s="156">
        <v>38.7545</v>
      </c>
      <c r="K616" s="156">
        <v>-9.2528000000000006</v>
      </c>
    </row>
    <row r="617" spans="1:11" ht="13.5" thickBot="1" x14ac:dyDescent="0.25">
      <c r="A617" s="127">
        <v>172224</v>
      </c>
      <c r="B617" s="128" t="s">
        <v>1007</v>
      </c>
      <c r="C617" s="129">
        <v>1111</v>
      </c>
      <c r="D617" s="130" t="s">
        <v>245</v>
      </c>
      <c r="E617" s="130">
        <v>7</v>
      </c>
      <c r="F617" s="130"/>
      <c r="G617" s="130"/>
      <c r="H617" s="130"/>
      <c r="I617" s="131"/>
      <c r="J617" s="156">
        <v>38.754800000000003</v>
      </c>
      <c r="K617" s="156">
        <v>-9.2705000000000002</v>
      </c>
    </row>
    <row r="618" spans="1:11" ht="13.5" thickBot="1" x14ac:dyDescent="0.25">
      <c r="A618" s="127">
        <v>172182</v>
      </c>
      <c r="B618" s="128" t="s">
        <v>1003</v>
      </c>
      <c r="C618" s="129">
        <v>1115</v>
      </c>
      <c r="D618" s="130" t="s">
        <v>232</v>
      </c>
      <c r="E618" s="130">
        <v>7</v>
      </c>
      <c r="F618" s="130" t="s">
        <v>320</v>
      </c>
      <c r="G618" s="130"/>
      <c r="H618" s="130"/>
      <c r="I618" s="131"/>
      <c r="J618" s="156">
        <v>38.745699999999999</v>
      </c>
      <c r="K618" s="156">
        <v>-9.2241</v>
      </c>
    </row>
    <row r="619" spans="1:11" ht="13.5" thickBot="1" x14ac:dyDescent="0.25">
      <c r="A619" s="127">
        <v>171360</v>
      </c>
      <c r="B619" s="128" t="s">
        <v>935</v>
      </c>
      <c r="C619" s="129">
        <v>1106</v>
      </c>
      <c r="D619" s="130" t="s">
        <v>235</v>
      </c>
      <c r="E619" s="130">
        <v>7</v>
      </c>
      <c r="F619" s="130" t="s">
        <v>320</v>
      </c>
      <c r="G619" s="130"/>
      <c r="H619" s="130"/>
      <c r="I619" s="131"/>
      <c r="J619" s="156">
        <v>38.735199999999999</v>
      </c>
      <c r="K619" s="156">
        <v>-9.1579999999999995</v>
      </c>
    </row>
    <row r="620" spans="1:11" ht="13.5" thickBot="1" x14ac:dyDescent="0.25">
      <c r="A620" s="127">
        <v>171669</v>
      </c>
      <c r="B620" s="128" t="s">
        <v>955</v>
      </c>
      <c r="C620" s="129">
        <v>1115</v>
      </c>
      <c r="D620" s="130" t="s">
        <v>232</v>
      </c>
      <c r="E620" s="130">
        <v>7</v>
      </c>
      <c r="F620" s="130" t="s">
        <v>320</v>
      </c>
      <c r="G620" s="130"/>
      <c r="H620" s="130"/>
      <c r="I620" s="131"/>
      <c r="J620" s="156">
        <v>38.743299999999998</v>
      </c>
      <c r="K620" s="156">
        <v>-9.2188999999999997</v>
      </c>
    </row>
    <row r="621" spans="1:11" ht="13.5" thickBot="1" x14ac:dyDescent="0.25">
      <c r="A621" s="127">
        <v>172431</v>
      </c>
      <c r="B621" s="128" t="s">
        <v>1027</v>
      </c>
      <c r="C621" s="129">
        <v>1115</v>
      </c>
      <c r="D621" s="130" t="s">
        <v>232</v>
      </c>
      <c r="E621" s="130">
        <v>7</v>
      </c>
      <c r="F621" s="130" t="s">
        <v>320</v>
      </c>
      <c r="G621" s="130"/>
      <c r="H621" s="130"/>
      <c r="I621" s="131"/>
      <c r="J621" s="156">
        <v>38.743000000000002</v>
      </c>
      <c r="K621" s="156">
        <v>-9.2164999999999999</v>
      </c>
    </row>
    <row r="622" spans="1:11" ht="13.5" thickBot="1" x14ac:dyDescent="0.25">
      <c r="A622" s="127">
        <v>171670</v>
      </c>
      <c r="B622" s="128" t="s">
        <v>956</v>
      </c>
      <c r="C622" s="129">
        <v>1507</v>
      </c>
      <c r="D622" s="130" t="s">
        <v>238</v>
      </c>
      <c r="E622" s="130">
        <v>7</v>
      </c>
      <c r="F622" s="130"/>
      <c r="G622" s="130"/>
      <c r="H622" s="130"/>
      <c r="I622" s="131"/>
      <c r="J622" s="156">
        <v>38.710099999999997</v>
      </c>
      <c r="K622" s="156">
        <v>-8.9847000000000001</v>
      </c>
    </row>
    <row r="623" spans="1:11" ht="13.5" thickBot="1" x14ac:dyDescent="0.25">
      <c r="A623" s="127">
        <v>401948</v>
      </c>
      <c r="B623" s="128" t="s">
        <v>1072</v>
      </c>
      <c r="C623" s="129">
        <v>1507</v>
      </c>
      <c r="D623" s="130" t="s">
        <v>238</v>
      </c>
      <c r="E623" s="130">
        <v>7</v>
      </c>
      <c r="F623" s="130"/>
      <c r="G623" s="130"/>
      <c r="H623" s="130"/>
      <c r="I623" s="131"/>
      <c r="J623" s="156">
        <v>38.709899999999998</v>
      </c>
      <c r="K623" s="156">
        <v>-8.9830000000000005</v>
      </c>
    </row>
    <row r="624" spans="1:11" ht="13.5" thickBot="1" x14ac:dyDescent="0.25">
      <c r="A624" s="127">
        <v>401109</v>
      </c>
      <c r="B624" s="128" t="s">
        <v>1055</v>
      </c>
      <c r="C624" s="129">
        <v>1106</v>
      </c>
      <c r="D624" s="130" t="s">
        <v>235</v>
      </c>
      <c r="E624" s="130">
        <v>7</v>
      </c>
      <c r="F624" s="130"/>
      <c r="G624" s="130"/>
      <c r="H624" s="130"/>
      <c r="I624" s="131"/>
      <c r="J624" s="156">
        <v>38.7303</v>
      </c>
      <c r="K624" s="156">
        <v>-9.1431000000000004</v>
      </c>
    </row>
    <row r="625" spans="1:11" ht="13.5" thickBot="1" x14ac:dyDescent="0.25">
      <c r="A625" s="127">
        <v>135483</v>
      </c>
      <c r="B625" s="128" t="s">
        <v>381</v>
      </c>
      <c r="C625" s="129">
        <v>714</v>
      </c>
      <c r="D625" s="130" t="s">
        <v>276</v>
      </c>
      <c r="E625" s="130">
        <v>8</v>
      </c>
      <c r="F625" s="130" t="s">
        <v>327</v>
      </c>
      <c r="G625" s="130"/>
      <c r="H625" s="130"/>
      <c r="I625" s="131"/>
      <c r="J625" s="156">
        <v>38.781199999999998</v>
      </c>
      <c r="K625" s="156">
        <v>-7.4249000000000001</v>
      </c>
    </row>
    <row r="626" spans="1:11" ht="13.5" thickBot="1" x14ac:dyDescent="0.25">
      <c r="A626" s="127">
        <v>171955</v>
      </c>
      <c r="B626" s="128" t="s">
        <v>982</v>
      </c>
      <c r="C626" s="129">
        <v>1106</v>
      </c>
      <c r="D626" s="130" t="s">
        <v>235</v>
      </c>
      <c r="E626" s="130">
        <v>7</v>
      </c>
      <c r="F626" s="130"/>
      <c r="G626" s="130"/>
      <c r="H626" s="130"/>
      <c r="I626" s="131"/>
      <c r="J626" s="156">
        <v>38.726700000000001</v>
      </c>
      <c r="K626" s="156">
        <v>-9.1280999999999999</v>
      </c>
    </row>
    <row r="627" spans="1:11" ht="13.5" thickBot="1" x14ac:dyDescent="0.25">
      <c r="A627" s="127">
        <v>172418</v>
      </c>
      <c r="B627" s="128" t="s">
        <v>1025</v>
      </c>
      <c r="C627" s="129">
        <v>1507</v>
      </c>
      <c r="D627" s="130" t="s">
        <v>238</v>
      </c>
      <c r="E627" s="130">
        <v>7</v>
      </c>
      <c r="F627" s="130"/>
      <c r="G627" s="130"/>
      <c r="H627" s="130"/>
      <c r="I627" s="131"/>
      <c r="J627" s="156">
        <v>38.705599999999997</v>
      </c>
      <c r="K627" s="156">
        <v>-8.9741</v>
      </c>
    </row>
    <row r="628" spans="1:11" ht="13.5" thickBot="1" x14ac:dyDescent="0.25">
      <c r="A628" s="127">
        <v>170100</v>
      </c>
      <c r="B628" s="128" t="s">
        <v>825</v>
      </c>
      <c r="C628" s="129">
        <v>1507</v>
      </c>
      <c r="D628" s="130" t="s">
        <v>238</v>
      </c>
      <c r="E628" s="130">
        <v>7</v>
      </c>
      <c r="F628" s="130"/>
      <c r="G628" s="130"/>
      <c r="H628" s="130"/>
      <c r="I628" s="131"/>
      <c r="J628" s="156">
        <v>38.677799999999998</v>
      </c>
      <c r="K628" s="156">
        <v>-8.5988000000000007</v>
      </c>
    </row>
    <row r="629" spans="1:11" ht="13.5" thickBot="1" x14ac:dyDescent="0.25">
      <c r="A629" s="127">
        <v>171165</v>
      </c>
      <c r="B629" s="128" t="s">
        <v>915</v>
      </c>
      <c r="C629" s="129">
        <v>1106</v>
      </c>
      <c r="D629" s="130" t="s">
        <v>235</v>
      </c>
      <c r="E629" s="130">
        <v>7</v>
      </c>
      <c r="F629" s="130" t="s">
        <v>320</v>
      </c>
      <c r="G629" s="130"/>
      <c r="H629" s="130"/>
      <c r="I629" s="131"/>
      <c r="J629" s="156">
        <v>38.722299999999997</v>
      </c>
      <c r="K629" s="156">
        <v>-9.1184999999999992</v>
      </c>
    </row>
    <row r="630" spans="1:11" ht="13.5" thickBot="1" x14ac:dyDescent="0.25">
      <c r="A630" s="127">
        <v>400348</v>
      </c>
      <c r="B630" s="128" t="s">
        <v>1042</v>
      </c>
      <c r="C630" s="129">
        <v>1106</v>
      </c>
      <c r="D630" s="130" t="s">
        <v>235</v>
      </c>
      <c r="E630" s="130">
        <v>7</v>
      </c>
      <c r="F630" s="130"/>
      <c r="G630" s="130"/>
      <c r="H630" s="130"/>
      <c r="I630" s="131"/>
      <c r="J630" s="156">
        <v>38.726500000000001</v>
      </c>
      <c r="K630" s="156">
        <v>-9.1568000000000005</v>
      </c>
    </row>
    <row r="631" spans="1:11" ht="13.5" thickBot="1" x14ac:dyDescent="0.25">
      <c r="A631" s="127">
        <v>171372</v>
      </c>
      <c r="B631" s="128" t="s">
        <v>936</v>
      </c>
      <c r="C631" s="129">
        <v>1106</v>
      </c>
      <c r="D631" s="130" t="s">
        <v>235</v>
      </c>
      <c r="E631" s="130">
        <v>7</v>
      </c>
      <c r="F631" s="130" t="s">
        <v>320</v>
      </c>
      <c r="G631" s="130"/>
      <c r="H631" s="130"/>
      <c r="I631" s="131"/>
      <c r="J631" s="156">
        <v>38.722299999999997</v>
      </c>
      <c r="K631" s="156">
        <v>-9.1393000000000004</v>
      </c>
    </row>
    <row r="632" spans="1:11" ht="13.5" thickBot="1" x14ac:dyDescent="0.25">
      <c r="A632" s="127">
        <v>171785</v>
      </c>
      <c r="B632" s="128" t="s">
        <v>966</v>
      </c>
      <c r="C632" s="129">
        <v>1106</v>
      </c>
      <c r="D632" s="130" t="s">
        <v>235</v>
      </c>
      <c r="E632" s="130">
        <v>7</v>
      </c>
      <c r="F632" s="130" t="s">
        <v>318</v>
      </c>
      <c r="G632" s="130"/>
      <c r="H632" s="130"/>
      <c r="I632" s="131"/>
      <c r="J632" s="156">
        <v>38.722299999999997</v>
      </c>
      <c r="K632" s="156">
        <v>-9.1393000000000004</v>
      </c>
    </row>
    <row r="633" spans="1:11" ht="13.5" thickBot="1" x14ac:dyDescent="0.25">
      <c r="A633" s="127">
        <v>404240</v>
      </c>
      <c r="B633" s="128" t="s">
        <v>1114</v>
      </c>
      <c r="C633" s="129">
        <v>1106</v>
      </c>
      <c r="D633" s="130" t="s">
        <v>235</v>
      </c>
      <c r="E633" s="130">
        <v>7</v>
      </c>
      <c r="F633" s="130"/>
      <c r="G633" s="130"/>
      <c r="H633" s="130"/>
      <c r="I633" s="131"/>
      <c r="J633" s="156">
        <v>38.722299999999997</v>
      </c>
      <c r="K633" s="156">
        <v>-9.1393000000000004</v>
      </c>
    </row>
    <row r="634" spans="1:11" ht="13.5" thickBot="1" x14ac:dyDescent="0.25">
      <c r="A634" s="127">
        <v>404354</v>
      </c>
      <c r="B634" s="128" t="s">
        <v>1124</v>
      </c>
      <c r="C634" s="129">
        <v>1106</v>
      </c>
      <c r="D634" s="130" t="s">
        <v>235</v>
      </c>
      <c r="E634" s="130">
        <v>7</v>
      </c>
      <c r="F634" s="130"/>
      <c r="G634" s="130"/>
      <c r="H634" s="130"/>
      <c r="I634" s="131"/>
      <c r="J634" s="156">
        <v>38.722299999999997</v>
      </c>
      <c r="K634" s="156">
        <v>-9.1393000000000004</v>
      </c>
    </row>
    <row r="635" spans="1:11" ht="13.5" thickBot="1" x14ac:dyDescent="0.25">
      <c r="A635" s="127">
        <v>404408</v>
      </c>
      <c r="B635" s="128" t="s">
        <v>1128</v>
      </c>
      <c r="C635" s="129">
        <v>1106</v>
      </c>
      <c r="D635" s="130" t="s">
        <v>235</v>
      </c>
      <c r="E635" s="130">
        <v>7</v>
      </c>
      <c r="F635" s="130"/>
      <c r="G635" s="130"/>
      <c r="H635" s="130"/>
      <c r="I635" s="131"/>
      <c r="J635" s="156">
        <v>38.722299999999997</v>
      </c>
      <c r="K635" s="156">
        <v>-9.1393000000000004</v>
      </c>
    </row>
    <row r="636" spans="1:11" ht="13.5" thickBot="1" x14ac:dyDescent="0.25">
      <c r="A636" s="127">
        <v>170264</v>
      </c>
      <c r="B636" s="128" t="s">
        <v>838</v>
      </c>
      <c r="C636" s="129">
        <v>1115</v>
      </c>
      <c r="D636" s="130" t="s">
        <v>232</v>
      </c>
      <c r="E636" s="130">
        <v>7</v>
      </c>
      <c r="F636" s="130" t="s">
        <v>318</v>
      </c>
      <c r="G636" s="130"/>
      <c r="H636" s="130"/>
      <c r="I636" s="131"/>
      <c r="J636" s="156">
        <v>38.733800000000002</v>
      </c>
      <c r="K636" s="156">
        <v>-9.2154000000000007</v>
      </c>
    </row>
    <row r="637" spans="1:11" ht="13.5" thickBot="1" x14ac:dyDescent="0.25">
      <c r="A637" s="127">
        <v>172339</v>
      </c>
      <c r="B637" s="128" t="s">
        <v>1017</v>
      </c>
      <c r="C637" s="129">
        <v>1106</v>
      </c>
      <c r="D637" s="130" t="s">
        <v>235</v>
      </c>
      <c r="E637" s="130">
        <v>7</v>
      </c>
      <c r="F637" s="130"/>
      <c r="G637" s="130"/>
      <c r="H637" s="130"/>
      <c r="I637" s="131"/>
      <c r="J637" s="156">
        <v>38.716900000000003</v>
      </c>
      <c r="K637" s="156">
        <v>-9.1271000000000004</v>
      </c>
    </row>
    <row r="638" spans="1:11" ht="13.5" thickBot="1" x14ac:dyDescent="0.25">
      <c r="A638" s="127">
        <v>171578</v>
      </c>
      <c r="B638" s="128" t="s">
        <v>951</v>
      </c>
      <c r="C638" s="129">
        <v>1111</v>
      </c>
      <c r="D638" s="130" t="s">
        <v>245</v>
      </c>
      <c r="E638" s="130">
        <v>7</v>
      </c>
      <c r="F638" s="130"/>
      <c r="G638" s="130"/>
      <c r="H638" s="130"/>
      <c r="I638" s="131"/>
      <c r="J638" s="156">
        <v>38.751600000000003</v>
      </c>
      <c r="K638" s="156">
        <v>-9.3536000000000001</v>
      </c>
    </row>
    <row r="639" spans="1:11" ht="13.5" thickBot="1" x14ac:dyDescent="0.25">
      <c r="A639" s="127">
        <v>404652</v>
      </c>
      <c r="B639" s="128" t="s">
        <v>1129</v>
      </c>
      <c r="C639" s="129">
        <v>1106</v>
      </c>
      <c r="D639" s="130" t="s">
        <v>235</v>
      </c>
      <c r="E639" s="130">
        <v>7</v>
      </c>
      <c r="F639" s="130"/>
      <c r="G639" s="130"/>
      <c r="H639" s="130"/>
      <c r="I639" s="131"/>
      <c r="J639" s="159">
        <v>38.7164</v>
      </c>
      <c r="K639" s="159">
        <v>-9.1585999999999999</v>
      </c>
    </row>
    <row r="640" spans="1:11" ht="13.5" thickBot="1" x14ac:dyDescent="0.25">
      <c r="A640" s="127">
        <v>171724</v>
      </c>
      <c r="B640" s="128" t="s">
        <v>960</v>
      </c>
      <c r="C640" s="129">
        <v>1106</v>
      </c>
      <c r="D640" s="130" t="s">
        <v>235</v>
      </c>
      <c r="E640" s="130">
        <v>7</v>
      </c>
      <c r="F640" s="130" t="s">
        <v>320</v>
      </c>
      <c r="G640" s="130"/>
      <c r="H640" s="130"/>
      <c r="I640" s="131"/>
      <c r="J640" s="156">
        <v>38.717500000000001</v>
      </c>
      <c r="K640" s="156">
        <v>-9.1701999999999995</v>
      </c>
    </row>
    <row r="641" spans="1:11" ht="13.5" thickBot="1" x14ac:dyDescent="0.25">
      <c r="A641" s="127">
        <v>404238</v>
      </c>
      <c r="B641" s="128" t="s">
        <v>1113</v>
      </c>
      <c r="C641" s="129">
        <v>1106</v>
      </c>
      <c r="D641" s="130" t="s">
        <v>235</v>
      </c>
      <c r="E641" s="130">
        <v>7</v>
      </c>
      <c r="F641" s="130"/>
      <c r="G641" s="130"/>
      <c r="H641" s="130"/>
      <c r="I641" s="131"/>
      <c r="J641" s="156">
        <v>38.712299999999999</v>
      </c>
      <c r="K641" s="156">
        <v>-9.1473999999999993</v>
      </c>
    </row>
    <row r="642" spans="1:11" ht="13.5" thickBot="1" x14ac:dyDescent="0.25">
      <c r="A642" s="127">
        <v>171943</v>
      </c>
      <c r="B642" s="128" t="s">
        <v>981</v>
      </c>
      <c r="C642" s="129">
        <v>1106</v>
      </c>
      <c r="D642" s="130" t="s">
        <v>235</v>
      </c>
      <c r="E642" s="130">
        <v>7</v>
      </c>
      <c r="F642" s="130" t="s">
        <v>320</v>
      </c>
      <c r="G642" s="130"/>
      <c r="H642" s="130"/>
      <c r="I642" s="131"/>
      <c r="J642" s="156">
        <v>38.711599999999997</v>
      </c>
      <c r="K642" s="156">
        <v>-9.1498000000000008</v>
      </c>
    </row>
    <row r="643" spans="1:11" ht="13.5" thickBot="1" x14ac:dyDescent="0.25">
      <c r="A643" s="127">
        <v>170150</v>
      </c>
      <c r="B643" s="128" t="s">
        <v>830</v>
      </c>
      <c r="C643" s="129">
        <v>1106</v>
      </c>
      <c r="D643" s="130" t="s">
        <v>235</v>
      </c>
      <c r="E643" s="130">
        <v>7</v>
      </c>
      <c r="F643" s="130"/>
      <c r="G643" s="130"/>
      <c r="H643" s="130"/>
      <c r="I643" s="131"/>
      <c r="J643" s="156">
        <v>38.712699999999998</v>
      </c>
      <c r="K643" s="156">
        <v>-9.1681000000000008</v>
      </c>
    </row>
    <row r="644" spans="1:11" ht="13.5" thickBot="1" x14ac:dyDescent="0.25">
      <c r="A644" s="127">
        <v>171803</v>
      </c>
      <c r="B644" s="128" t="s">
        <v>968</v>
      </c>
      <c r="C644" s="129">
        <v>1110</v>
      </c>
      <c r="D644" s="130" t="s">
        <v>240</v>
      </c>
      <c r="E644" s="130">
        <v>7</v>
      </c>
      <c r="F644" s="130" t="s">
        <v>320</v>
      </c>
      <c r="G644" s="130"/>
      <c r="H644" s="130"/>
      <c r="I644" s="131"/>
      <c r="J644" s="156">
        <v>38.720100000000002</v>
      </c>
      <c r="K644" s="156">
        <v>-9.2239000000000004</v>
      </c>
    </row>
    <row r="645" spans="1:11" ht="13.5" thickBot="1" x14ac:dyDescent="0.25">
      <c r="A645" s="133">
        <v>121617</v>
      </c>
      <c r="B645" s="134" t="s">
        <v>333</v>
      </c>
      <c r="C645" s="135">
        <v>1110</v>
      </c>
      <c r="D645" s="130" t="s">
        <v>240</v>
      </c>
      <c r="E645" s="130">
        <v>7</v>
      </c>
      <c r="F645" s="130" t="s">
        <v>320</v>
      </c>
      <c r="G645" s="130"/>
      <c r="H645" s="130"/>
      <c r="I645" s="131"/>
      <c r="J645" s="156">
        <v>38.734400000000001</v>
      </c>
      <c r="K645" s="156">
        <v>-9.3056000000000001</v>
      </c>
    </row>
    <row r="646" spans="1:11" ht="13.5" thickBot="1" x14ac:dyDescent="0.25">
      <c r="A646" s="127">
        <v>171487</v>
      </c>
      <c r="B646" s="128" t="s">
        <v>945</v>
      </c>
      <c r="C646" s="129">
        <v>1110</v>
      </c>
      <c r="D646" s="130" t="s">
        <v>240</v>
      </c>
      <c r="E646" s="130">
        <v>7</v>
      </c>
      <c r="F646" s="130"/>
      <c r="G646" s="130"/>
      <c r="H646" s="130"/>
      <c r="I646" s="131"/>
      <c r="J646" s="156">
        <v>38.721699999999998</v>
      </c>
      <c r="K646" s="156">
        <v>-9.2448999999999995</v>
      </c>
    </row>
    <row r="647" spans="1:11" ht="13.5" thickBot="1" x14ac:dyDescent="0.25">
      <c r="A647" s="127">
        <v>135410</v>
      </c>
      <c r="B647" s="128" t="s">
        <v>377</v>
      </c>
      <c r="C647" s="129">
        <v>712</v>
      </c>
      <c r="D647" s="130" t="s">
        <v>274</v>
      </c>
      <c r="E647" s="130">
        <v>8</v>
      </c>
      <c r="F647" s="130" t="s">
        <v>320</v>
      </c>
      <c r="G647" s="130"/>
      <c r="H647" s="130"/>
      <c r="I647" s="131"/>
      <c r="J647" s="156">
        <v>38.652900000000002</v>
      </c>
      <c r="K647" s="156">
        <v>-8.5809999999999995</v>
      </c>
    </row>
    <row r="648" spans="1:11" ht="13.5" thickBot="1" x14ac:dyDescent="0.25">
      <c r="A648" s="127">
        <v>401778</v>
      </c>
      <c r="B648" s="128" t="s">
        <v>1069</v>
      </c>
      <c r="C648" s="129">
        <v>1106</v>
      </c>
      <c r="D648" s="130" t="s">
        <v>235</v>
      </c>
      <c r="E648" s="130">
        <v>7</v>
      </c>
      <c r="F648" s="130" t="s">
        <v>318</v>
      </c>
      <c r="G648" s="130"/>
      <c r="H648" s="130"/>
      <c r="I648" s="131"/>
      <c r="J648" s="156">
        <v>38.705599999999997</v>
      </c>
      <c r="K648" s="156">
        <v>-9.1767000000000003</v>
      </c>
    </row>
    <row r="649" spans="1:11" ht="13.5" thickBot="1" x14ac:dyDescent="0.25">
      <c r="A649" s="127">
        <v>171153</v>
      </c>
      <c r="B649" s="128" t="s">
        <v>914</v>
      </c>
      <c r="C649" s="129">
        <v>1106</v>
      </c>
      <c r="D649" s="130" t="s">
        <v>235</v>
      </c>
      <c r="E649" s="130">
        <v>7</v>
      </c>
      <c r="F649" s="130"/>
      <c r="G649" s="130"/>
      <c r="H649" s="130"/>
      <c r="I649" s="131"/>
      <c r="J649" s="156">
        <v>38.709099999999999</v>
      </c>
      <c r="K649" s="156">
        <v>-9.2120999999999995</v>
      </c>
    </row>
    <row r="650" spans="1:11" ht="13.5" thickBot="1" x14ac:dyDescent="0.25">
      <c r="A650" s="127">
        <v>172110</v>
      </c>
      <c r="B650" s="128" t="s">
        <v>996</v>
      </c>
      <c r="C650" s="129">
        <v>1110</v>
      </c>
      <c r="D650" s="130" t="s">
        <v>240</v>
      </c>
      <c r="E650" s="130">
        <v>7</v>
      </c>
      <c r="F650" s="130"/>
      <c r="G650" s="130"/>
      <c r="H650" s="130"/>
      <c r="I650" s="131"/>
      <c r="J650" s="156">
        <v>38.712000000000003</v>
      </c>
      <c r="K650" s="156">
        <v>-9.2361000000000004</v>
      </c>
    </row>
    <row r="651" spans="1:11" ht="13.5" thickBot="1" x14ac:dyDescent="0.25">
      <c r="A651" s="127">
        <v>171815</v>
      </c>
      <c r="B651" s="128" t="s">
        <v>969</v>
      </c>
      <c r="C651" s="129">
        <v>1110</v>
      </c>
      <c r="D651" s="130" t="s">
        <v>240</v>
      </c>
      <c r="E651" s="130">
        <v>7</v>
      </c>
      <c r="F651" s="130"/>
      <c r="G651" s="130"/>
      <c r="H651" s="130"/>
      <c r="I651" s="131"/>
      <c r="J651" s="156">
        <v>38.709699999999998</v>
      </c>
      <c r="K651" s="156">
        <v>-9.2263999999999999</v>
      </c>
    </row>
    <row r="652" spans="1:11" ht="13.5" thickBot="1" x14ac:dyDescent="0.25">
      <c r="A652" s="127">
        <v>135586</v>
      </c>
      <c r="B652" s="128" t="s">
        <v>391</v>
      </c>
      <c r="C652" s="129">
        <v>706</v>
      </c>
      <c r="D652" s="130" t="s">
        <v>264</v>
      </c>
      <c r="E652" s="130">
        <v>8</v>
      </c>
      <c r="F652" s="130"/>
      <c r="G652" s="130"/>
      <c r="H652" s="130"/>
      <c r="I652" s="131"/>
      <c r="J652" s="156">
        <v>38.647300000000001</v>
      </c>
      <c r="K652" s="156">
        <v>-8.2123000000000008</v>
      </c>
    </row>
    <row r="653" spans="1:11" ht="13.5" thickBot="1" x14ac:dyDescent="0.25">
      <c r="A653" s="127">
        <v>402163</v>
      </c>
      <c r="B653" s="128" t="s">
        <v>1076</v>
      </c>
      <c r="C653" s="129">
        <v>1106</v>
      </c>
      <c r="D653" s="130" t="s">
        <v>235</v>
      </c>
      <c r="E653" s="130">
        <v>7</v>
      </c>
      <c r="F653" s="130"/>
      <c r="G653" s="130"/>
      <c r="H653" s="130"/>
      <c r="I653" s="131"/>
      <c r="J653" s="156">
        <v>38.699599999999997</v>
      </c>
      <c r="K653" s="156">
        <v>-9.1958000000000002</v>
      </c>
    </row>
    <row r="654" spans="1:11" ht="13.5" thickBot="1" x14ac:dyDescent="0.25">
      <c r="A654" s="127">
        <v>172376</v>
      </c>
      <c r="B654" s="128" t="s">
        <v>1021</v>
      </c>
      <c r="C654" s="129">
        <v>1110</v>
      </c>
      <c r="D654" s="130" t="s">
        <v>240</v>
      </c>
      <c r="E654" s="130">
        <v>7</v>
      </c>
      <c r="F654" s="130"/>
      <c r="G654" s="130"/>
      <c r="H654" s="130"/>
      <c r="I654" s="131"/>
      <c r="J654" s="156">
        <v>38.706099999999999</v>
      </c>
      <c r="K654" s="156">
        <v>-9.2424999999999997</v>
      </c>
    </row>
    <row r="655" spans="1:11" ht="13.5" thickBot="1" x14ac:dyDescent="0.25">
      <c r="A655" s="127">
        <v>171475</v>
      </c>
      <c r="B655" s="128" t="s">
        <v>944</v>
      </c>
      <c r="C655" s="129">
        <v>1110</v>
      </c>
      <c r="D655" s="130" t="s">
        <v>240</v>
      </c>
      <c r="E655" s="130">
        <v>7</v>
      </c>
      <c r="F655" s="130" t="s">
        <v>318</v>
      </c>
      <c r="G655" s="130"/>
      <c r="H655" s="130"/>
      <c r="I655" s="131"/>
      <c r="J655" s="156">
        <v>38.71</v>
      </c>
      <c r="K655" s="156">
        <v>-9.2751999999999999</v>
      </c>
    </row>
    <row r="656" spans="1:11" ht="13.5" thickBot="1" x14ac:dyDescent="0.25">
      <c r="A656" s="127">
        <v>170677</v>
      </c>
      <c r="B656" s="128" t="s">
        <v>869</v>
      </c>
      <c r="C656" s="129">
        <v>1105</v>
      </c>
      <c r="D656" s="130" t="s">
        <v>234</v>
      </c>
      <c r="E656" s="130">
        <v>7</v>
      </c>
      <c r="F656" s="130"/>
      <c r="G656" s="130"/>
      <c r="H656" s="130"/>
      <c r="I656" s="131"/>
      <c r="J656" s="156">
        <v>38.734099999999998</v>
      </c>
      <c r="K656" s="156">
        <v>-9.4063999999999997</v>
      </c>
    </row>
    <row r="657" spans="1:11" ht="13.5" thickBot="1" x14ac:dyDescent="0.25">
      <c r="A657" s="127">
        <v>170756</v>
      </c>
      <c r="B657" s="128" t="s">
        <v>877</v>
      </c>
      <c r="C657" s="129">
        <v>1105</v>
      </c>
      <c r="D657" s="130" t="s">
        <v>234</v>
      </c>
      <c r="E657" s="130">
        <v>7</v>
      </c>
      <c r="F657" s="130"/>
      <c r="G657" s="130"/>
      <c r="H657" s="130"/>
      <c r="I657" s="131"/>
      <c r="J657" s="156">
        <v>38.731099999999998</v>
      </c>
      <c r="K657" s="156">
        <v>-9.4037000000000006</v>
      </c>
    </row>
    <row r="658" spans="1:11" ht="13.5" thickBot="1" x14ac:dyDescent="0.25">
      <c r="A658" s="127">
        <v>401602</v>
      </c>
      <c r="B658" s="128" t="s">
        <v>1062</v>
      </c>
      <c r="C658" s="129">
        <v>1503</v>
      </c>
      <c r="D658" s="130" t="s">
        <v>231</v>
      </c>
      <c r="E658" s="130">
        <v>7</v>
      </c>
      <c r="F658" s="130"/>
      <c r="G658" s="130"/>
      <c r="H658" s="130"/>
      <c r="I658" s="131"/>
      <c r="J658" s="156">
        <v>38.682099999999998</v>
      </c>
      <c r="K658" s="156">
        <v>-9.1516999999999999</v>
      </c>
    </row>
    <row r="659" spans="1:11" ht="13.5" thickBot="1" x14ac:dyDescent="0.25">
      <c r="A659" s="127">
        <v>171311</v>
      </c>
      <c r="B659" s="128" t="s">
        <v>930</v>
      </c>
      <c r="C659" s="129">
        <v>1506</v>
      </c>
      <c r="D659" s="130" t="s">
        <v>237</v>
      </c>
      <c r="E659" s="130">
        <v>7</v>
      </c>
      <c r="F659" s="130"/>
      <c r="G659" s="130"/>
      <c r="H659" s="130"/>
      <c r="I659" s="131"/>
      <c r="J659" s="156">
        <v>38.659500000000001</v>
      </c>
      <c r="K659" s="156">
        <v>-8.9860000000000007</v>
      </c>
    </row>
    <row r="660" spans="1:11" ht="13.5" thickBot="1" x14ac:dyDescent="0.25">
      <c r="A660" s="127">
        <v>171050</v>
      </c>
      <c r="B660" s="128" t="s">
        <v>904</v>
      </c>
      <c r="C660" s="129">
        <v>1504</v>
      </c>
      <c r="D660" s="130" t="s">
        <v>233</v>
      </c>
      <c r="E660" s="130">
        <v>7</v>
      </c>
      <c r="F660" s="130" t="s">
        <v>318</v>
      </c>
      <c r="G660" s="130"/>
      <c r="H660" s="130"/>
      <c r="I660" s="131"/>
      <c r="J660" s="156">
        <v>38.667000000000002</v>
      </c>
      <c r="K660" s="156">
        <v>-9.0549999999999997</v>
      </c>
    </row>
    <row r="661" spans="1:11" ht="13.5" thickBot="1" x14ac:dyDescent="0.25">
      <c r="A661" s="127">
        <v>172261</v>
      </c>
      <c r="B661" s="128" t="s">
        <v>1011</v>
      </c>
      <c r="C661" s="129">
        <v>1105</v>
      </c>
      <c r="D661" s="130" t="s">
        <v>234</v>
      </c>
      <c r="E661" s="130">
        <v>7</v>
      </c>
      <c r="F661" s="130" t="s">
        <v>318</v>
      </c>
      <c r="G661" s="130"/>
      <c r="H661" s="130"/>
      <c r="I661" s="131"/>
      <c r="J661" s="156">
        <v>38.713200000000001</v>
      </c>
      <c r="K661" s="156">
        <v>-9.3505000000000003</v>
      </c>
    </row>
    <row r="662" spans="1:11" ht="13.5" thickBot="1" x14ac:dyDescent="0.25">
      <c r="A662" s="127">
        <v>170902</v>
      </c>
      <c r="B662" s="128" t="s">
        <v>892</v>
      </c>
      <c r="C662" s="129">
        <v>1506</v>
      </c>
      <c r="D662" s="130" t="s">
        <v>237</v>
      </c>
      <c r="E662" s="130">
        <v>7</v>
      </c>
      <c r="F662" s="130" t="s">
        <v>320</v>
      </c>
      <c r="G662" s="130"/>
      <c r="H662" s="130"/>
      <c r="I662" s="131"/>
      <c r="J662" s="156">
        <v>38.663800000000002</v>
      </c>
      <c r="K662" s="156">
        <v>-9.0455000000000005</v>
      </c>
    </row>
    <row r="663" spans="1:11" ht="13.5" thickBot="1" x14ac:dyDescent="0.25">
      <c r="A663" s="133">
        <v>121265</v>
      </c>
      <c r="B663" s="134" t="s">
        <v>328</v>
      </c>
      <c r="C663" s="135">
        <v>1508</v>
      </c>
      <c r="D663" s="130" t="s">
        <v>241</v>
      </c>
      <c r="E663" s="130">
        <v>7</v>
      </c>
      <c r="F663" s="130" t="s">
        <v>320</v>
      </c>
      <c r="G663" s="130"/>
      <c r="H663" s="130"/>
      <c r="I663" s="131"/>
      <c r="J663" s="156">
        <v>38.633000000000003</v>
      </c>
      <c r="K663" s="156">
        <v>-8.7407000000000004</v>
      </c>
    </row>
    <row r="664" spans="1:11" ht="13.5" thickBot="1" x14ac:dyDescent="0.25">
      <c r="A664" s="127">
        <v>170938</v>
      </c>
      <c r="B664" s="128" t="s">
        <v>895</v>
      </c>
      <c r="C664" s="129">
        <v>1503</v>
      </c>
      <c r="D664" s="130" t="s">
        <v>231</v>
      </c>
      <c r="E664" s="130">
        <v>7</v>
      </c>
      <c r="F664" s="130"/>
      <c r="G664" s="130"/>
      <c r="H664" s="130"/>
      <c r="I664" s="131"/>
      <c r="J664" s="156">
        <v>38.676200000000001</v>
      </c>
      <c r="K664" s="156">
        <v>-9.1577999999999999</v>
      </c>
    </row>
    <row r="665" spans="1:11" ht="13.5" thickBot="1" x14ac:dyDescent="0.25">
      <c r="A665" s="127">
        <v>171827</v>
      </c>
      <c r="B665" s="128" t="s">
        <v>970</v>
      </c>
      <c r="C665" s="129">
        <v>1110</v>
      </c>
      <c r="D665" s="130" t="s">
        <v>240</v>
      </c>
      <c r="E665" s="130">
        <v>7</v>
      </c>
      <c r="F665" s="130"/>
      <c r="G665" s="130"/>
      <c r="H665" s="130"/>
      <c r="I665" s="131"/>
      <c r="J665" s="156">
        <v>38.698399999999999</v>
      </c>
      <c r="K665" s="156">
        <v>-9.2987000000000002</v>
      </c>
    </row>
    <row r="666" spans="1:11" ht="13.5" thickBot="1" x14ac:dyDescent="0.25">
      <c r="A666" s="127">
        <v>171013</v>
      </c>
      <c r="B666" s="128" t="s">
        <v>900</v>
      </c>
      <c r="C666" s="129">
        <v>1506</v>
      </c>
      <c r="D666" s="130" t="s">
        <v>237</v>
      </c>
      <c r="E666" s="130">
        <v>7</v>
      </c>
      <c r="F666" s="130"/>
      <c r="G666" s="130"/>
      <c r="H666" s="130"/>
      <c r="I666" s="131"/>
      <c r="J666" s="156">
        <v>38.652700000000003</v>
      </c>
      <c r="K666" s="156">
        <v>-8.9901999999999997</v>
      </c>
    </row>
    <row r="667" spans="1:11" ht="13.5" thickBot="1" x14ac:dyDescent="0.25">
      <c r="A667" s="127">
        <v>171300</v>
      </c>
      <c r="B667" s="128" t="s">
        <v>929</v>
      </c>
      <c r="C667" s="129">
        <v>1506</v>
      </c>
      <c r="D667" s="130" t="s">
        <v>237</v>
      </c>
      <c r="E667" s="130">
        <v>7</v>
      </c>
      <c r="F667" s="130"/>
      <c r="G667" s="130"/>
      <c r="H667" s="130"/>
      <c r="I667" s="131"/>
      <c r="J667" s="156">
        <v>38.652700000000003</v>
      </c>
      <c r="K667" s="156">
        <v>-8.9901999999999997</v>
      </c>
    </row>
    <row r="668" spans="1:11" ht="13.5" thickBot="1" x14ac:dyDescent="0.25">
      <c r="A668" s="127">
        <v>170768</v>
      </c>
      <c r="B668" s="128" t="s">
        <v>878</v>
      </c>
      <c r="C668" s="129">
        <v>1105</v>
      </c>
      <c r="D668" s="130" t="s">
        <v>234</v>
      </c>
      <c r="E668" s="130">
        <v>7</v>
      </c>
      <c r="F668" s="130" t="s">
        <v>318</v>
      </c>
      <c r="G668" s="130"/>
      <c r="H668" s="130"/>
      <c r="I668" s="131"/>
      <c r="J668" s="156">
        <v>38.706499999999998</v>
      </c>
      <c r="K668" s="156">
        <v>-9.3508999999999993</v>
      </c>
    </row>
    <row r="669" spans="1:11" ht="13.5" thickBot="1" x14ac:dyDescent="0.25">
      <c r="A669" s="127">
        <v>172212</v>
      </c>
      <c r="B669" s="128" t="s">
        <v>1006</v>
      </c>
      <c r="C669" s="129">
        <v>1503</v>
      </c>
      <c r="D669" s="130" t="s">
        <v>231</v>
      </c>
      <c r="E669" s="130">
        <v>7</v>
      </c>
      <c r="F669" s="130"/>
      <c r="G669" s="130"/>
      <c r="H669" s="130"/>
      <c r="I669" s="131"/>
      <c r="J669" s="156">
        <v>38.674100000000003</v>
      </c>
      <c r="K669" s="156">
        <v>-9.1647999999999996</v>
      </c>
    </row>
    <row r="670" spans="1:11" ht="13.5" thickBot="1" x14ac:dyDescent="0.25">
      <c r="A670" s="127">
        <v>170148</v>
      </c>
      <c r="B670" s="128" t="s">
        <v>829</v>
      </c>
      <c r="C670" s="129">
        <v>1504</v>
      </c>
      <c r="D670" s="130" t="s">
        <v>233</v>
      </c>
      <c r="E670" s="130">
        <v>7</v>
      </c>
      <c r="F670" s="130" t="s">
        <v>318</v>
      </c>
      <c r="G670" s="130"/>
      <c r="H670" s="130"/>
      <c r="I670" s="131"/>
      <c r="J670" s="156">
        <v>38.660800000000002</v>
      </c>
      <c r="K670" s="156">
        <v>-9.0791000000000004</v>
      </c>
    </row>
    <row r="671" spans="1:11" ht="13.5" thickBot="1" x14ac:dyDescent="0.25">
      <c r="A671" s="127">
        <v>170884</v>
      </c>
      <c r="B671" s="128" t="s">
        <v>890</v>
      </c>
      <c r="C671" s="129">
        <v>1504</v>
      </c>
      <c r="D671" s="130" t="s">
        <v>233</v>
      </c>
      <c r="E671" s="130">
        <v>7</v>
      </c>
      <c r="F671" s="130"/>
      <c r="G671" s="130"/>
      <c r="H671" s="130"/>
      <c r="I671" s="131"/>
      <c r="J671" s="156">
        <v>38.660800000000002</v>
      </c>
      <c r="K671" s="156">
        <v>-9.0791000000000004</v>
      </c>
    </row>
    <row r="672" spans="1:11" ht="13.5" thickBot="1" x14ac:dyDescent="0.25">
      <c r="A672" s="127">
        <v>172352</v>
      </c>
      <c r="B672" s="128" t="s">
        <v>1019</v>
      </c>
      <c r="C672" s="129">
        <v>1504</v>
      </c>
      <c r="D672" s="130" t="s">
        <v>233</v>
      </c>
      <c r="E672" s="130">
        <v>7</v>
      </c>
      <c r="F672" s="130"/>
      <c r="G672" s="130"/>
      <c r="H672" s="130"/>
      <c r="I672" s="131"/>
      <c r="J672" s="156">
        <v>38.660800000000002</v>
      </c>
      <c r="K672" s="156">
        <v>-9.0791000000000004</v>
      </c>
    </row>
    <row r="673" spans="1:11" ht="13.5" thickBot="1" x14ac:dyDescent="0.25">
      <c r="A673" s="127">
        <v>170628</v>
      </c>
      <c r="B673" s="128" t="s">
        <v>864</v>
      </c>
      <c r="C673" s="129">
        <v>1504</v>
      </c>
      <c r="D673" s="130" t="s">
        <v>233</v>
      </c>
      <c r="E673" s="130">
        <v>7</v>
      </c>
      <c r="F673" s="130" t="s">
        <v>318</v>
      </c>
      <c r="G673" s="130"/>
      <c r="H673" s="130"/>
      <c r="I673" s="131"/>
      <c r="J673" s="156">
        <v>38.657899999999998</v>
      </c>
      <c r="K673" s="156">
        <v>-9.0581999999999994</v>
      </c>
    </row>
    <row r="674" spans="1:11" ht="13.5" thickBot="1" x14ac:dyDescent="0.25">
      <c r="A674" s="127">
        <v>401729</v>
      </c>
      <c r="B674" s="128" t="s">
        <v>1066</v>
      </c>
      <c r="C674" s="129">
        <v>1503</v>
      </c>
      <c r="D674" s="130" t="s">
        <v>231</v>
      </c>
      <c r="E674" s="130">
        <v>7</v>
      </c>
      <c r="F674" s="130"/>
      <c r="G674" s="130"/>
      <c r="H674" s="130"/>
      <c r="I674" s="131"/>
      <c r="J674" s="156">
        <v>38.672800000000002</v>
      </c>
      <c r="K674" s="156">
        <v>-9.1687999999999992</v>
      </c>
    </row>
    <row r="675" spans="1:11" ht="13.5" thickBot="1" x14ac:dyDescent="0.25">
      <c r="A675" s="127">
        <v>170896</v>
      </c>
      <c r="B675" s="128" t="s">
        <v>891</v>
      </c>
      <c r="C675" s="129">
        <v>1506</v>
      </c>
      <c r="D675" s="130" t="s">
        <v>237</v>
      </c>
      <c r="E675" s="130">
        <v>7</v>
      </c>
      <c r="F675" s="130" t="s">
        <v>318</v>
      </c>
      <c r="G675" s="130"/>
      <c r="H675" s="130"/>
      <c r="I675" s="131"/>
      <c r="J675" s="156">
        <v>38.654699999999998</v>
      </c>
      <c r="K675" s="156">
        <v>-9.0381</v>
      </c>
    </row>
    <row r="676" spans="1:11" ht="13.5" thickBot="1" x14ac:dyDescent="0.25">
      <c r="A676" s="127">
        <v>172273</v>
      </c>
      <c r="B676" s="128" t="s">
        <v>1012</v>
      </c>
      <c r="C676" s="129">
        <v>1105</v>
      </c>
      <c r="D676" s="130" t="s">
        <v>234</v>
      </c>
      <c r="E676" s="130">
        <v>7</v>
      </c>
      <c r="F676" s="130"/>
      <c r="G676" s="130"/>
      <c r="H676" s="130"/>
      <c r="I676" s="131"/>
      <c r="J676" s="156">
        <v>38.717399999999998</v>
      </c>
      <c r="K676" s="156">
        <v>-9.4239999999999995</v>
      </c>
    </row>
    <row r="677" spans="1:11" ht="13.5" thickBot="1" x14ac:dyDescent="0.25">
      <c r="A677" s="127">
        <v>171839</v>
      </c>
      <c r="B677" s="128" t="s">
        <v>971</v>
      </c>
      <c r="C677" s="129">
        <v>1503</v>
      </c>
      <c r="D677" s="130" t="s">
        <v>231</v>
      </c>
      <c r="E677" s="130">
        <v>7</v>
      </c>
      <c r="F677" s="130" t="s">
        <v>327</v>
      </c>
      <c r="G677" s="130"/>
      <c r="H677" s="130"/>
      <c r="I677" s="131"/>
      <c r="J677" s="156">
        <v>38.673699999999997</v>
      </c>
      <c r="K677" s="156">
        <v>-9.1874000000000002</v>
      </c>
    </row>
    <row r="678" spans="1:11" ht="13.5" thickBot="1" x14ac:dyDescent="0.25">
      <c r="A678" s="127">
        <v>170227</v>
      </c>
      <c r="B678" s="128" t="s">
        <v>835</v>
      </c>
      <c r="C678" s="129">
        <v>1503</v>
      </c>
      <c r="D678" s="130" t="s">
        <v>231</v>
      </c>
      <c r="E678" s="130">
        <v>7</v>
      </c>
      <c r="F678" s="130" t="s">
        <v>327</v>
      </c>
      <c r="G678" s="130"/>
      <c r="H678" s="130"/>
      <c r="I678" s="131"/>
      <c r="J678" s="156">
        <v>38.6736</v>
      </c>
      <c r="K678" s="156">
        <v>-9.1890999999999998</v>
      </c>
    </row>
    <row r="679" spans="1:11" ht="13.5" thickBot="1" x14ac:dyDescent="0.25">
      <c r="A679" s="127">
        <v>171979</v>
      </c>
      <c r="B679" s="128" t="s">
        <v>984</v>
      </c>
      <c r="C679" s="129">
        <v>1110</v>
      </c>
      <c r="D679" s="130" t="s">
        <v>240</v>
      </c>
      <c r="E679" s="130">
        <v>7</v>
      </c>
      <c r="F679" s="130"/>
      <c r="G679" s="130"/>
      <c r="H679" s="130"/>
      <c r="I679" s="131"/>
      <c r="J679" s="156">
        <v>38.696599999999997</v>
      </c>
      <c r="K679" s="156">
        <v>-9.3259000000000007</v>
      </c>
    </row>
    <row r="680" spans="1:11" ht="13.5" thickBot="1" x14ac:dyDescent="0.25">
      <c r="A680" s="127">
        <v>402606</v>
      </c>
      <c r="B680" s="128" t="s">
        <v>1084</v>
      </c>
      <c r="C680" s="129">
        <v>1110</v>
      </c>
      <c r="D680" s="130" t="s">
        <v>240</v>
      </c>
      <c r="E680" s="130">
        <v>7</v>
      </c>
      <c r="F680" s="130" t="s">
        <v>318</v>
      </c>
      <c r="G680" s="130"/>
      <c r="H680" s="130"/>
      <c r="I680" s="131"/>
      <c r="J680" s="156">
        <v>38.696599999999997</v>
      </c>
      <c r="K680" s="156">
        <v>-9.3259000000000007</v>
      </c>
    </row>
    <row r="681" spans="1:11" ht="13.5" thickBot="1" x14ac:dyDescent="0.25">
      <c r="A681" s="127">
        <v>172250</v>
      </c>
      <c r="B681" s="128" t="s">
        <v>1010</v>
      </c>
      <c r="C681" s="129">
        <v>1105</v>
      </c>
      <c r="D681" s="130" t="s">
        <v>234</v>
      </c>
      <c r="E681" s="130">
        <v>7</v>
      </c>
      <c r="F681" s="130"/>
      <c r="G681" s="130"/>
      <c r="H681" s="130"/>
      <c r="I681" s="131"/>
      <c r="J681" s="156">
        <v>38.698700000000002</v>
      </c>
      <c r="K681" s="156">
        <v>-9.3364999999999991</v>
      </c>
    </row>
    <row r="682" spans="1:11" ht="13.5" thickBot="1" x14ac:dyDescent="0.25">
      <c r="A682" s="127">
        <v>170690</v>
      </c>
      <c r="B682" s="128" t="s">
        <v>871</v>
      </c>
      <c r="C682" s="129">
        <v>1105</v>
      </c>
      <c r="D682" s="130" t="s">
        <v>234</v>
      </c>
      <c r="E682" s="130">
        <v>7</v>
      </c>
      <c r="F682" s="130"/>
      <c r="G682" s="130"/>
      <c r="H682" s="130"/>
      <c r="I682" s="131"/>
      <c r="J682" s="156">
        <v>38.706899999999997</v>
      </c>
      <c r="K682" s="156">
        <v>-9.3780999999999999</v>
      </c>
    </row>
    <row r="683" spans="1:11" ht="13.5" thickBot="1" x14ac:dyDescent="0.25">
      <c r="A683" s="127">
        <v>403222</v>
      </c>
      <c r="B683" s="128" t="s">
        <v>1093</v>
      </c>
      <c r="C683" s="129">
        <v>1508</v>
      </c>
      <c r="D683" s="130" t="s">
        <v>241</v>
      </c>
      <c r="E683" s="130">
        <v>7</v>
      </c>
      <c r="F683" s="130"/>
      <c r="G683" s="130"/>
      <c r="H683" s="130"/>
      <c r="I683" s="131"/>
      <c r="J683" s="156">
        <v>38.637099999999997</v>
      </c>
      <c r="K683" s="156">
        <v>-8.9109999999999996</v>
      </c>
    </row>
    <row r="684" spans="1:11" ht="13.5" thickBot="1" x14ac:dyDescent="0.25">
      <c r="A684" s="127">
        <v>171220</v>
      </c>
      <c r="B684" s="128" t="s">
        <v>921</v>
      </c>
      <c r="C684" s="129">
        <v>1506</v>
      </c>
      <c r="D684" s="130" t="s">
        <v>237</v>
      </c>
      <c r="E684" s="130">
        <v>7</v>
      </c>
      <c r="F684" s="130" t="s">
        <v>318</v>
      </c>
      <c r="G684" s="130"/>
      <c r="H684" s="130"/>
      <c r="I684" s="131"/>
      <c r="J684" s="156">
        <v>38.650100000000002</v>
      </c>
      <c r="K684" s="156">
        <v>-9.0442999999999998</v>
      </c>
    </row>
    <row r="685" spans="1:11" ht="13.5" thickBot="1" x14ac:dyDescent="0.25">
      <c r="A685" s="127">
        <v>170689</v>
      </c>
      <c r="B685" s="128" t="s">
        <v>870</v>
      </c>
      <c r="C685" s="129">
        <v>1105</v>
      </c>
      <c r="D685" s="130" t="s">
        <v>234</v>
      </c>
      <c r="E685" s="130">
        <v>7</v>
      </c>
      <c r="F685" s="130"/>
      <c r="G685" s="130"/>
      <c r="H685" s="130"/>
      <c r="I685" s="131"/>
      <c r="J685" s="156">
        <v>38.7027</v>
      </c>
      <c r="K685" s="156">
        <v>-9.3839000000000006</v>
      </c>
    </row>
    <row r="686" spans="1:11" ht="13.5" thickBot="1" x14ac:dyDescent="0.25">
      <c r="A686" s="127">
        <v>170707</v>
      </c>
      <c r="B686" s="128" t="s">
        <v>872</v>
      </c>
      <c r="C686" s="129">
        <v>1105</v>
      </c>
      <c r="D686" s="130" t="s">
        <v>234</v>
      </c>
      <c r="E686" s="130">
        <v>7</v>
      </c>
      <c r="F686" s="130"/>
      <c r="G686" s="130"/>
      <c r="H686" s="130"/>
      <c r="I686" s="131"/>
      <c r="J686" s="156">
        <v>38.696399999999997</v>
      </c>
      <c r="K686" s="156">
        <v>-9.3516999999999992</v>
      </c>
    </row>
    <row r="687" spans="1:11" ht="13.5" thickBot="1" x14ac:dyDescent="0.25">
      <c r="A687" s="127">
        <v>403234</v>
      </c>
      <c r="B687" s="128" t="s">
        <v>1094</v>
      </c>
      <c r="C687" s="129">
        <v>1506</v>
      </c>
      <c r="D687" s="130" t="s">
        <v>237</v>
      </c>
      <c r="E687" s="130">
        <v>7</v>
      </c>
      <c r="F687" s="130" t="s">
        <v>320</v>
      </c>
      <c r="G687" s="130"/>
      <c r="H687" s="130"/>
      <c r="I687" s="131"/>
      <c r="J687" s="156">
        <v>38.646299999999997</v>
      </c>
      <c r="K687" s="156">
        <v>-9.0408000000000008</v>
      </c>
    </row>
    <row r="688" spans="1:11" ht="13.5" thickBot="1" x14ac:dyDescent="0.25">
      <c r="A688" s="127">
        <v>172145</v>
      </c>
      <c r="B688" s="128" t="s">
        <v>999</v>
      </c>
      <c r="C688" s="129">
        <v>1508</v>
      </c>
      <c r="D688" s="130" t="s">
        <v>241</v>
      </c>
      <c r="E688" s="130">
        <v>7</v>
      </c>
      <c r="F688" s="130"/>
      <c r="G688" s="130"/>
      <c r="H688" s="130"/>
      <c r="I688" s="131"/>
      <c r="J688" s="156">
        <v>38.631700000000002</v>
      </c>
      <c r="K688" s="156">
        <v>-8.9149999999999991</v>
      </c>
    </row>
    <row r="689" spans="1:11" ht="13.5" thickBot="1" x14ac:dyDescent="0.25">
      <c r="A689" s="127">
        <v>170940</v>
      </c>
      <c r="B689" s="128" t="s">
        <v>896</v>
      </c>
      <c r="C689" s="129">
        <v>1503</v>
      </c>
      <c r="D689" s="130" t="s">
        <v>231</v>
      </c>
      <c r="E689" s="130">
        <v>7</v>
      </c>
      <c r="F689" s="130"/>
      <c r="G689" s="130"/>
      <c r="H689" s="130"/>
      <c r="I689" s="131"/>
      <c r="J689" s="156">
        <v>38.6599</v>
      </c>
      <c r="K689" s="156">
        <v>-9.1599000000000004</v>
      </c>
    </row>
    <row r="690" spans="1:11" ht="13.5" thickBot="1" x14ac:dyDescent="0.25">
      <c r="A690" s="127">
        <v>171980</v>
      </c>
      <c r="B690" s="128" t="s">
        <v>985</v>
      </c>
      <c r="C690" s="129">
        <v>1110</v>
      </c>
      <c r="D690" s="130" t="s">
        <v>240</v>
      </c>
      <c r="E690" s="130">
        <v>7</v>
      </c>
      <c r="F690" s="130"/>
      <c r="G690" s="130"/>
      <c r="H690" s="130"/>
      <c r="I690" s="131"/>
      <c r="J690" s="156">
        <v>38.685400000000001</v>
      </c>
      <c r="K690" s="156">
        <v>-9.3184000000000005</v>
      </c>
    </row>
    <row r="691" spans="1:11" ht="13.5" thickBot="1" x14ac:dyDescent="0.25">
      <c r="A691" s="133">
        <v>120340</v>
      </c>
      <c r="B691" s="134" t="s">
        <v>321</v>
      </c>
      <c r="C691" s="135">
        <v>1504</v>
      </c>
      <c r="D691" s="130" t="s">
        <v>233</v>
      </c>
      <c r="E691" s="130">
        <v>7</v>
      </c>
      <c r="F691" s="130"/>
      <c r="G691" s="130"/>
      <c r="H691" s="130"/>
      <c r="I691" s="131"/>
      <c r="J691" s="156">
        <v>38.644799999999996</v>
      </c>
      <c r="K691" s="156">
        <v>-9.0615000000000006</v>
      </c>
    </row>
    <row r="692" spans="1:11" ht="13.5" thickBot="1" x14ac:dyDescent="0.25">
      <c r="A692" s="127">
        <v>170926</v>
      </c>
      <c r="B692" s="128" t="s">
        <v>894</v>
      </c>
      <c r="C692" s="129">
        <v>1503</v>
      </c>
      <c r="D692" s="130" t="s">
        <v>231</v>
      </c>
      <c r="E692" s="130">
        <v>7</v>
      </c>
      <c r="F692" s="130" t="s">
        <v>320</v>
      </c>
      <c r="G692" s="130"/>
      <c r="H692" s="130"/>
      <c r="I692" s="131"/>
      <c r="J692" s="156">
        <v>38.6629</v>
      </c>
      <c r="K692" s="156">
        <v>-9.1972000000000005</v>
      </c>
    </row>
    <row r="693" spans="1:11" ht="13.5" thickBot="1" x14ac:dyDescent="0.25">
      <c r="A693" s="127">
        <v>170835</v>
      </c>
      <c r="B693" s="128" t="s">
        <v>885</v>
      </c>
      <c r="C693" s="129">
        <v>1510</v>
      </c>
      <c r="D693" s="130" t="s">
        <v>242</v>
      </c>
      <c r="E693" s="130">
        <v>7</v>
      </c>
      <c r="F693" s="130"/>
      <c r="G693" s="130"/>
      <c r="H693" s="130"/>
      <c r="I693" s="131"/>
      <c r="J693" s="156">
        <v>38.6539</v>
      </c>
      <c r="K693" s="156">
        <v>-9.1426999999999996</v>
      </c>
    </row>
    <row r="694" spans="1:11" ht="13.5" thickBot="1" x14ac:dyDescent="0.25">
      <c r="A694" s="127">
        <v>172406</v>
      </c>
      <c r="B694" s="128" t="s">
        <v>1024</v>
      </c>
      <c r="C694" s="129">
        <v>1503</v>
      </c>
      <c r="D694" s="130" t="s">
        <v>231</v>
      </c>
      <c r="E694" s="130">
        <v>7</v>
      </c>
      <c r="F694" s="130"/>
      <c r="G694" s="130"/>
      <c r="H694" s="130"/>
      <c r="I694" s="131"/>
      <c r="J694" s="156">
        <v>38.653399999999998</v>
      </c>
      <c r="K694" s="156">
        <v>-9.1547999999999998</v>
      </c>
    </row>
    <row r="695" spans="1:11" ht="13.5" thickBot="1" x14ac:dyDescent="0.25">
      <c r="A695" s="127">
        <v>172443</v>
      </c>
      <c r="B695" s="128" t="s">
        <v>1028</v>
      </c>
      <c r="C695" s="129">
        <v>1105</v>
      </c>
      <c r="D695" s="130" t="s">
        <v>234</v>
      </c>
      <c r="E695" s="130">
        <v>7</v>
      </c>
      <c r="F695" s="130"/>
      <c r="G695" s="130"/>
      <c r="H695" s="130"/>
      <c r="I695" s="131"/>
      <c r="J695" s="156">
        <v>38.701700000000002</v>
      </c>
      <c r="K695" s="156">
        <v>-9.4288000000000007</v>
      </c>
    </row>
    <row r="696" spans="1:11" ht="13.5" thickBot="1" x14ac:dyDescent="0.25">
      <c r="A696" s="127">
        <v>172200</v>
      </c>
      <c r="B696" s="128" t="s">
        <v>1005</v>
      </c>
      <c r="C696" s="129">
        <v>1503</v>
      </c>
      <c r="D696" s="130" t="s">
        <v>231</v>
      </c>
      <c r="E696" s="130">
        <v>7</v>
      </c>
      <c r="F696" s="130"/>
      <c r="G696" s="130"/>
      <c r="H696" s="130"/>
      <c r="I696" s="131"/>
      <c r="J696" s="156">
        <v>38.651400000000002</v>
      </c>
      <c r="K696" s="156">
        <v>-9.1471999999999998</v>
      </c>
    </row>
    <row r="697" spans="1:11" ht="13.5" thickBot="1" x14ac:dyDescent="0.25">
      <c r="A697" s="127">
        <v>170951</v>
      </c>
      <c r="B697" s="128" t="s">
        <v>897</v>
      </c>
      <c r="C697" s="129">
        <v>1503</v>
      </c>
      <c r="D697" s="130" t="s">
        <v>231</v>
      </c>
      <c r="E697" s="130">
        <v>7</v>
      </c>
      <c r="F697" s="130"/>
      <c r="G697" s="130"/>
      <c r="H697" s="130"/>
      <c r="I697" s="131"/>
      <c r="J697" s="156">
        <v>38.6511</v>
      </c>
      <c r="K697" s="156">
        <v>-9.1640999999999995</v>
      </c>
    </row>
    <row r="698" spans="1:11" ht="13.5" thickBot="1" x14ac:dyDescent="0.25">
      <c r="A698" s="133">
        <v>121216</v>
      </c>
      <c r="B698" s="134" t="s">
        <v>326</v>
      </c>
      <c r="C698" s="135">
        <v>1504</v>
      </c>
      <c r="D698" s="130" t="s">
        <v>233</v>
      </c>
      <c r="E698" s="130">
        <v>7</v>
      </c>
      <c r="F698" s="130" t="s">
        <v>327</v>
      </c>
      <c r="G698" s="130"/>
      <c r="H698" s="130"/>
      <c r="I698" s="131"/>
      <c r="J698" s="156">
        <v>38.633800000000001</v>
      </c>
      <c r="K698" s="156">
        <v>-9.0381999999999998</v>
      </c>
    </row>
    <row r="699" spans="1:11" ht="13.5" thickBot="1" x14ac:dyDescent="0.25">
      <c r="A699" s="133">
        <v>135124</v>
      </c>
      <c r="B699" s="134" t="s">
        <v>354</v>
      </c>
      <c r="C699" s="135">
        <v>701</v>
      </c>
      <c r="D699" s="130" t="s">
        <v>247</v>
      </c>
      <c r="E699" s="130">
        <v>8</v>
      </c>
      <c r="F699" s="130"/>
      <c r="G699" s="130"/>
      <c r="H699" s="130"/>
      <c r="I699" s="131"/>
      <c r="J699" s="156">
        <v>38.702100000000002</v>
      </c>
      <c r="K699" s="156">
        <v>-7.4036</v>
      </c>
    </row>
    <row r="700" spans="1:11" ht="13.5" thickBot="1" x14ac:dyDescent="0.25">
      <c r="A700" s="127">
        <v>170732</v>
      </c>
      <c r="B700" s="128" t="s">
        <v>875</v>
      </c>
      <c r="C700" s="129">
        <v>1105</v>
      </c>
      <c r="D700" s="130" t="s">
        <v>234</v>
      </c>
      <c r="E700" s="130">
        <v>7</v>
      </c>
      <c r="F700" s="130"/>
      <c r="G700" s="130"/>
      <c r="H700" s="130"/>
      <c r="I700" s="131"/>
      <c r="J700" s="156">
        <v>38.697000000000003</v>
      </c>
      <c r="K700" s="156">
        <v>-9.4337</v>
      </c>
    </row>
    <row r="701" spans="1:11" ht="13.5" thickBot="1" x14ac:dyDescent="0.25">
      <c r="A701" s="127">
        <v>170215</v>
      </c>
      <c r="B701" s="128" t="s">
        <v>834</v>
      </c>
      <c r="C701" s="129">
        <v>1503</v>
      </c>
      <c r="D701" s="130" t="s">
        <v>231</v>
      </c>
      <c r="E701" s="130">
        <v>7</v>
      </c>
      <c r="F701" s="130" t="s">
        <v>318</v>
      </c>
      <c r="G701" s="130"/>
      <c r="H701" s="130"/>
      <c r="I701" s="131"/>
      <c r="J701" s="156">
        <v>38.648099999999999</v>
      </c>
      <c r="K701" s="156">
        <v>-9.1859999999999999</v>
      </c>
    </row>
    <row r="702" spans="1:11" ht="13.5" thickBot="1" x14ac:dyDescent="0.25">
      <c r="A702" s="127">
        <v>170173</v>
      </c>
      <c r="B702" s="128" t="s">
        <v>832</v>
      </c>
      <c r="C702" s="129">
        <v>1503</v>
      </c>
      <c r="D702" s="130" t="s">
        <v>231</v>
      </c>
      <c r="E702" s="130">
        <v>7</v>
      </c>
      <c r="F702" s="130" t="s">
        <v>320</v>
      </c>
      <c r="G702" s="130"/>
      <c r="H702" s="130"/>
      <c r="I702" s="131"/>
      <c r="J702" s="156">
        <v>38.652099999999997</v>
      </c>
      <c r="K702" s="156">
        <v>-9.2218</v>
      </c>
    </row>
    <row r="703" spans="1:11" ht="13.5" thickBot="1" x14ac:dyDescent="0.25">
      <c r="A703" s="127">
        <v>170860</v>
      </c>
      <c r="B703" s="128" t="s">
        <v>888</v>
      </c>
      <c r="C703" s="129">
        <v>1510</v>
      </c>
      <c r="D703" s="130" t="s">
        <v>242</v>
      </c>
      <c r="E703" s="130">
        <v>7</v>
      </c>
      <c r="F703" s="130"/>
      <c r="G703" s="130"/>
      <c r="H703" s="130"/>
      <c r="I703" s="131"/>
      <c r="J703" s="156">
        <v>38.632899999999999</v>
      </c>
      <c r="K703" s="156">
        <v>-9.0928000000000004</v>
      </c>
    </row>
    <row r="704" spans="1:11" ht="13.5" thickBot="1" x14ac:dyDescent="0.25">
      <c r="A704" s="127">
        <v>171268</v>
      </c>
      <c r="B704" s="128" t="s">
        <v>925</v>
      </c>
      <c r="C704" s="129">
        <v>1510</v>
      </c>
      <c r="D704" s="130" t="s">
        <v>242</v>
      </c>
      <c r="E704" s="130">
        <v>7</v>
      </c>
      <c r="F704" s="130"/>
      <c r="G704" s="130"/>
      <c r="H704" s="130"/>
      <c r="I704" s="131"/>
      <c r="J704" s="156">
        <v>38.64</v>
      </c>
      <c r="K704" s="156">
        <v>-9.1501999999999999</v>
      </c>
    </row>
    <row r="705" spans="1:11" ht="13.5" thickBot="1" x14ac:dyDescent="0.25">
      <c r="A705" s="127">
        <v>401481</v>
      </c>
      <c r="B705" s="128" t="s">
        <v>1061</v>
      </c>
      <c r="C705" s="129">
        <v>1510</v>
      </c>
      <c r="D705" s="130" t="s">
        <v>242</v>
      </c>
      <c r="E705" s="130">
        <v>7</v>
      </c>
      <c r="F705" s="130"/>
      <c r="G705" s="130"/>
      <c r="H705" s="130"/>
      <c r="I705" s="131"/>
      <c r="J705" s="156">
        <v>38.631300000000003</v>
      </c>
      <c r="K705" s="156">
        <v>-9.1003000000000007</v>
      </c>
    </row>
    <row r="706" spans="1:11" ht="13.5" thickBot="1" x14ac:dyDescent="0.25">
      <c r="A706" s="127">
        <v>170859</v>
      </c>
      <c r="B706" s="128" t="s">
        <v>887</v>
      </c>
      <c r="C706" s="129">
        <v>1510</v>
      </c>
      <c r="D706" s="130" t="s">
        <v>242</v>
      </c>
      <c r="E706" s="130">
        <v>7</v>
      </c>
      <c r="F706" s="130" t="s">
        <v>320</v>
      </c>
      <c r="G706" s="130"/>
      <c r="H706" s="130"/>
      <c r="I706" s="131"/>
      <c r="J706" s="156">
        <v>38.629399999999997</v>
      </c>
      <c r="K706" s="156">
        <v>-9.1013999999999999</v>
      </c>
    </row>
    <row r="707" spans="1:11" ht="13.5" thickBot="1" x14ac:dyDescent="0.25">
      <c r="A707" s="127">
        <v>172194</v>
      </c>
      <c r="B707" s="128" t="s">
        <v>1004</v>
      </c>
      <c r="C707" s="129">
        <v>1503</v>
      </c>
      <c r="D707" s="130" t="s">
        <v>231</v>
      </c>
      <c r="E707" s="130">
        <v>7</v>
      </c>
      <c r="F707" s="130"/>
      <c r="G707" s="130"/>
      <c r="H707" s="130"/>
      <c r="I707" s="131"/>
      <c r="J707" s="156">
        <v>38.639400000000002</v>
      </c>
      <c r="K707" s="156">
        <v>-9.1813000000000002</v>
      </c>
    </row>
    <row r="708" spans="1:11" ht="13.5" thickBot="1" x14ac:dyDescent="0.25">
      <c r="A708" s="127">
        <v>403209</v>
      </c>
      <c r="B708" s="128" t="s">
        <v>1091</v>
      </c>
      <c r="C708" s="129">
        <v>1510</v>
      </c>
      <c r="D708" s="130" t="s">
        <v>242</v>
      </c>
      <c r="E708" s="130">
        <v>7</v>
      </c>
      <c r="F708" s="130"/>
      <c r="G708" s="130"/>
      <c r="H708" s="130"/>
      <c r="I708" s="131"/>
      <c r="J708" s="156">
        <v>38.628999999999998</v>
      </c>
      <c r="K708" s="156">
        <v>-9.1209000000000007</v>
      </c>
    </row>
    <row r="709" spans="1:11" ht="13.5" thickBot="1" x14ac:dyDescent="0.25">
      <c r="A709" s="127">
        <v>170872</v>
      </c>
      <c r="B709" s="128" t="s">
        <v>889</v>
      </c>
      <c r="C709" s="129">
        <v>1510</v>
      </c>
      <c r="D709" s="130" t="s">
        <v>242</v>
      </c>
      <c r="E709" s="130">
        <v>7</v>
      </c>
      <c r="F709" s="130" t="s">
        <v>320</v>
      </c>
      <c r="G709" s="130"/>
      <c r="H709" s="130"/>
      <c r="I709" s="131"/>
      <c r="J709" s="156">
        <v>38.626899999999999</v>
      </c>
      <c r="K709" s="156">
        <v>-9.1166999999999998</v>
      </c>
    </row>
    <row r="710" spans="1:11" ht="13.5" thickBot="1" x14ac:dyDescent="0.25">
      <c r="A710" s="127">
        <v>172327</v>
      </c>
      <c r="B710" s="128" t="s">
        <v>1016</v>
      </c>
      <c r="C710" s="129">
        <v>1503</v>
      </c>
      <c r="D710" s="130" t="s">
        <v>231</v>
      </c>
      <c r="E710" s="130">
        <v>7</v>
      </c>
      <c r="F710" s="130" t="s">
        <v>318</v>
      </c>
      <c r="G710" s="130"/>
      <c r="H710" s="130"/>
      <c r="I710" s="131"/>
      <c r="J710" s="156">
        <v>38.6312</v>
      </c>
      <c r="K710" s="156">
        <v>-9.1516000000000002</v>
      </c>
    </row>
    <row r="711" spans="1:11" ht="13.5" thickBot="1" x14ac:dyDescent="0.25">
      <c r="A711" s="127">
        <v>171281</v>
      </c>
      <c r="B711" s="128" t="s">
        <v>927</v>
      </c>
      <c r="C711" s="129">
        <v>1510</v>
      </c>
      <c r="D711" s="130" t="s">
        <v>242</v>
      </c>
      <c r="E711" s="130">
        <v>7</v>
      </c>
      <c r="F711" s="130"/>
      <c r="G711" s="130"/>
      <c r="H711" s="130"/>
      <c r="I711" s="131"/>
      <c r="J711" s="156">
        <v>38.622500000000002</v>
      </c>
      <c r="K711" s="156">
        <v>-9.1117000000000008</v>
      </c>
    </row>
    <row r="712" spans="1:11" ht="13.5" thickBot="1" x14ac:dyDescent="0.25">
      <c r="A712" s="127">
        <v>171270</v>
      </c>
      <c r="B712" s="128" t="s">
        <v>926</v>
      </c>
      <c r="C712" s="129">
        <v>1510</v>
      </c>
      <c r="D712" s="130" t="s">
        <v>242</v>
      </c>
      <c r="E712" s="130">
        <v>7</v>
      </c>
      <c r="F712" s="130"/>
      <c r="G712" s="130"/>
      <c r="H712" s="130"/>
      <c r="I712" s="131"/>
      <c r="J712" s="156">
        <v>38.618600000000001</v>
      </c>
      <c r="K712" s="156">
        <v>-9.1211000000000002</v>
      </c>
    </row>
    <row r="713" spans="1:11" ht="13.5" thickBot="1" x14ac:dyDescent="0.25">
      <c r="A713" s="127">
        <v>400786</v>
      </c>
      <c r="B713" s="128" t="s">
        <v>1046</v>
      </c>
      <c r="C713" s="129">
        <v>1510</v>
      </c>
      <c r="D713" s="130" t="s">
        <v>242</v>
      </c>
      <c r="E713" s="130">
        <v>7</v>
      </c>
      <c r="F713" s="130" t="s">
        <v>318</v>
      </c>
      <c r="G713" s="130"/>
      <c r="H713" s="130"/>
      <c r="I713" s="131"/>
      <c r="J713" s="156">
        <v>38.614600000000003</v>
      </c>
      <c r="K713" s="156">
        <v>-9.0951000000000004</v>
      </c>
    </row>
    <row r="714" spans="1:11" ht="13.5" thickBot="1" x14ac:dyDescent="0.25">
      <c r="A714" s="127">
        <v>402114</v>
      </c>
      <c r="B714" s="128" t="s">
        <v>1075</v>
      </c>
      <c r="C714" s="129">
        <v>1510</v>
      </c>
      <c r="D714" s="130" t="s">
        <v>242</v>
      </c>
      <c r="E714" s="130">
        <v>7</v>
      </c>
      <c r="F714" s="130" t="s">
        <v>318</v>
      </c>
      <c r="G714" s="130"/>
      <c r="H714" s="130"/>
      <c r="I714" s="131"/>
      <c r="J714" s="156">
        <v>38.616300000000003</v>
      </c>
      <c r="K714" s="156">
        <v>-9.1152999999999995</v>
      </c>
    </row>
    <row r="715" spans="1:11" ht="13.5" thickBot="1" x14ac:dyDescent="0.25">
      <c r="A715" s="127">
        <v>135598</v>
      </c>
      <c r="B715" s="128" t="s">
        <v>392</v>
      </c>
      <c r="C715" s="129">
        <v>710</v>
      </c>
      <c r="D715" s="130" t="s">
        <v>271</v>
      </c>
      <c r="E715" s="130">
        <v>8</v>
      </c>
      <c r="F715" s="130"/>
      <c r="G715" s="130"/>
      <c r="H715" s="130"/>
      <c r="I715" s="131"/>
      <c r="J715" s="156">
        <v>38.643799999999999</v>
      </c>
      <c r="K715" s="156">
        <v>-7.548</v>
      </c>
    </row>
    <row r="716" spans="1:11" ht="13.5" thickBot="1" x14ac:dyDescent="0.25">
      <c r="A716" s="127">
        <v>170847</v>
      </c>
      <c r="B716" s="128" t="s">
        <v>886</v>
      </c>
      <c r="C716" s="129">
        <v>1510</v>
      </c>
      <c r="D716" s="130" t="s">
        <v>242</v>
      </c>
      <c r="E716" s="130">
        <v>7</v>
      </c>
      <c r="F716" s="130" t="s">
        <v>318</v>
      </c>
      <c r="G716" s="130"/>
      <c r="H716" s="130"/>
      <c r="I716" s="131"/>
      <c r="J716" s="156">
        <v>38.597299999999997</v>
      </c>
      <c r="K716" s="156">
        <v>-9.0927000000000007</v>
      </c>
    </row>
    <row r="717" spans="1:11" ht="13.5" thickBot="1" x14ac:dyDescent="0.25">
      <c r="A717" s="127">
        <v>403210</v>
      </c>
      <c r="B717" s="128" t="s">
        <v>1092</v>
      </c>
      <c r="C717" s="129">
        <v>1508</v>
      </c>
      <c r="D717" s="130" t="s">
        <v>241</v>
      </c>
      <c r="E717" s="130">
        <v>7</v>
      </c>
      <c r="F717" s="130"/>
      <c r="G717" s="130"/>
      <c r="H717" s="130"/>
      <c r="I717" s="131"/>
      <c r="J717" s="156">
        <v>38.571199999999997</v>
      </c>
      <c r="K717" s="156">
        <v>-8.9092000000000002</v>
      </c>
    </row>
    <row r="718" spans="1:11" ht="13.5" thickBot="1" x14ac:dyDescent="0.25">
      <c r="A718" s="127">
        <v>135537</v>
      </c>
      <c r="B718" s="128" t="s">
        <v>386</v>
      </c>
      <c r="C718" s="129">
        <v>705</v>
      </c>
      <c r="D718" s="130" t="s">
        <v>259</v>
      </c>
      <c r="E718" s="130">
        <v>8</v>
      </c>
      <c r="F718" s="130" t="s">
        <v>327</v>
      </c>
      <c r="G718" s="130"/>
      <c r="H718" s="130"/>
      <c r="I718" s="131"/>
      <c r="J718" s="156">
        <v>38.573500000000003</v>
      </c>
      <c r="K718" s="156">
        <v>-7.9236000000000004</v>
      </c>
    </row>
    <row r="719" spans="1:11" ht="13.5" thickBot="1" x14ac:dyDescent="0.25">
      <c r="A719" s="127">
        <v>135549</v>
      </c>
      <c r="B719" s="128" t="s">
        <v>387</v>
      </c>
      <c r="C719" s="129">
        <v>705</v>
      </c>
      <c r="D719" s="130" t="s">
        <v>259</v>
      </c>
      <c r="E719" s="130">
        <v>8</v>
      </c>
      <c r="F719" s="130"/>
      <c r="G719" s="130"/>
      <c r="H719" s="130"/>
      <c r="I719" s="131"/>
      <c r="J719" s="156">
        <v>38.5749</v>
      </c>
      <c r="K719" s="156">
        <v>-7.9021999999999997</v>
      </c>
    </row>
    <row r="720" spans="1:11" ht="13.5" thickBot="1" x14ac:dyDescent="0.25">
      <c r="A720" s="127">
        <v>171104</v>
      </c>
      <c r="B720" s="128" t="s">
        <v>909</v>
      </c>
      <c r="C720" s="129">
        <v>1508</v>
      </c>
      <c r="D720" s="130" t="s">
        <v>241</v>
      </c>
      <c r="E720" s="130">
        <v>7</v>
      </c>
      <c r="F720" s="130"/>
      <c r="G720" s="130"/>
      <c r="H720" s="130"/>
      <c r="I720" s="131"/>
      <c r="J720" s="156">
        <v>38.569400000000002</v>
      </c>
      <c r="K720" s="156">
        <v>-8.9016999999999999</v>
      </c>
    </row>
    <row r="721" spans="1:11" ht="13.5" thickBot="1" x14ac:dyDescent="0.25">
      <c r="A721" s="127">
        <v>135562</v>
      </c>
      <c r="B721" s="128" t="s">
        <v>389</v>
      </c>
      <c r="C721" s="129">
        <v>705</v>
      </c>
      <c r="D721" s="130" t="s">
        <v>259</v>
      </c>
      <c r="E721" s="130">
        <v>8</v>
      </c>
      <c r="F721" s="130"/>
      <c r="G721" s="130"/>
      <c r="H721" s="130"/>
      <c r="I721" s="131"/>
      <c r="J721" s="156">
        <v>38.570300000000003</v>
      </c>
      <c r="K721" s="156">
        <v>-7.9202000000000004</v>
      </c>
    </row>
    <row r="722" spans="1:11" ht="13.5" thickBot="1" x14ac:dyDescent="0.25">
      <c r="A722" s="127">
        <v>135550</v>
      </c>
      <c r="B722" s="128" t="s">
        <v>388</v>
      </c>
      <c r="C722" s="129">
        <v>705</v>
      </c>
      <c r="D722" s="130" t="s">
        <v>259</v>
      </c>
      <c r="E722" s="130">
        <v>8</v>
      </c>
      <c r="F722" s="130"/>
      <c r="G722" s="130"/>
      <c r="H722" s="130"/>
      <c r="I722" s="131"/>
      <c r="J722" s="156">
        <v>38.5655</v>
      </c>
      <c r="K722" s="156">
        <v>-7.9169</v>
      </c>
    </row>
    <row r="723" spans="1:11" ht="13.5" thickBot="1" x14ac:dyDescent="0.25">
      <c r="A723" s="127">
        <v>170823</v>
      </c>
      <c r="B723" s="128" t="s">
        <v>884</v>
      </c>
      <c r="C723" s="129">
        <v>1511</v>
      </c>
      <c r="D723" s="130" t="s">
        <v>243</v>
      </c>
      <c r="E723" s="130">
        <v>7</v>
      </c>
      <c r="F723" s="130"/>
      <c r="G723" s="130"/>
      <c r="H723" s="130"/>
      <c r="I723" s="131"/>
      <c r="J723" s="156">
        <v>38.567999999999998</v>
      </c>
      <c r="K723" s="156">
        <v>-9.0389999999999997</v>
      </c>
    </row>
    <row r="724" spans="1:11" ht="13.5" thickBot="1" x14ac:dyDescent="0.25">
      <c r="A724" s="127">
        <v>170094</v>
      </c>
      <c r="B724" s="128" t="s">
        <v>824</v>
      </c>
      <c r="C724" s="129">
        <v>1511</v>
      </c>
      <c r="D724" s="130" t="s">
        <v>243</v>
      </c>
      <c r="E724" s="130">
        <v>7</v>
      </c>
      <c r="F724" s="130" t="s">
        <v>318</v>
      </c>
      <c r="G724" s="130"/>
      <c r="H724" s="130"/>
      <c r="I724" s="131"/>
      <c r="J724" s="156">
        <v>38.56</v>
      </c>
      <c r="K724" s="156">
        <v>-9.0462000000000007</v>
      </c>
    </row>
    <row r="725" spans="1:11" ht="13.5" thickBot="1" x14ac:dyDescent="0.25">
      <c r="A725" s="127">
        <v>172388</v>
      </c>
      <c r="B725" s="128" t="s">
        <v>1022</v>
      </c>
      <c r="C725" s="129">
        <v>1511</v>
      </c>
      <c r="D725" s="130" t="s">
        <v>243</v>
      </c>
      <c r="E725" s="130">
        <v>7</v>
      </c>
      <c r="F725" s="130" t="s">
        <v>318</v>
      </c>
      <c r="G725" s="130"/>
      <c r="H725" s="130"/>
      <c r="I725" s="131"/>
      <c r="J725" s="156">
        <v>38.554099999999998</v>
      </c>
      <c r="K725" s="156">
        <v>-9.0513999999999992</v>
      </c>
    </row>
    <row r="726" spans="1:11" ht="13.5" thickBot="1" x14ac:dyDescent="0.25">
      <c r="A726" s="127">
        <v>171359</v>
      </c>
      <c r="B726" s="128" t="s">
        <v>934</v>
      </c>
      <c r="C726" s="129">
        <v>1512</v>
      </c>
      <c r="D726" s="130" t="s">
        <v>244</v>
      </c>
      <c r="E726" s="130">
        <v>7</v>
      </c>
      <c r="F726" s="130"/>
      <c r="G726" s="130"/>
      <c r="H726" s="130"/>
      <c r="I726" s="131"/>
      <c r="J726" s="156">
        <v>38.536999999999999</v>
      </c>
      <c r="K726" s="156">
        <v>-8.8914000000000009</v>
      </c>
    </row>
    <row r="727" spans="1:11" ht="13.5" thickBot="1" x14ac:dyDescent="0.25">
      <c r="A727" s="127">
        <v>401018</v>
      </c>
      <c r="B727" s="128" t="s">
        <v>1051</v>
      </c>
      <c r="C727" s="129">
        <v>1512</v>
      </c>
      <c r="D727" s="130" t="s">
        <v>244</v>
      </c>
      <c r="E727" s="130">
        <v>7</v>
      </c>
      <c r="F727" s="130" t="s">
        <v>318</v>
      </c>
      <c r="G727" s="130"/>
      <c r="H727" s="130"/>
      <c r="I727" s="131"/>
      <c r="J727" s="156">
        <v>38.533900000000003</v>
      </c>
      <c r="K727" s="156">
        <v>-8.8931000000000004</v>
      </c>
    </row>
    <row r="728" spans="1:11" ht="13.5" thickBot="1" x14ac:dyDescent="0.25">
      <c r="A728" s="127">
        <v>401316</v>
      </c>
      <c r="B728" s="128" t="s">
        <v>1057</v>
      </c>
      <c r="C728" s="129">
        <v>1512</v>
      </c>
      <c r="D728" s="130" t="s">
        <v>244</v>
      </c>
      <c r="E728" s="130">
        <v>7</v>
      </c>
      <c r="F728" s="130"/>
      <c r="G728" s="130"/>
      <c r="H728" s="130"/>
      <c r="I728" s="131"/>
      <c r="J728" s="156">
        <v>38.531599999999997</v>
      </c>
      <c r="K728" s="156">
        <v>-8.8727999999999998</v>
      </c>
    </row>
    <row r="729" spans="1:11" ht="13.5" thickBot="1" x14ac:dyDescent="0.25">
      <c r="A729" s="127">
        <v>171256</v>
      </c>
      <c r="B729" s="128" t="s">
        <v>924</v>
      </c>
      <c r="C729" s="129">
        <v>1512</v>
      </c>
      <c r="D729" s="130" t="s">
        <v>244</v>
      </c>
      <c r="E729" s="130">
        <v>7</v>
      </c>
      <c r="F729" s="130"/>
      <c r="G729" s="130"/>
      <c r="H729" s="130"/>
      <c r="I729" s="131"/>
      <c r="J729" s="156">
        <v>38.530900000000003</v>
      </c>
      <c r="K729" s="156">
        <v>-8.8676999999999992</v>
      </c>
    </row>
    <row r="730" spans="1:11" ht="13.5" thickBot="1" x14ac:dyDescent="0.25">
      <c r="A730" s="127">
        <v>171025</v>
      </c>
      <c r="B730" s="128" t="s">
        <v>901</v>
      </c>
      <c r="C730" s="129">
        <v>1512</v>
      </c>
      <c r="D730" s="130" t="s">
        <v>244</v>
      </c>
      <c r="E730" s="130">
        <v>7</v>
      </c>
      <c r="F730" s="130"/>
      <c r="G730" s="130"/>
      <c r="H730" s="130"/>
      <c r="I730" s="131"/>
      <c r="J730" s="156">
        <v>38.527299999999997</v>
      </c>
      <c r="K730" s="156">
        <v>-8.8917000000000002</v>
      </c>
    </row>
    <row r="731" spans="1:11" ht="13.5" thickBot="1" x14ac:dyDescent="0.25">
      <c r="A731" s="127">
        <v>400105</v>
      </c>
      <c r="B731" s="128" t="s">
        <v>1036</v>
      </c>
      <c r="C731" s="129">
        <v>1512</v>
      </c>
      <c r="D731" s="130" t="s">
        <v>244</v>
      </c>
      <c r="E731" s="130">
        <v>7</v>
      </c>
      <c r="F731" s="130"/>
      <c r="G731" s="130"/>
      <c r="H731" s="130"/>
      <c r="I731" s="131"/>
      <c r="J731" s="156">
        <v>38.522500000000001</v>
      </c>
      <c r="K731" s="156">
        <v>-8.8577999999999992</v>
      </c>
    </row>
    <row r="732" spans="1:11" ht="13.5" thickBot="1" x14ac:dyDescent="0.25">
      <c r="A732" s="127">
        <v>171037</v>
      </c>
      <c r="B732" s="128" t="s">
        <v>902</v>
      </c>
      <c r="C732" s="129">
        <v>1512</v>
      </c>
      <c r="D732" s="130" t="s">
        <v>244</v>
      </c>
      <c r="E732" s="130">
        <v>7</v>
      </c>
      <c r="F732" s="130" t="s">
        <v>320</v>
      </c>
      <c r="G732" s="130"/>
      <c r="H732" s="130"/>
      <c r="I732" s="131"/>
      <c r="J732" s="156">
        <v>38.521500000000003</v>
      </c>
      <c r="K732" s="156">
        <v>-8.8667999999999996</v>
      </c>
    </row>
    <row r="733" spans="1:11" ht="13.5" thickBot="1" x14ac:dyDescent="0.25">
      <c r="A733" s="127">
        <v>172169</v>
      </c>
      <c r="B733" s="128" t="s">
        <v>1001</v>
      </c>
      <c r="C733" s="129">
        <v>1512</v>
      </c>
      <c r="D733" s="130" t="s">
        <v>244</v>
      </c>
      <c r="E733" s="130">
        <v>7</v>
      </c>
      <c r="F733" s="130" t="s">
        <v>318</v>
      </c>
      <c r="G733" s="130"/>
      <c r="H733" s="130"/>
      <c r="I733" s="131"/>
      <c r="J733" s="156">
        <v>38.523299999999999</v>
      </c>
      <c r="K733" s="156">
        <v>-8.9152000000000005</v>
      </c>
    </row>
    <row r="734" spans="1:11" ht="13.5" thickBot="1" x14ac:dyDescent="0.25">
      <c r="A734" s="127">
        <v>171049</v>
      </c>
      <c r="B734" s="128" t="s">
        <v>903</v>
      </c>
      <c r="C734" s="129">
        <v>1512</v>
      </c>
      <c r="D734" s="130" t="s">
        <v>244</v>
      </c>
      <c r="E734" s="130">
        <v>7</v>
      </c>
      <c r="F734" s="130" t="s">
        <v>318</v>
      </c>
      <c r="G734" s="130"/>
      <c r="H734" s="130"/>
      <c r="I734" s="131"/>
      <c r="J734" s="156">
        <v>38.5242</v>
      </c>
      <c r="K734" s="156">
        <v>-9.0227000000000004</v>
      </c>
    </row>
    <row r="735" spans="1:11" ht="13.5" thickBot="1" x14ac:dyDescent="0.25">
      <c r="A735" s="127">
        <v>170914</v>
      </c>
      <c r="B735" s="128" t="s">
        <v>893</v>
      </c>
      <c r="C735" s="129">
        <v>1511</v>
      </c>
      <c r="D735" s="130" t="s">
        <v>243</v>
      </c>
      <c r="E735" s="130">
        <v>7</v>
      </c>
      <c r="F735" s="130" t="s">
        <v>318</v>
      </c>
      <c r="G735" s="130"/>
      <c r="H735" s="130"/>
      <c r="I735" s="131"/>
      <c r="J735" s="156">
        <v>38.475200000000001</v>
      </c>
      <c r="K735" s="156">
        <v>-9.0932999999999993</v>
      </c>
    </row>
    <row r="736" spans="1:11" ht="13.5" thickBot="1" x14ac:dyDescent="0.25">
      <c r="A736" s="127">
        <v>171062</v>
      </c>
      <c r="B736" s="128" t="s">
        <v>905</v>
      </c>
      <c r="C736" s="129">
        <v>1511</v>
      </c>
      <c r="D736" s="130" t="s">
        <v>243</v>
      </c>
      <c r="E736" s="130">
        <v>7</v>
      </c>
      <c r="F736" s="130" t="s">
        <v>318</v>
      </c>
      <c r="G736" s="130"/>
      <c r="H736" s="130"/>
      <c r="I736" s="131"/>
      <c r="J736" s="156">
        <v>38.448700000000002</v>
      </c>
      <c r="K736" s="156">
        <v>-9.1037999999999997</v>
      </c>
    </row>
    <row r="737" spans="1:11" ht="13.5" thickBot="1" x14ac:dyDescent="0.25">
      <c r="A737" s="133">
        <v>130345</v>
      </c>
      <c r="B737" s="134" t="s">
        <v>342</v>
      </c>
      <c r="C737" s="135">
        <v>1501</v>
      </c>
      <c r="D737" s="130" t="s">
        <v>248</v>
      </c>
      <c r="E737" s="130">
        <v>8</v>
      </c>
      <c r="F737" s="130"/>
      <c r="G737" s="130"/>
      <c r="H737" s="130"/>
      <c r="I737" s="131"/>
      <c r="J737" s="156">
        <v>38.372599999999998</v>
      </c>
      <c r="K737" s="156">
        <v>-8.5111000000000008</v>
      </c>
    </row>
    <row r="738" spans="1:11" ht="13.5" thickBot="1" x14ac:dyDescent="0.25">
      <c r="A738" s="127">
        <v>135604</v>
      </c>
      <c r="B738" s="128" t="s">
        <v>393</v>
      </c>
      <c r="C738" s="129">
        <v>711</v>
      </c>
      <c r="D738" s="130" t="s">
        <v>272</v>
      </c>
      <c r="E738" s="130">
        <v>8</v>
      </c>
      <c r="F738" s="130"/>
      <c r="G738" s="130"/>
      <c r="H738" s="130"/>
      <c r="I738" s="131"/>
      <c r="J738" s="156">
        <v>38.428699999999999</v>
      </c>
      <c r="K738" s="156">
        <v>-7.5334000000000003</v>
      </c>
    </row>
    <row r="739" spans="1:11" ht="13.5" thickBot="1" x14ac:dyDescent="0.25">
      <c r="A739" s="133">
        <v>135173</v>
      </c>
      <c r="B739" s="134" t="s">
        <v>358</v>
      </c>
      <c r="C739" s="135">
        <v>713</v>
      </c>
      <c r="D739" s="130" t="s">
        <v>275</v>
      </c>
      <c r="E739" s="130">
        <v>8</v>
      </c>
      <c r="F739" s="130"/>
      <c r="G739" s="130"/>
      <c r="H739" s="130"/>
      <c r="I739" s="131"/>
      <c r="J739" s="156">
        <v>38.334099999999999</v>
      </c>
      <c r="K739" s="156">
        <v>-8.0038</v>
      </c>
    </row>
    <row r="740" spans="1:11" ht="13.5" thickBot="1" x14ac:dyDescent="0.25">
      <c r="A740" s="127">
        <v>135343</v>
      </c>
      <c r="B740" s="128" t="s">
        <v>372</v>
      </c>
      <c r="C740" s="129">
        <v>1501</v>
      </c>
      <c r="D740" s="130" t="s">
        <v>248</v>
      </c>
      <c r="E740" s="130">
        <v>8</v>
      </c>
      <c r="F740" s="130" t="s">
        <v>320</v>
      </c>
      <c r="G740" s="130"/>
      <c r="H740" s="130"/>
      <c r="I740" s="131"/>
      <c r="J740" s="156">
        <v>38.294400000000003</v>
      </c>
      <c r="K740" s="156">
        <v>-8.2235999999999994</v>
      </c>
    </row>
    <row r="741" spans="1:11" ht="13.5" thickBot="1" x14ac:dyDescent="0.25">
      <c r="A741" s="127">
        <v>135161</v>
      </c>
      <c r="B741" s="128" t="s">
        <v>357</v>
      </c>
      <c r="C741" s="129">
        <v>708</v>
      </c>
      <c r="D741" s="130" t="s">
        <v>266</v>
      </c>
      <c r="E741" s="130">
        <v>8</v>
      </c>
      <c r="F741" s="130" t="s">
        <v>320</v>
      </c>
      <c r="G741" s="130"/>
      <c r="H741" s="130"/>
      <c r="I741" s="131"/>
      <c r="J741" s="156">
        <v>38.382399999999997</v>
      </c>
      <c r="K741" s="156">
        <v>-7.3423999999999996</v>
      </c>
    </row>
    <row r="742" spans="1:11" ht="13.5" thickBot="1" x14ac:dyDescent="0.25">
      <c r="A742" s="133">
        <v>130140</v>
      </c>
      <c r="B742" s="134" t="s">
        <v>335</v>
      </c>
      <c r="C742" s="135">
        <v>709</v>
      </c>
      <c r="D742" s="130" t="s">
        <v>270</v>
      </c>
      <c r="E742" s="130">
        <v>8</v>
      </c>
      <c r="F742" s="130" t="s">
        <v>318</v>
      </c>
      <c r="G742" s="130"/>
      <c r="H742" s="130"/>
      <c r="I742" s="131"/>
      <c r="J742" s="156">
        <v>38.309899999999999</v>
      </c>
      <c r="K742" s="156">
        <v>-7.7073</v>
      </c>
    </row>
    <row r="743" spans="1:11" ht="13.5" thickBot="1" x14ac:dyDescent="0.25">
      <c r="A743" s="133">
        <v>130000</v>
      </c>
      <c r="B743" s="134" t="s">
        <v>334</v>
      </c>
      <c r="C743" s="135">
        <v>203</v>
      </c>
      <c r="D743" s="130" t="s">
        <v>279</v>
      </c>
      <c r="E743" s="130">
        <v>9</v>
      </c>
      <c r="F743" s="130"/>
      <c r="G743" s="130"/>
      <c r="H743" s="130"/>
      <c r="I743" s="131"/>
      <c r="J743" s="156">
        <v>38.255899999999997</v>
      </c>
      <c r="K743" s="156">
        <v>-7.9919000000000002</v>
      </c>
    </row>
    <row r="744" spans="1:11" ht="13.5" thickBot="1" x14ac:dyDescent="0.25">
      <c r="A744" s="133">
        <v>135112</v>
      </c>
      <c r="B744" s="134" t="s">
        <v>353</v>
      </c>
      <c r="C744" s="135">
        <v>214</v>
      </c>
      <c r="D744" s="130" t="s">
        <v>293</v>
      </c>
      <c r="E744" s="130">
        <v>9</v>
      </c>
      <c r="F744" s="130" t="s">
        <v>318</v>
      </c>
      <c r="G744" s="130"/>
      <c r="H744" s="130"/>
      <c r="I744" s="131"/>
      <c r="J744" s="156">
        <v>38.2119</v>
      </c>
      <c r="K744" s="156">
        <v>-7.8005000000000004</v>
      </c>
    </row>
    <row r="745" spans="1:11" ht="13.5" thickBot="1" x14ac:dyDescent="0.25">
      <c r="A745" s="133">
        <v>130308</v>
      </c>
      <c r="B745" s="134" t="s">
        <v>340</v>
      </c>
      <c r="C745" s="135">
        <v>1505</v>
      </c>
      <c r="D745" s="130" t="s">
        <v>285</v>
      </c>
      <c r="E745" s="130">
        <v>9</v>
      </c>
      <c r="F745" s="130"/>
      <c r="G745" s="130"/>
      <c r="H745" s="130"/>
      <c r="I745" s="131"/>
      <c r="J745" s="156">
        <v>38.171100000000003</v>
      </c>
      <c r="K745" s="156">
        <v>-8.5582999999999991</v>
      </c>
    </row>
    <row r="746" spans="1:11" ht="13.5" thickBot="1" x14ac:dyDescent="0.25">
      <c r="A746" s="127">
        <v>404342</v>
      </c>
      <c r="B746" s="128" t="s">
        <v>1123</v>
      </c>
      <c r="C746" s="129">
        <v>1505</v>
      </c>
      <c r="D746" s="130" t="s">
        <v>285</v>
      </c>
      <c r="E746" s="130">
        <v>9</v>
      </c>
      <c r="F746" s="130"/>
      <c r="G746" s="130"/>
      <c r="H746" s="130"/>
      <c r="I746" s="131"/>
      <c r="J746" s="156">
        <v>38.170900000000003</v>
      </c>
      <c r="K746" s="156">
        <v>-8.5580999999999996</v>
      </c>
    </row>
    <row r="747" spans="1:11" ht="13.5" thickBot="1" x14ac:dyDescent="0.25">
      <c r="A747" s="133">
        <v>135045</v>
      </c>
      <c r="B747" s="134" t="s">
        <v>346</v>
      </c>
      <c r="C747" s="135">
        <v>207</v>
      </c>
      <c r="D747" s="130" t="s">
        <v>283</v>
      </c>
      <c r="E747" s="130">
        <v>9</v>
      </c>
      <c r="F747" s="130" t="s">
        <v>318</v>
      </c>
      <c r="G747" s="130"/>
      <c r="H747" s="130"/>
      <c r="I747" s="131"/>
      <c r="J747" s="156">
        <v>38.165799999999997</v>
      </c>
      <c r="K747" s="156">
        <v>-7.8914</v>
      </c>
    </row>
    <row r="748" spans="1:11" ht="13.5" thickBot="1" x14ac:dyDescent="0.25">
      <c r="A748" s="133">
        <v>135057</v>
      </c>
      <c r="B748" s="134" t="s">
        <v>347</v>
      </c>
      <c r="C748" s="135">
        <v>210</v>
      </c>
      <c r="D748" s="130" t="s">
        <v>287</v>
      </c>
      <c r="E748" s="130">
        <v>9</v>
      </c>
      <c r="F748" s="130" t="s">
        <v>318</v>
      </c>
      <c r="G748" s="130"/>
      <c r="H748" s="130"/>
      <c r="I748" s="131"/>
      <c r="J748" s="156">
        <v>38.206299999999999</v>
      </c>
      <c r="K748" s="156">
        <v>-7.2229000000000001</v>
      </c>
    </row>
    <row r="749" spans="1:11" ht="13.5" thickBot="1" x14ac:dyDescent="0.25">
      <c r="A749" s="127">
        <v>402308</v>
      </c>
      <c r="B749" s="128" t="s">
        <v>1078</v>
      </c>
      <c r="C749" s="129">
        <v>210</v>
      </c>
      <c r="D749" s="130" t="s">
        <v>287</v>
      </c>
      <c r="E749" s="130">
        <v>9</v>
      </c>
      <c r="F749" s="130"/>
      <c r="G749" s="130"/>
      <c r="H749" s="130"/>
      <c r="I749" s="131"/>
      <c r="J749" s="156">
        <v>38.142699999999998</v>
      </c>
      <c r="K749" s="156">
        <v>-7.4451000000000001</v>
      </c>
    </row>
    <row r="750" spans="1:11" ht="13.5" thickBot="1" x14ac:dyDescent="0.25">
      <c r="A750" s="127">
        <v>135471</v>
      </c>
      <c r="B750" s="128" t="s">
        <v>380</v>
      </c>
      <c r="C750" s="129">
        <v>210</v>
      </c>
      <c r="D750" s="130" t="s">
        <v>287</v>
      </c>
      <c r="E750" s="130">
        <v>9</v>
      </c>
      <c r="F750" s="130" t="s">
        <v>320</v>
      </c>
      <c r="G750" s="130"/>
      <c r="H750" s="130"/>
      <c r="I750" s="131"/>
      <c r="J750" s="156">
        <v>38.140700000000002</v>
      </c>
      <c r="K750" s="156">
        <v>-7.4497999999999998</v>
      </c>
    </row>
    <row r="751" spans="1:11" ht="13.5" thickBot="1" x14ac:dyDescent="0.25">
      <c r="A751" s="133">
        <v>130242</v>
      </c>
      <c r="B751" s="134" t="s">
        <v>337</v>
      </c>
      <c r="C751" s="135">
        <v>208</v>
      </c>
      <c r="D751" s="130" t="s">
        <v>284</v>
      </c>
      <c r="E751" s="130">
        <v>9</v>
      </c>
      <c r="F751" s="130"/>
      <c r="G751" s="130"/>
      <c r="H751" s="130"/>
      <c r="I751" s="131"/>
      <c r="J751" s="156">
        <v>38.062100000000001</v>
      </c>
      <c r="K751" s="156">
        <v>-8.1150000000000002</v>
      </c>
    </row>
    <row r="752" spans="1:11" ht="13.5" thickBot="1" x14ac:dyDescent="0.25">
      <c r="A752" s="127">
        <v>135513</v>
      </c>
      <c r="B752" s="128" t="s">
        <v>384</v>
      </c>
      <c r="C752" s="129">
        <v>1509</v>
      </c>
      <c r="D752" s="130" t="s">
        <v>290</v>
      </c>
      <c r="E752" s="130">
        <v>9</v>
      </c>
      <c r="F752" s="130"/>
      <c r="G752" s="130"/>
      <c r="H752" s="130"/>
      <c r="I752" s="131"/>
      <c r="J752" s="156">
        <v>38.061399999999999</v>
      </c>
      <c r="K752" s="156">
        <v>-8.7815999999999992</v>
      </c>
    </row>
    <row r="753" spans="1:11" ht="13.5" thickBot="1" x14ac:dyDescent="0.25">
      <c r="A753" s="127">
        <v>135501</v>
      </c>
      <c r="B753" s="128" t="s">
        <v>383</v>
      </c>
      <c r="C753" s="129">
        <v>1509</v>
      </c>
      <c r="D753" s="130" t="s">
        <v>290</v>
      </c>
      <c r="E753" s="130">
        <v>9</v>
      </c>
      <c r="F753" s="130" t="s">
        <v>318</v>
      </c>
      <c r="G753" s="130"/>
      <c r="H753" s="130"/>
      <c r="I753" s="131"/>
      <c r="J753" s="156">
        <v>38.016199999999998</v>
      </c>
      <c r="K753" s="156">
        <v>-8.6957000000000004</v>
      </c>
    </row>
    <row r="754" spans="1:11" ht="13.5" thickBot="1" x14ac:dyDescent="0.25">
      <c r="A754" s="127">
        <v>135021</v>
      </c>
      <c r="B754" s="128" t="s">
        <v>344</v>
      </c>
      <c r="C754" s="129">
        <v>205</v>
      </c>
      <c r="D754" s="130" t="s">
        <v>281</v>
      </c>
      <c r="E754" s="130">
        <v>9</v>
      </c>
      <c r="F754" s="130" t="s">
        <v>320</v>
      </c>
      <c r="G754" s="130"/>
      <c r="H754" s="130"/>
      <c r="I754" s="131"/>
      <c r="J754" s="156">
        <v>38.015300000000003</v>
      </c>
      <c r="K754" s="156">
        <v>-7.8627000000000002</v>
      </c>
    </row>
    <row r="755" spans="1:11" ht="13.5" thickBot="1" x14ac:dyDescent="0.25">
      <c r="A755" s="127">
        <v>135379</v>
      </c>
      <c r="B755" s="128" t="s">
        <v>375</v>
      </c>
      <c r="C755" s="129">
        <v>205</v>
      </c>
      <c r="D755" s="130" t="s">
        <v>281</v>
      </c>
      <c r="E755" s="130">
        <v>9</v>
      </c>
      <c r="F755" s="130"/>
      <c r="G755" s="130"/>
      <c r="H755" s="130"/>
      <c r="I755" s="131"/>
      <c r="J755" s="156">
        <v>38.015300000000003</v>
      </c>
      <c r="K755" s="156">
        <v>-7.8627000000000002</v>
      </c>
    </row>
    <row r="756" spans="1:11" ht="13.5" thickBot="1" x14ac:dyDescent="0.25">
      <c r="A756" s="133">
        <v>135010</v>
      </c>
      <c r="B756" s="134" t="s">
        <v>343</v>
      </c>
      <c r="C756" s="135">
        <v>204</v>
      </c>
      <c r="D756" s="130" t="s">
        <v>280</v>
      </c>
      <c r="E756" s="130">
        <v>9</v>
      </c>
      <c r="F756" s="130"/>
      <c r="G756" s="130"/>
      <c r="H756" s="130"/>
      <c r="I756" s="131"/>
      <c r="J756" s="156">
        <v>38.133499999999998</v>
      </c>
      <c r="K756" s="156">
        <v>-6.9776999999999996</v>
      </c>
    </row>
    <row r="757" spans="1:11" ht="13.5" thickBot="1" x14ac:dyDescent="0.25">
      <c r="A757" s="127">
        <v>135628</v>
      </c>
      <c r="B757" s="128" t="s">
        <v>395</v>
      </c>
      <c r="C757" s="129">
        <v>1513</v>
      </c>
      <c r="D757" s="130" t="s">
        <v>292</v>
      </c>
      <c r="E757" s="130">
        <v>9</v>
      </c>
      <c r="F757" s="130" t="s">
        <v>320</v>
      </c>
      <c r="G757" s="130"/>
      <c r="H757" s="130"/>
      <c r="I757" s="131"/>
      <c r="J757" s="156">
        <v>37.9572</v>
      </c>
      <c r="K757" s="156">
        <v>-8.8609000000000009</v>
      </c>
    </row>
    <row r="758" spans="1:11" ht="13.5" thickBot="1" x14ac:dyDescent="0.25">
      <c r="A758" s="127">
        <v>403192</v>
      </c>
      <c r="B758" s="128" t="s">
        <v>1090</v>
      </c>
      <c r="C758" s="129">
        <v>1513</v>
      </c>
      <c r="D758" s="130" t="s">
        <v>292</v>
      </c>
      <c r="E758" s="130">
        <v>9</v>
      </c>
      <c r="F758" s="130"/>
      <c r="G758" s="130"/>
      <c r="H758" s="130"/>
      <c r="I758" s="131"/>
      <c r="J758" s="156">
        <v>37.9572</v>
      </c>
      <c r="K758" s="156">
        <v>-8.8609000000000009</v>
      </c>
    </row>
    <row r="759" spans="1:11" ht="13.5" thickBot="1" x14ac:dyDescent="0.25">
      <c r="A759" s="127">
        <v>135355</v>
      </c>
      <c r="B759" s="128" t="s">
        <v>373</v>
      </c>
      <c r="C759" s="129">
        <v>1509</v>
      </c>
      <c r="D759" s="130" t="s">
        <v>290</v>
      </c>
      <c r="E759" s="130">
        <v>9</v>
      </c>
      <c r="F759" s="130"/>
      <c r="G759" s="130"/>
      <c r="H759" s="130"/>
      <c r="I759" s="131"/>
      <c r="J759" s="156">
        <v>37.934899999999999</v>
      </c>
      <c r="K759" s="156">
        <v>-8.3941999999999997</v>
      </c>
    </row>
    <row r="760" spans="1:11" ht="13.5" thickBot="1" x14ac:dyDescent="0.25">
      <c r="A760" s="127">
        <v>135094</v>
      </c>
      <c r="B760" s="128" t="s">
        <v>351</v>
      </c>
      <c r="C760" s="129">
        <v>213</v>
      </c>
      <c r="D760" s="130" t="s">
        <v>291</v>
      </c>
      <c r="E760" s="130">
        <v>9</v>
      </c>
      <c r="F760" s="130" t="s">
        <v>320</v>
      </c>
      <c r="G760" s="130"/>
      <c r="H760" s="130"/>
      <c r="I760" s="131"/>
      <c r="J760" s="156">
        <v>37.944299999999998</v>
      </c>
      <c r="K760" s="156">
        <v>-7.5979000000000001</v>
      </c>
    </row>
    <row r="761" spans="1:11" ht="13.5" thickBot="1" x14ac:dyDescent="0.25">
      <c r="A761" s="127">
        <v>404330</v>
      </c>
      <c r="B761" s="128" t="s">
        <v>1122</v>
      </c>
      <c r="C761" s="129">
        <v>213</v>
      </c>
      <c r="D761" s="130" t="s">
        <v>291</v>
      </c>
      <c r="E761" s="130">
        <v>9</v>
      </c>
      <c r="F761" s="130"/>
      <c r="G761" s="130"/>
      <c r="H761" s="130"/>
      <c r="I761" s="131"/>
      <c r="J761" s="156">
        <v>37.944299999999998</v>
      </c>
      <c r="K761" s="156">
        <v>-7.5979000000000001</v>
      </c>
    </row>
    <row r="762" spans="1:11" ht="13.5" thickBot="1" x14ac:dyDescent="0.25">
      <c r="A762" s="133">
        <v>135100</v>
      </c>
      <c r="B762" s="134" t="s">
        <v>352</v>
      </c>
      <c r="C762" s="135">
        <v>213</v>
      </c>
      <c r="D762" s="130" t="s">
        <v>291</v>
      </c>
      <c r="E762" s="130">
        <v>9</v>
      </c>
      <c r="F762" s="130"/>
      <c r="G762" s="130"/>
      <c r="H762" s="130"/>
      <c r="I762" s="131"/>
      <c r="J762" s="156">
        <v>37.940399999999997</v>
      </c>
      <c r="K762" s="156">
        <v>-7.6003999999999996</v>
      </c>
    </row>
    <row r="763" spans="1:11" ht="13.5" thickBot="1" x14ac:dyDescent="0.25">
      <c r="A763" s="127">
        <v>135367</v>
      </c>
      <c r="B763" s="128" t="s">
        <v>374</v>
      </c>
      <c r="C763" s="129">
        <v>201</v>
      </c>
      <c r="D763" s="130" t="s">
        <v>277</v>
      </c>
      <c r="E763" s="130">
        <v>9</v>
      </c>
      <c r="F763" s="130" t="s">
        <v>320</v>
      </c>
      <c r="G763" s="130"/>
      <c r="H763" s="130"/>
      <c r="I763" s="131"/>
      <c r="J763" s="156">
        <v>37.876100000000001</v>
      </c>
      <c r="K763" s="156">
        <v>-8.1649999999999991</v>
      </c>
    </row>
    <row r="764" spans="1:11" ht="13.5" thickBot="1" x14ac:dyDescent="0.25">
      <c r="A764" s="127">
        <v>135446</v>
      </c>
      <c r="B764" s="128" t="s">
        <v>379</v>
      </c>
      <c r="C764" s="129">
        <v>1509</v>
      </c>
      <c r="D764" s="130" t="s">
        <v>290</v>
      </c>
      <c r="E764" s="130">
        <v>9</v>
      </c>
      <c r="F764" s="130"/>
      <c r="G764" s="130"/>
      <c r="H764" s="130"/>
      <c r="I764" s="131"/>
      <c r="J764" s="156">
        <v>37.801099999999998</v>
      </c>
      <c r="K764" s="156">
        <v>-8.6752000000000002</v>
      </c>
    </row>
    <row r="765" spans="1:11" ht="13.5" thickBot="1" x14ac:dyDescent="0.25">
      <c r="A765" s="133">
        <v>135070</v>
      </c>
      <c r="B765" s="134" t="s">
        <v>349</v>
      </c>
      <c r="C765" s="135">
        <v>211</v>
      </c>
      <c r="D765" s="130" t="s">
        <v>288</v>
      </c>
      <c r="E765" s="130">
        <v>9</v>
      </c>
      <c r="F765" s="130"/>
      <c r="G765" s="130"/>
      <c r="H765" s="130"/>
      <c r="I765" s="131"/>
      <c r="J765" s="156">
        <v>37.734400000000001</v>
      </c>
      <c r="K765" s="156">
        <v>-8.4641999999999999</v>
      </c>
    </row>
    <row r="766" spans="1:11" ht="13.5" thickBot="1" x14ac:dyDescent="0.25">
      <c r="A766" s="133">
        <v>130333</v>
      </c>
      <c r="B766" s="134" t="s">
        <v>341</v>
      </c>
      <c r="C766" s="135">
        <v>211</v>
      </c>
      <c r="D766" s="130" t="s">
        <v>288</v>
      </c>
      <c r="E766" s="130">
        <v>9</v>
      </c>
      <c r="F766" s="130"/>
      <c r="G766" s="130"/>
      <c r="H766" s="130"/>
      <c r="I766" s="131"/>
      <c r="J766" s="156">
        <v>37.723999999999997</v>
      </c>
      <c r="K766" s="156">
        <v>-8.7818000000000005</v>
      </c>
    </row>
    <row r="767" spans="1:11" ht="13.5" thickBot="1" x14ac:dyDescent="0.25">
      <c r="A767" s="133">
        <v>135033</v>
      </c>
      <c r="B767" s="134" t="s">
        <v>345</v>
      </c>
      <c r="C767" s="135">
        <v>206</v>
      </c>
      <c r="D767" s="130" t="s">
        <v>282</v>
      </c>
      <c r="E767" s="130">
        <v>9</v>
      </c>
      <c r="F767" s="130"/>
      <c r="G767" s="130"/>
      <c r="H767" s="130"/>
      <c r="I767" s="131"/>
      <c r="J767" s="156">
        <v>37.699100000000001</v>
      </c>
      <c r="K767" s="156">
        <v>-8.0858000000000008</v>
      </c>
    </row>
    <row r="768" spans="1:11" ht="13.5" thickBot="1" x14ac:dyDescent="0.25">
      <c r="A768" s="127">
        <v>135392</v>
      </c>
      <c r="B768" s="128" t="s">
        <v>376</v>
      </c>
      <c r="C768" s="129">
        <v>212</v>
      </c>
      <c r="D768" s="130" t="s">
        <v>289</v>
      </c>
      <c r="E768" s="130">
        <v>9</v>
      </c>
      <c r="F768" s="130"/>
      <c r="G768" s="130"/>
      <c r="H768" s="130"/>
      <c r="I768" s="131"/>
      <c r="J768" s="156">
        <v>37.605499999999999</v>
      </c>
      <c r="K768" s="156">
        <v>-8.2537000000000003</v>
      </c>
    </row>
    <row r="769" spans="1:11" ht="13.5" thickBot="1" x14ac:dyDescent="0.25">
      <c r="A769" s="127">
        <v>135616</v>
      </c>
      <c r="B769" s="128" t="s">
        <v>394</v>
      </c>
      <c r="C769" s="129">
        <v>209</v>
      </c>
      <c r="D769" s="130" t="s">
        <v>286</v>
      </c>
      <c r="E769" s="130">
        <v>9</v>
      </c>
      <c r="F769" s="130"/>
      <c r="G769" s="130"/>
      <c r="H769" s="130"/>
      <c r="I769" s="131"/>
      <c r="J769" s="156">
        <v>37.641500000000001</v>
      </c>
      <c r="K769" s="156">
        <v>-7.6607000000000003</v>
      </c>
    </row>
    <row r="770" spans="1:11" ht="13.5" thickBot="1" x14ac:dyDescent="0.25">
      <c r="A770" s="133">
        <v>135069</v>
      </c>
      <c r="B770" s="134" t="s">
        <v>348</v>
      </c>
      <c r="C770" s="135">
        <v>211</v>
      </c>
      <c r="D770" s="130" t="s">
        <v>288</v>
      </c>
      <c r="E770" s="130">
        <v>9</v>
      </c>
      <c r="F770" s="130" t="s">
        <v>318</v>
      </c>
      <c r="G770" s="130"/>
      <c r="H770" s="130"/>
      <c r="I770" s="131"/>
      <c r="J770" s="156">
        <v>37.597200000000001</v>
      </c>
      <c r="K770" s="156">
        <v>-8.6366999999999994</v>
      </c>
    </row>
    <row r="771" spans="1:11" ht="13.5" thickBot="1" x14ac:dyDescent="0.25">
      <c r="A771" s="127">
        <v>135434</v>
      </c>
      <c r="B771" s="128" t="s">
        <v>378</v>
      </c>
      <c r="C771" s="129">
        <v>211</v>
      </c>
      <c r="D771" s="130" t="s">
        <v>288</v>
      </c>
      <c r="E771" s="130">
        <v>9</v>
      </c>
      <c r="F771" s="130"/>
      <c r="G771" s="130"/>
      <c r="H771" s="130"/>
      <c r="I771" s="131"/>
      <c r="J771" s="156">
        <v>37.597200000000001</v>
      </c>
      <c r="K771" s="156">
        <v>-8.6366999999999994</v>
      </c>
    </row>
    <row r="772" spans="1:11" ht="13.5" thickBot="1" x14ac:dyDescent="0.25">
      <c r="A772" s="133">
        <v>130229</v>
      </c>
      <c r="B772" s="134" t="s">
        <v>336</v>
      </c>
      <c r="C772" s="135">
        <v>202</v>
      </c>
      <c r="D772" s="130" t="s">
        <v>278</v>
      </c>
      <c r="E772" s="130">
        <v>9</v>
      </c>
      <c r="F772" s="130"/>
      <c r="G772" s="130"/>
      <c r="H772" s="130"/>
      <c r="I772" s="131"/>
      <c r="J772" s="156">
        <v>37.511800000000001</v>
      </c>
      <c r="K772" s="156">
        <v>-8.0604999999999993</v>
      </c>
    </row>
    <row r="773" spans="1:11" ht="13.5" thickBot="1" x14ac:dyDescent="0.25">
      <c r="A773" s="133">
        <v>135082</v>
      </c>
      <c r="B773" s="134" t="s">
        <v>350</v>
      </c>
      <c r="C773" s="135">
        <v>211</v>
      </c>
      <c r="D773" s="130" t="s">
        <v>288</v>
      </c>
      <c r="E773" s="130">
        <v>9</v>
      </c>
      <c r="F773" s="130"/>
      <c r="G773" s="130"/>
      <c r="H773" s="130"/>
      <c r="I773" s="131"/>
      <c r="J773" s="156">
        <v>37.497</v>
      </c>
      <c r="K773" s="156">
        <v>-8.4972999999999992</v>
      </c>
    </row>
    <row r="774" spans="1:11" ht="13.5" thickBot="1" x14ac:dyDescent="0.25">
      <c r="A774" s="127">
        <v>145520</v>
      </c>
      <c r="B774" s="128" t="s">
        <v>431</v>
      </c>
      <c r="C774" s="129">
        <v>802</v>
      </c>
      <c r="D774" s="130" t="s">
        <v>295</v>
      </c>
      <c r="E774" s="130">
        <v>10</v>
      </c>
      <c r="F774" s="130"/>
      <c r="G774" s="130"/>
      <c r="H774" s="130"/>
      <c r="I774" s="131"/>
      <c r="J774" s="156">
        <v>37.440899999999999</v>
      </c>
      <c r="K774" s="156">
        <v>-7.7709000000000001</v>
      </c>
    </row>
    <row r="775" spans="1:11" ht="13.5" thickBot="1" x14ac:dyDescent="0.25">
      <c r="A775" s="127">
        <v>145180</v>
      </c>
      <c r="B775" s="128" t="s">
        <v>408</v>
      </c>
      <c r="C775" s="129">
        <v>809</v>
      </c>
      <c r="D775" s="130" t="s">
        <v>302</v>
      </c>
      <c r="E775" s="130">
        <v>10</v>
      </c>
      <c r="F775" s="130"/>
      <c r="G775" s="130"/>
      <c r="H775" s="130"/>
      <c r="I775" s="131"/>
      <c r="J775" s="156">
        <v>37.320099999999996</v>
      </c>
      <c r="K775" s="156">
        <v>-8.5531000000000006</v>
      </c>
    </row>
    <row r="776" spans="1:11" ht="13.5" thickBot="1" x14ac:dyDescent="0.25">
      <c r="A776" s="127">
        <v>145051</v>
      </c>
      <c r="B776" s="128" t="s">
        <v>400</v>
      </c>
      <c r="C776" s="129">
        <v>803</v>
      </c>
      <c r="D776" s="130" t="s">
        <v>296</v>
      </c>
      <c r="E776" s="130">
        <v>10</v>
      </c>
      <c r="F776" s="130"/>
      <c r="G776" s="130"/>
      <c r="H776" s="130"/>
      <c r="I776" s="131"/>
      <c r="J776" s="156">
        <v>37.316600000000001</v>
      </c>
      <c r="K776" s="156">
        <v>-8.7993000000000006</v>
      </c>
    </row>
    <row r="777" spans="1:11" ht="13.5" thickBot="1" x14ac:dyDescent="0.25">
      <c r="A777" s="127">
        <v>145555</v>
      </c>
      <c r="B777" s="128" t="s">
        <v>434</v>
      </c>
      <c r="C777" s="129">
        <v>813</v>
      </c>
      <c r="D777" s="130" t="s">
        <v>306</v>
      </c>
      <c r="E777" s="130">
        <v>10</v>
      </c>
      <c r="F777" s="130"/>
      <c r="G777" s="130"/>
      <c r="H777" s="130"/>
      <c r="I777" s="131"/>
      <c r="J777" s="156">
        <v>37.189</v>
      </c>
      <c r="K777" s="156">
        <v>-8.4460999999999995</v>
      </c>
    </row>
    <row r="778" spans="1:11" ht="13.5" thickBot="1" x14ac:dyDescent="0.25">
      <c r="A778" s="127">
        <v>145063</v>
      </c>
      <c r="B778" s="128" t="s">
        <v>401</v>
      </c>
      <c r="C778" s="129">
        <v>804</v>
      </c>
      <c r="D778" s="130" t="s">
        <v>297</v>
      </c>
      <c r="E778" s="130">
        <v>10</v>
      </c>
      <c r="F778" s="130"/>
      <c r="G778" s="130"/>
      <c r="H778" s="130"/>
      <c r="I778" s="131"/>
      <c r="J778" s="156">
        <v>37.2179</v>
      </c>
      <c r="K778" s="156">
        <v>-7.4423000000000004</v>
      </c>
    </row>
    <row r="779" spans="1:11" ht="13.5" thickBot="1" x14ac:dyDescent="0.25">
      <c r="A779" s="127">
        <v>145490</v>
      </c>
      <c r="B779" s="128" t="s">
        <v>429</v>
      </c>
      <c r="C779" s="129">
        <v>811</v>
      </c>
      <c r="D779" s="130" t="s">
        <v>304</v>
      </c>
      <c r="E779" s="130">
        <v>10</v>
      </c>
      <c r="F779" s="130"/>
      <c r="G779" s="130"/>
      <c r="H779" s="130"/>
      <c r="I779" s="131"/>
      <c r="J779" s="156">
        <v>37.142600000000002</v>
      </c>
      <c r="K779" s="156">
        <v>-8.5568000000000008</v>
      </c>
    </row>
    <row r="780" spans="1:11" ht="13.5" thickBot="1" x14ac:dyDescent="0.25">
      <c r="A780" s="127">
        <v>145488</v>
      </c>
      <c r="B780" s="128" t="s">
        <v>428</v>
      </c>
      <c r="C780" s="129">
        <v>811</v>
      </c>
      <c r="D780" s="130" t="s">
        <v>304</v>
      </c>
      <c r="E780" s="130">
        <v>10</v>
      </c>
      <c r="F780" s="130" t="s">
        <v>327</v>
      </c>
      <c r="G780" s="130"/>
      <c r="H780" s="130"/>
      <c r="I780" s="131"/>
      <c r="J780" s="156">
        <v>37.142800000000001</v>
      </c>
      <c r="K780" s="156">
        <v>-8.5488999999999997</v>
      </c>
    </row>
    <row r="781" spans="1:11" ht="13.5" thickBot="1" x14ac:dyDescent="0.25">
      <c r="A781" s="127">
        <v>145464</v>
      </c>
      <c r="B781" s="128" t="s">
        <v>426</v>
      </c>
      <c r="C781" s="129">
        <v>811</v>
      </c>
      <c r="D781" s="130" t="s">
        <v>304</v>
      </c>
      <c r="E781" s="130">
        <v>10</v>
      </c>
      <c r="F781" s="130"/>
      <c r="G781" s="130"/>
      <c r="H781" s="130"/>
      <c r="I781" s="131"/>
      <c r="J781" s="156">
        <v>37.139600000000002</v>
      </c>
      <c r="K781" s="156">
        <v>-8.5449000000000002</v>
      </c>
    </row>
    <row r="782" spans="1:11" ht="13.5" thickBot="1" x14ac:dyDescent="0.25">
      <c r="A782" s="127">
        <v>145403</v>
      </c>
      <c r="B782" s="128" t="s">
        <v>420</v>
      </c>
      <c r="C782" s="129">
        <v>806</v>
      </c>
      <c r="D782" s="130" t="s">
        <v>299</v>
      </c>
      <c r="E782" s="130">
        <v>10</v>
      </c>
      <c r="F782" s="130"/>
      <c r="G782" s="130"/>
      <c r="H782" s="130"/>
      <c r="I782" s="131"/>
      <c r="J782" s="156">
        <v>37.138500000000001</v>
      </c>
      <c r="K782" s="156">
        <v>-8.4504999999999999</v>
      </c>
    </row>
    <row r="783" spans="1:11" ht="13.5" thickBot="1" x14ac:dyDescent="0.25">
      <c r="A783" s="127">
        <v>145531</v>
      </c>
      <c r="B783" s="128" t="s">
        <v>432</v>
      </c>
      <c r="C783" s="129">
        <v>811</v>
      </c>
      <c r="D783" s="130" t="s">
        <v>304</v>
      </c>
      <c r="E783" s="130">
        <v>10</v>
      </c>
      <c r="F783" s="130"/>
      <c r="G783" s="130"/>
      <c r="H783" s="130"/>
      <c r="I783" s="131"/>
      <c r="J783" s="156">
        <v>37.138599999999997</v>
      </c>
      <c r="K783" s="156">
        <v>-8.5678000000000001</v>
      </c>
    </row>
    <row r="784" spans="1:11" ht="13.5" thickBot="1" x14ac:dyDescent="0.25">
      <c r="A784" s="127">
        <v>145130</v>
      </c>
      <c r="B784" s="128" t="s">
        <v>405</v>
      </c>
      <c r="C784" s="129">
        <v>806</v>
      </c>
      <c r="D784" s="130" t="s">
        <v>299</v>
      </c>
      <c r="E784" s="130">
        <v>10</v>
      </c>
      <c r="F784" s="130" t="s">
        <v>327</v>
      </c>
      <c r="G784" s="130"/>
      <c r="H784" s="130"/>
      <c r="I784" s="131"/>
      <c r="J784" s="156">
        <v>37.137</v>
      </c>
      <c r="K784" s="156">
        <v>-8.5138999999999996</v>
      </c>
    </row>
    <row r="785" spans="1:11" ht="13.5" thickBot="1" x14ac:dyDescent="0.25">
      <c r="A785" s="127">
        <v>145373</v>
      </c>
      <c r="B785" s="128" t="s">
        <v>417</v>
      </c>
      <c r="C785" s="129">
        <v>812</v>
      </c>
      <c r="D785" s="130" t="s">
        <v>305</v>
      </c>
      <c r="E785" s="130">
        <v>10</v>
      </c>
      <c r="F785" s="130"/>
      <c r="G785" s="130"/>
      <c r="H785" s="130"/>
      <c r="I785" s="131"/>
      <c r="J785" s="156">
        <v>37.152999999999999</v>
      </c>
      <c r="K785" s="156">
        <v>-7.8982999999999999</v>
      </c>
    </row>
    <row r="786" spans="1:11" ht="13.5" thickBot="1" x14ac:dyDescent="0.25">
      <c r="A786" s="127">
        <v>400324</v>
      </c>
      <c r="B786" s="128" t="s">
        <v>1041</v>
      </c>
      <c r="C786" s="129">
        <v>808</v>
      </c>
      <c r="D786" s="130" t="s">
        <v>301</v>
      </c>
      <c r="E786" s="130">
        <v>10</v>
      </c>
      <c r="F786" s="130"/>
      <c r="G786" s="130"/>
      <c r="H786" s="130"/>
      <c r="I786" s="131"/>
      <c r="J786" s="156">
        <v>37.1419</v>
      </c>
      <c r="K786" s="156">
        <v>-8.0175000000000001</v>
      </c>
    </row>
    <row r="787" spans="1:11" ht="13.5" thickBot="1" x14ac:dyDescent="0.25">
      <c r="A787" s="127">
        <v>145026</v>
      </c>
      <c r="B787" s="128" t="s">
        <v>399</v>
      </c>
      <c r="C787" s="129">
        <v>801</v>
      </c>
      <c r="D787" s="130" t="s">
        <v>294</v>
      </c>
      <c r="E787" s="130">
        <v>10</v>
      </c>
      <c r="F787" s="130"/>
      <c r="G787" s="130"/>
      <c r="H787" s="130"/>
      <c r="I787" s="131"/>
      <c r="J787" s="156">
        <v>37.130600000000001</v>
      </c>
      <c r="K787" s="156">
        <v>-8.2466000000000008</v>
      </c>
    </row>
    <row r="788" spans="1:11" ht="13.5" thickBot="1" x14ac:dyDescent="0.25">
      <c r="A788" s="127">
        <v>145178</v>
      </c>
      <c r="B788" s="128" t="s">
        <v>407</v>
      </c>
      <c r="C788" s="129">
        <v>808</v>
      </c>
      <c r="D788" s="130" t="s">
        <v>301</v>
      </c>
      <c r="E788" s="130">
        <v>10</v>
      </c>
      <c r="F788" s="130"/>
      <c r="G788" s="130"/>
      <c r="H788" s="130"/>
      <c r="I788" s="131"/>
      <c r="J788" s="156">
        <v>37.137900000000002</v>
      </c>
      <c r="K788" s="156">
        <v>-8.0202000000000009</v>
      </c>
    </row>
    <row r="789" spans="1:11" ht="13.5" thickBot="1" x14ac:dyDescent="0.25">
      <c r="A789" s="127">
        <v>145476</v>
      </c>
      <c r="B789" s="128" t="s">
        <v>427</v>
      </c>
      <c r="C789" s="129">
        <v>811</v>
      </c>
      <c r="D789" s="130" t="s">
        <v>304</v>
      </c>
      <c r="E789" s="130">
        <v>10</v>
      </c>
      <c r="F789" s="130"/>
      <c r="G789" s="130"/>
      <c r="H789" s="130"/>
      <c r="I789" s="131"/>
      <c r="J789" s="156">
        <v>37.127000000000002</v>
      </c>
      <c r="K789" s="156">
        <v>-8.5401000000000007</v>
      </c>
    </row>
    <row r="790" spans="1:11" ht="13.5" thickBot="1" x14ac:dyDescent="0.25">
      <c r="A790" s="127">
        <v>145348</v>
      </c>
      <c r="B790" s="128" t="s">
        <v>416</v>
      </c>
      <c r="C790" s="129">
        <v>816</v>
      </c>
      <c r="D790" s="130" t="s">
        <v>309</v>
      </c>
      <c r="E790" s="130">
        <v>10</v>
      </c>
      <c r="F790" s="130"/>
      <c r="G790" s="130"/>
      <c r="H790" s="130"/>
      <c r="I790" s="131"/>
      <c r="J790" s="156">
        <v>37.1937</v>
      </c>
      <c r="K790" s="156">
        <v>-7.4208999999999996</v>
      </c>
    </row>
    <row r="791" spans="1:11" ht="13.5" thickBot="1" x14ac:dyDescent="0.25">
      <c r="A791" s="127">
        <v>145518</v>
      </c>
      <c r="B791" s="128" t="s">
        <v>430</v>
      </c>
      <c r="C791" s="129">
        <v>816</v>
      </c>
      <c r="D791" s="130" t="s">
        <v>309</v>
      </c>
      <c r="E791" s="130">
        <v>10</v>
      </c>
      <c r="F791" s="130" t="s">
        <v>320</v>
      </c>
      <c r="G791" s="130"/>
      <c r="H791" s="130"/>
      <c r="I791" s="131"/>
      <c r="J791" s="156">
        <v>37.1937</v>
      </c>
      <c r="K791" s="156">
        <v>-7.4208999999999996</v>
      </c>
    </row>
    <row r="792" spans="1:11" ht="13.5" thickBot="1" x14ac:dyDescent="0.25">
      <c r="A792" s="127">
        <v>145440</v>
      </c>
      <c r="B792" s="128" t="s">
        <v>424</v>
      </c>
      <c r="C792" s="129">
        <v>808</v>
      </c>
      <c r="D792" s="130" t="s">
        <v>301</v>
      </c>
      <c r="E792" s="130">
        <v>10</v>
      </c>
      <c r="F792" s="130" t="s">
        <v>320</v>
      </c>
      <c r="G792" s="130"/>
      <c r="H792" s="130"/>
      <c r="I792" s="131"/>
      <c r="J792" s="156">
        <v>37.134799999999998</v>
      </c>
      <c r="K792" s="156">
        <v>-8.0084999999999997</v>
      </c>
    </row>
    <row r="793" spans="1:11" ht="13.5" thickBot="1" x14ac:dyDescent="0.25">
      <c r="A793" s="133">
        <v>145385</v>
      </c>
      <c r="B793" s="128" t="s">
        <v>418</v>
      </c>
      <c r="C793" s="129">
        <v>801</v>
      </c>
      <c r="D793" s="130" t="s">
        <v>294</v>
      </c>
      <c r="E793" s="130">
        <v>10</v>
      </c>
      <c r="F793" s="130"/>
      <c r="G793" s="130"/>
      <c r="H793" s="130"/>
      <c r="I793" s="131"/>
      <c r="J793" s="156">
        <v>37.107300000000002</v>
      </c>
      <c r="K793" s="156">
        <v>-8.2401</v>
      </c>
    </row>
    <row r="794" spans="1:11" ht="13.5" thickBot="1" x14ac:dyDescent="0.25">
      <c r="A794" s="127">
        <v>145269</v>
      </c>
      <c r="B794" s="128" t="s">
        <v>411</v>
      </c>
      <c r="C794" s="129">
        <v>813</v>
      </c>
      <c r="D794" s="130" t="s">
        <v>306</v>
      </c>
      <c r="E794" s="130">
        <v>10</v>
      </c>
      <c r="F794" s="130" t="s">
        <v>318</v>
      </c>
      <c r="G794" s="130"/>
      <c r="H794" s="130"/>
      <c r="I794" s="131"/>
      <c r="J794" s="156">
        <v>37.104900000000001</v>
      </c>
      <c r="K794" s="156">
        <v>-8.3583999999999996</v>
      </c>
    </row>
    <row r="795" spans="1:11" ht="13.5" thickBot="1" x14ac:dyDescent="0.25">
      <c r="A795" s="127">
        <v>145415</v>
      </c>
      <c r="B795" s="128" t="s">
        <v>421</v>
      </c>
      <c r="C795" s="129">
        <v>807</v>
      </c>
      <c r="D795" s="130" t="s">
        <v>300</v>
      </c>
      <c r="E795" s="130">
        <v>10</v>
      </c>
      <c r="F795" s="130" t="s">
        <v>320</v>
      </c>
      <c r="G795" s="130"/>
      <c r="H795" s="130"/>
      <c r="I795" s="131"/>
      <c r="J795" s="156">
        <v>37.101199999999999</v>
      </c>
      <c r="K795" s="156">
        <v>-8.6821999999999999</v>
      </c>
    </row>
    <row r="796" spans="1:11" ht="13.5" thickBot="1" x14ac:dyDescent="0.25">
      <c r="A796" s="127">
        <v>145427</v>
      </c>
      <c r="B796" s="128" t="s">
        <v>422</v>
      </c>
      <c r="C796" s="129">
        <v>807</v>
      </c>
      <c r="D796" s="130" t="s">
        <v>300</v>
      </c>
      <c r="E796" s="130">
        <v>10</v>
      </c>
      <c r="F796" s="130"/>
      <c r="G796" s="130"/>
      <c r="H796" s="130"/>
      <c r="I796" s="131"/>
      <c r="J796" s="156">
        <v>37.096699999999998</v>
      </c>
      <c r="K796" s="156">
        <v>-8.6847999999999992</v>
      </c>
    </row>
    <row r="797" spans="1:11" ht="13.5" thickBot="1" x14ac:dyDescent="0.25">
      <c r="A797" s="127">
        <v>145014</v>
      </c>
      <c r="B797" s="128" t="s">
        <v>398</v>
      </c>
      <c r="C797" s="129">
        <v>801</v>
      </c>
      <c r="D797" s="130" t="s">
        <v>294</v>
      </c>
      <c r="E797" s="130">
        <v>10</v>
      </c>
      <c r="F797" s="130"/>
      <c r="G797" s="130"/>
      <c r="H797" s="130"/>
      <c r="I797" s="131"/>
      <c r="J797" s="156">
        <v>37.094299999999997</v>
      </c>
      <c r="K797" s="156">
        <v>-8.2472999999999992</v>
      </c>
    </row>
    <row r="798" spans="1:11" ht="13.5" thickBot="1" x14ac:dyDescent="0.25">
      <c r="A798" s="127">
        <v>145324</v>
      </c>
      <c r="B798" s="128" t="s">
        <v>414</v>
      </c>
      <c r="C798" s="129">
        <v>814</v>
      </c>
      <c r="D798" s="130" t="s">
        <v>307</v>
      </c>
      <c r="E798" s="130">
        <v>10</v>
      </c>
      <c r="F798" s="130"/>
      <c r="G798" s="130"/>
      <c r="H798" s="130"/>
      <c r="I798" s="131"/>
      <c r="J798" s="156">
        <v>37.133600000000001</v>
      </c>
      <c r="K798" s="156">
        <v>-7.6429999999999998</v>
      </c>
    </row>
    <row r="799" spans="1:11" ht="13.5" thickBot="1" x14ac:dyDescent="0.25">
      <c r="A799" s="127">
        <v>145312</v>
      </c>
      <c r="B799" s="128" t="s">
        <v>413</v>
      </c>
      <c r="C799" s="129">
        <v>814</v>
      </c>
      <c r="D799" s="130" t="s">
        <v>307</v>
      </c>
      <c r="E799" s="130">
        <v>10</v>
      </c>
      <c r="F799" s="130"/>
      <c r="G799" s="130"/>
      <c r="H799" s="130"/>
      <c r="I799" s="131"/>
      <c r="J799" s="156">
        <v>37.121000000000002</v>
      </c>
      <c r="K799" s="156">
        <v>-7.6528999999999998</v>
      </c>
    </row>
    <row r="800" spans="1:11" ht="13.5" thickBot="1" x14ac:dyDescent="0.25">
      <c r="A800" s="127">
        <v>145142</v>
      </c>
      <c r="B800" s="128" t="s">
        <v>406</v>
      </c>
      <c r="C800" s="129">
        <v>808</v>
      </c>
      <c r="D800" s="130" t="s">
        <v>301</v>
      </c>
      <c r="E800" s="130">
        <v>10</v>
      </c>
      <c r="F800" s="130" t="s">
        <v>327</v>
      </c>
      <c r="G800" s="130"/>
      <c r="H800" s="130"/>
      <c r="I800" s="131"/>
      <c r="J800" s="156">
        <v>37.083799999999997</v>
      </c>
      <c r="K800" s="156">
        <v>-8.0345999999999993</v>
      </c>
    </row>
    <row r="801" spans="1:11" ht="13.5" thickBot="1" x14ac:dyDescent="0.25">
      <c r="A801" s="127">
        <v>145282</v>
      </c>
      <c r="B801" s="128" t="s">
        <v>412</v>
      </c>
      <c r="C801" s="129">
        <v>815</v>
      </c>
      <c r="D801" s="130" t="s">
        <v>308</v>
      </c>
      <c r="E801" s="130">
        <v>10</v>
      </c>
      <c r="F801" s="130"/>
      <c r="G801" s="130"/>
      <c r="H801" s="130"/>
      <c r="I801" s="131"/>
      <c r="J801" s="156">
        <v>37.0824</v>
      </c>
      <c r="K801" s="156">
        <v>-8.9123999999999999</v>
      </c>
    </row>
    <row r="802" spans="1:11" ht="13.5" thickBot="1" x14ac:dyDescent="0.25">
      <c r="A802" s="127">
        <v>145439</v>
      </c>
      <c r="B802" s="128" t="s">
        <v>423</v>
      </c>
      <c r="C802" s="129">
        <v>808</v>
      </c>
      <c r="D802" s="130" t="s">
        <v>301</v>
      </c>
      <c r="E802" s="130">
        <v>10</v>
      </c>
      <c r="F802" s="130"/>
      <c r="G802" s="130"/>
      <c r="H802" s="130"/>
      <c r="I802" s="131"/>
      <c r="J802" s="156">
        <v>37.072099999999999</v>
      </c>
      <c r="K802" s="156">
        <v>-8.1094000000000008</v>
      </c>
    </row>
    <row r="803" spans="1:11" ht="13.5" thickBot="1" x14ac:dyDescent="0.25">
      <c r="A803" s="127">
        <v>145336</v>
      </c>
      <c r="B803" s="128" t="s">
        <v>415</v>
      </c>
      <c r="C803" s="129">
        <v>808</v>
      </c>
      <c r="D803" s="130" t="s">
        <v>301</v>
      </c>
      <c r="E803" s="130">
        <v>10</v>
      </c>
      <c r="F803" s="130" t="s">
        <v>320</v>
      </c>
      <c r="G803" s="130"/>
      <c r="H803" s="130"/>
      <c r="I803" s="131"/>
      <c r="J803" s="156">
        <v>37.065300000000001</v>
      </c>
      <c r="K803" s="156">
        <v>-8.0907</v>
      </c>
    </row>
    <row r="804" spans="1:11" ht="13.5" thickBot="1" x14ac:dyDescent="0.25">
      <c r="A804" s="127">
        <v>145105</v>
      </c>
      <c r="B804" s="128" t="s">
        <v>404</v>
      </c>
      <c r="C804" s="129">
        <v>805</v>
      </c>
      <c r="D804" s="130" t="s">
        <v>298</v>
      </c>
      <c r="E804" s="130">
        <v>10</v>
      </c>
      <c r="F804" s="130"/>
      <c r="G804" s="130"/>
      <c r="H804" s="130"/>
      <c r="I804" s="131"/>
      <c r="J804" s="156">
        <v>37.032400000000003</v>
      </c>
      <c r="K804" s="156">
        <v>-7.9615</v>
      </c>
    </row>
    <row r="805" spans="1:11" ht="13.5" thickBot="1" x14ac:dyDescent="0.25">
      <c r="A805" s="127">
        <v>145221</v>
      </c>
      <c r="B805" s="128" t="s">
        <v>410</v>
      </c>
      <c r="C805" s="129">
        <v>810</v>
      </c>
      <c r="D805" s="130" t="s">
        <v>303</v>
      </c>
      <c r="E805" s="130">
        <v>10</v>
      </c>
      <c r="F805" s="130" t="s">
        <v>320</v>
      </c>
      <c r="G805" s="130"/>
      <c r="H805" s="130"/>
      <c r="I805" s="131"/>
      <c r="J805" s="156">
        <v>37.043700000000001</v>
      </c>
      <c r="K805" s="156">
        <v>-7.8057999999999996</v>
      </c>
    </row>
    <row r="806" spans="1:11" ht="13.5" thickBot="1" x14ac:dyDescent="0.25">
      <c r="A806" s="127">
        <v>145191</v>
      </c>
      <c r="B806" s="128" t="s">
        <v>409</v>
      </c>
      <c r="C806" s="129">
        <v>810</v>
      </c>
      <c r="D806" s="130" t="s">
        <v>303</v>
      </c>
      <c r="E806" s="130">
        <v>10</v>
      </c>
      <c r="F806" s="130" t="s">
        <v>320</v>
      </c>
      <c r="G806" s="130"/>
      <c r="H806" s="130"/>
      <c r="I806" s="131"/>
      <c r="J806" s="156">
        <v>37.037999999999997</v>
      </c>
      <c r="K806" s="156">
        <v>-7.8480999999999996</v>
      </c>
    </row>
    <row r="807" spans="1:11" ht="13.5" thickBot="1" x14ac:dyDescent="0.25">
      <c r="A807" s="127">
        <v>145567</v>
      </c>
      <c r="B807" s="128" t="s">
        <v>435</v>
      </c>
      <c r="C807" s="129">
        <v>805</v>
      </c>
      <c r="D807" s="130" t="s">
        <v>298</v>
      </c>
      <c r="E807" s="130">
        <v>10</v>
      </c>
      <c r="F807" s="130" t="s">
        <v>318</v>
      </c>
      <c r="G807" s="130"/>
      <c r="H807" s="130"/>
      <c r="I807" s="131"/>
      <c r="J807" s="156">
        <v>37.030999999999999</v>
      </c>
      <c r="K807" s="156">
        <v>-7.9279999999999999</v>
      </c>
    </row>
    <row r="808" spans="1:11" ht="13.5" thickBot="1" x14ac:dyDescent="0.25">
      <c r="A808" s="127">
        <v>145543</v>
      </c>
      <c r="B808" s="128" t="s">
        <v>433</v>
      </c>
      <c r="C808" s="129">
        <v>810</v>
      </c>
      <c r="D808" s="130" t="s">
        <v>303</v>
      </c>
      <c r="E808" s="130">
        <v>10</v>
      </c>
      <c r="F808" s="130" t="s">
        <v>320</v>
      </c>
      <c r="G808" s="130"/>
      <c r="H808" s="130"/>
      <c r="I808" s="131"/>
      <c r="J808" s="156">
        <v>37.031799999999997</v>
      </c>
      <c r="K808" s="156">
        <v>-7.84</v>
      </c>
    </row>
    <row r="809" spans="1:11" ht="13.5" thickBot="1" x14ac:dyDescent="0.25">
      <c r="A809" s="127">
        <v>145087</v>
      </c>
      <c r="B809" s="128" t="s">
        <v>402</v>
      </c>
      <c r="C809" s="129">
        <v>805</v>
      </c>
      <c r="D809" s="130" t="s">
        <v>298</v>
      </c>
      <c r="E809" s="130">
        <v>10</v>
      </c>
      <c r="F809" s="130" t="s">
        <v>318</v>
      </c>
      <c r="G809" s="130"/>
      <c r="H809" s="130"/>
      <c r="I809" s="131"/>
      <c r="J809" s="156">
        <v>37.023000000000003</v>
      </c>
      <c r="K809" s="156">
        <v>-7.9396000000000004</v>
      </c>
    </row>
    <row r="810" spans="1:11" ht="13.5" thickBot="1" x14ac:dyDescent="0.25">
      <c r="A810" s="127">
        <v>145452</v>
      </c>
      <c r="B810" s="128" t="s">
        <v>425</v>
      </c>
      <c r="C810" s="129">
        <v>810</v>
      </c>
      <c r="D810" s="130" t="s">
        <v>303</v>
      </c>
      <c r="E810" s="130">
        <v>10</v>
      </c>
      <c r="F810" s="130" t="s">
        <v>320</v>
      </c>
      <c r="G810" s="130"/>
      <c r="H810" s="130"/>
      <c r="I810" s="131"/>
      <c r="J810" s="156">
        <v>37.026000000000003</v>
      </c>
      <c r="K810" s="156">
        <v>-7.8423999999999996</v>
      </c>
    </row>
    <row r="811" spans="1:11" ht="13.5" thickBot="1" x14ac:dyDescent="0.25">
      <c r="A811" s="127">
        <v>145099</v>
      </c>
      <c r="B811" s="128" t="s">
        <v>403</v>
      </c>
      <c r="C811" s="129">
        <v>805</v>
      </c>
      <c r="D811" s="130" t="s">
        <v>298</v>
      </c>
      <c r="E811" s="130">
        <v>10</v>
      </c>
      <c r="F811" s="130"/>
      <c r="G811" s="130"/>
      <c r="H811" s="130"/>
      <c r="I811" s="131"/>
      <c r="J811" s="156">
        <v>37.018999999999998</v>
      </c>
      <c r="K811" s="156">
        <v>-7.9215999999999998</v>
      </c>
    </row>
    <row r="812" spans="1:11" ht="13.5" thickBot="1" x14ac:dyDescent="0.25">
      <c r="A812" s="137">
        <v>145397</v>
      </c>
      <c r="B812" s="138" t="s">
        <v>419</v>
      </c>
      <c r="C812" s="139">
        <v>805</v>
      </c>
      <c r="D812" s="140" t="s">
        <v>298</v>
      </c>
      <c r="E812" s="140">
        <v>10</v>
      </c>
      <c r="F812" s="140"/>
      <c r="G812" s="140"/>
      <c r="H812" s="140"/>
      <c r="I812" s="141"/>
      <c r="J812" s="160">
        <v>37.016599999999997</v>
      </c>
      <c r="K812" s="160">
        <v>-7.9276999999999997</v>
      </c>
    </row>
    <row r="813" spans="1:11" ht="13.5" thickTop="1" x14ac:dyDescent="0.2"/>
  </sheetData>
  <autoFilter ref="A1:K8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65"/>
  <sheetViews>
    <sheetView zoomScaleNormal="100" zoomScaleSheetLayoutView="100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401</v>
      </c>
      <c r="B2" s="33" t="s">
        <v>74</v>
      </c>
      <c r="C2" s="74">
        <v>401</v>
      </c>
      <c r="D2" s="45"/>
      <c r="E2" s="45"/>
      <c r="F2" s="45"/>
      <c r="G2" s="45"/>
      <c r="H2" s="45"/>
      <c r="J2" s="47">
        <v>41.344363000000001</v>
      </c>
      <c r="K2" s="47">
        <v>-6.9601807000000004</v>
      </c>
    </row>
    <row r="3" spans="1:11" s="5" customFormat="1" ht="15.95" customHeight="1" x14ac:dyDescent="0.2">
      <c r="A3" s="75">
        <v>1701</v>
      </c>
      <c r="B3" s="4" t="s">
        <v>75</v>
      </c>
      <c r="C3" s="75">
        <v>1701</v>
      </c>
      <c r="D3" s="22"/>
      <c r="E3" s="22"/>
      <c r="F3" s="22"/>
      <c r="G3" s="22"/>
      <c r="H3" s="22"/>
      <c r="J3" s="30">
        <v>41.277279700000001</v>
      </c>
      <c r="K3" s="30">
        <v>-7.4770301999999997</v>
      </c>
    </row>
    <row r="4" spans="1:11" s="46" customFormat="1" ht="15.95" customHeight="1" x14ac:dyDescent="0.2">
      <c r="A4" s="74">
        <v>1801</v>
      </c>
      <c r="B4" s="33" t="s">
        <v>76</v>
      </c>
      <c r="C4" s="74">
        <v>1801</v>
      </c>
      <c r="D4" s="45"/>
      <c r="E4" s="45"/>
      <c r="F4" s="45"/>
      <c r="G4" s="45"/>
      <c r="H4" s="45"/>
      <c r="J4" s="47">
        <v>41.109060599999999</v>
      </c>
      <c r="K4" s="47">
        <v>-7.6932176999999999</v>
      </c>
    </row>
    <row r="5" spans="1:11" s="5" customFormat="1" ht="15.95" customHeight="1" x14ac:dyDescent="0.2">
      <c r="A5" s="75">
        <v>1702</v>
      </c>
      <c r="B5" s="4" t="s">
        <v>77</v>
      </c>
      <c r="C5" s="75">
        <v>1702</v>
      </c>
      <c r="D5" s="22"/>
      <c r="E5" s="22"/>
      <c r="F5" s="22"/>
      <c r="G5" s="22"/>
      <c r="H5" s="22"/>
      <c r="J5" s="30">
        <v>41.690382399999997</v>
      </c>
      <c r="K5" s="30">
        <v>-7.6693462999999999</v>
      </c>
    </row>
    <row r="6" spans="1:11" s="46" customFormat="1" ht="15.95" customHeight="1" x14ac:dyDescent="0.2">
      <c r="A6" s="74">
        <v>402</v>
      </c>
      <c r="B6" s="33" t="s">
        <v>78</v>
      </c>
      <c r="C6" s="74">
        <v>402</v>
      </c>
      <c r="D6" s="45"/>
      <c r="E6" s="45"/>
      <c r="F6" s="45"/>
      <c r="G6" s="45"/>
      <c r="H6" s="45"/>
      <c r="J6" s="47">
        <v>41.806113099999997</v>
      </c>
      <c r="K6" s="47">
        <v>-6.7567380000000004</v>
      </c>
    </row>
    <row r="7" spans="1:11" s="5" customFormat="1" ht="15.95" customHeight="1" x14ac:dyDescent="0.2">
      <c r="A7" s="75">
        <v>403</v>
      </c>
      <c r="B7" s="4" t="s">
        <v>79</v>
      </c>
      <c r="C7" s="75">
        <v>403</v>
      </c>
      <c r="D7" s="22"/>
      <c r="E7" s="22"/>
      <c r="F7" s="22"/>
      <c r="G7" s="22"/>
      <c r="H7" s="22"/>
      <c r="J7" s="30">
        <v>41.242863100000001</v>
      </c>
      <c r="K7" s="30">
        <v>-7.3075557</v>
      </c>
    </row>
    <row r="8" spans="1:11" s="46" customFormat="1" ht="15.95" customHeight="1" x14ac:dyDescent="0.2">
      <c r="A8" s="74">
        <v>1703</v>
      </c>
      <c r="B8" s="33" t="s">
        <v>80</v>
      </c>
      <c r="C8" s="74">
        <v>1703</v>
      </c>
      <c r="D8" s="45"/>
      <c r="E8" s="45"/>
      <c r="F8" s="45"/>
      <c r="G8" s="45"/>
      <c r="H8" s="45"/>
      <c r="J8" s="47">
        <v>41.741781000000003</v>
      </c>
      <c r="K8" s="47">
        <v>-7.4731648000000002</v>
      </c>
    </row>
    <row r="9" spans="1:11" s="5" customFormat="1" ht="15.95" customHeight="1" x14ac:dyDescent="0.2">
      <c r="A9" s="75">
        <v>1804</v>
      </c>
      <c r="B9" s="4" t="s">
        <v>81</v>
      </c>
      <c r="C9" s="75">
        <v>1804</v>
      </c>
      <c r="D9" s="22"/>
      <c r="E9" s="22"/>
      <c r="F9" s="22"/>
      <c r="G9" s="22"/>
      <c r="H9" s="22"/>
      <c r="J9" s="30">
        <v>41.071713000000003</v>
      </c>
      <c r="K9" s="30">
        <v>-8.0898477</v>
      </c>
    </row>
    <row r="10" spans="1:11" s="46" customFormat="1" ht="15.95" customHeight="1" x14ac:dyDescent="0.2">
      <c r="A10" s="74">
        <v>404</v>
      </c>
      <c r="B10" s="33" t="s">
        <v>82</v>
      </c>
      <c r="C10" s="74">
        <v>404</v>
      </c>
      <c r="D10" s="45"/>
      <c r="E10" s="45"/>
      <c r="F10" s="45"/>
      <c r="G10" s="45"/>
      <c r="H10" s="45"/>
      <c r="J10" s="47">
        <v>41.0900806</v>
      </c>
      <c r="K10" s="47">
        <v>-6.8087993000000004</v>
      </c>
    </row>
    <row r="11" spans="1:11" s="5" customFormat="1" ht="15.95" customHeight="1" x14ac:dyDescent="0.2">
      <c r="A11" s="75">
        <v>1805</v>
      </c>
      <c r="B11" s="4" t="s">
        <v>83</v>
      </c>
      <c r="C11" s="75">
        <v>1805</v>
      </c>
      <c r="D11" s="22"/>
      <c r="E11" s="22"/>
      <c r="F11" s="22"/>
      <c r="G11" s="22"/>
      <c r="H11" s="22"/>
      <c r="J11" s="30">
        <v>41.095374499999998</v>
      </c>
      <c r="K11" s="30">
        <v>-7.8123804999999997</v>
      </c>
    </row>
    <row r="12" spans="1:11" s="46" customFormat="1" ht="15.95" customHeight="1" x14ac:dyDescent="0.2">
      <c r="A12" s="74">
        <v>405</v>
      </c>
      <c r="B12" s="33" t="s">
        <v>84</v>
      </c>
      <c r="C12" s="74">
        <v>405</v>
      </c>
      <c r="D12" s="45"/>
      <c r="E12" s="45"/>
      <c r="F12" s="45"/>
      <c r="G12" s="45"/>
      <c r="H12" s="45"/>
      <c r="J12" s="47">
        <v>41.537000499999998</v>
      </c>
      <c r="K12" s="47">
        <v>-6.9617993</v>
      </c>
    </row>
    <row r="13" spans="1:11" s="5" customFormat="1" ht="15.95" customHeight="1" x14ac:dyDescent="0.2">
      <c r="A13" s="75">
        <v>1704</v>
      </c>
      <c r="B13" s="4" t="s">
        <v>85</v>
      </c>
      <c r="C13" s="75">
        <v>1704</v>
      </c>
      <c r="D13" s="22"/>
      <c r="E13" s="22"/>
      <c r="F13" s="22"/>
      <c r="G13" s="22"/>
      <c r="H13" s="22"/>
      <c r="J13" s="30">
        <v>41.159864800000001</v>
      </c>
      <c r="K13" s="30">
        <v>-7.8899227999999999</v>
      </c>
    </row>
    <row r="14" spans="1:11" s="46" customFormat="1" ht="15.95" customHeight="1" x14ac:dyDescent="0.2">
      <c r="A14" s="74">
        <v>406</v>
      </c>
      <c r="B14" s="33" t="s">
        <v>86</v>
      </c>
      <c r="C14" s="74">
        <v>406</v>
      </c>
      <c r="D14" s="45"/>
      <c r="E14" s="45"/>
      <c r="F14" s="45"/>
      <c r="G14" s="45"/>
      <c r="H14" s="45"/>
      <c r="J14" s="47">
        <v>41.499541200000003</v>
      </c>
      <c r="K14" s="47">
        <v>-6.2712310999999996</v>
      </c>
    </row>
    <row r="15" spans="1:11" s="5" customFormat="1" ht="15.95" customHeight="1" x14ac:dyDescent="0.2">
      <c r="A15" s="75">
        <v>407</v>
      </c>
      <c r="B15" s="4" t="s">
        <v>87</v>
      </c>
      <c r="C15" s="75">
        <v>407</v>
      </c>
      <c r="D15" s="22"/>
      <c r="E15" s="22"/>
      <c r="F15" s="22"/>
      <c r="G15" s="22"/>
      <c r="H15" s="22"/>
      <c r="J15" s="30">
        <v>41.4853545</v>
      </c>
      <c r="K15" s="30">
        <v>-7.1808711000000001</v>
      </c>
    </row>
    <row r="16" spans="1:11" s="46" customFormat="1" ht="15.95" customHeight="1" x14ac:dyDescent="0.2">
      <c r="A16" s="74">
        <v>408</v>
      </c>
      <c r="B16" s="33" t="s">
        <v>88</v>
      </c>
      <c r="C16" s="74">
        <v>408</v>
      </c>
      <c r="D16" s="45"/>
      <c r="E16" s="45"/>
      <c r="F16" s="45"/>
      <c r="G16" s="45"/>
      <c r="H16" s="45"/>
      <c r="J16" s="47">
        <v>41.341934500000001</v>
      </c>
      <c r="K16" s="47">
        <v>-6.7094364000000004</v>
      </c>
    </row>
    <row r="17" spans="1:11" s="5" customFormat="1" ht="15.95" customHeight="1" x14ac:dyDescent="0.2">
      <c r="A17" s="75">
        <v>1807</v>
      </c>
      <c r="B17" s="4" t="s">
        <v>89</v>
      </c>
      <c r="C17" s="75">
        <v>1807</v>
      </c>
      <c r="D17" s="22"/>
      <c r="E17" s="22"/>
      <c r="F17" s="22"/>
      <c r="G17" s="22"/>
      <c r="H17" s="22"/>
      <c r="J17" s="30">
        <v>40.981718299999997</v>
      </c>
      <c r="K17" s="30">
        <v>-7.6139232999999997</v>
      </c>
    </row>
    <row r="18" spans="1:11" s="46" customFormat="1" ht="15.95" customHeight="1" x14ac:dyDescent="0.2">
      <c r="A18" s="74">
        <v>1705</v>
      </c>
      <c r="B18" s="33" t="s">
        <v>90</v>
      </c>
      <c r="C18" s="74">
        <v>1705</v>
      </c>
      <c r="D18" s="45"/>
      <c r="E18" s="45"/>
      <c r="F18" s="45"/>
      <c r="G18" s="45"/>
      <c r="H18" s="45"/>
      <c r="J18" s="47">
        <v>41.411234800000003</v>
      </c>
      <c r="K18" s="47">
        <v>-7.9526064999999999</v>
      </c>
    </row>
    <row r="19" spans="1:11" s="5" customFormat="1" ht="15.95" customHeight="1" x14ac:dyDescent="0.2">
      <c r="A19" s="75">
        <v>1706</v>
      </c>
      <c r="B19" s="4" t="s">
        <v>91</v>
      </c>
      <c r="C19" s="75">
        <v>1706</v>
      </c>
      <c r="D19" s="22"/>
      <c r="E19" s="22"/>
      <c r="F19" s="22"/>
      <c r="G19" s="22"/>
      <c r="H19" s="22"/>
      <c r="J19" s="30">
        <v>41.826630000000002</v>
      </c>
      <c r="K19" s="30">
        <v>-7.7878704000000001</v>
      </c>
    </row>
    <row r="20" spans="1:11" s="46" customFormat="1" ht="15.95" customHeight="1" x14ac:dyDescent="0.2">
      <c r="A20" s="74">
        <v>1707</v>
      </c>
      <c r="B20" s="33" t="s">
        <v>92</v>
      </c>
      <c r="C20" s="74">
        <v>1707</v>
      </c>
      <c r="D20" s="45"/>
      <c r="E20" s="45"/>
      <c r="F20" s="45"/>
      <c r="G20" s="45"/>
      <c r="H20" s="45"/>
      <c r="J20" s="47">
        <v>41.410051000000003</v>
      </c>
      <c r="K20" s="47">
        <v>-7.4489530999999998</v>
      </c>
    </row>
    <row r="21" spans="1:11" s="5" customFormat="1" ht="15.95" customHeight="1" x14ac:dyDescent="0.2">
      <c r="A21" s="75">
        <v>1812</v>
      </c>
      <c r="B21" s="4" t="s">
        <v>93</v>
      </c>
      <c r="C21" s="75">
        <v>1812</v>
      </c>
      <c r="D21" s="22"/>
      <c r="E21" s="22"/>
      <c r="F21" s="22"/>
      <c r="G21" s="22"/>
      <c r="H21" s="22"/>
      <c r="J21" s="30">
        <v>40.990320799999999</v>
      </c>
      <c r="K21" s="30">
        <v>-7.3943498999999999</v>
      </c>
    </row>
    <row r="22" spans="1:11" s="46" customFormat="1" ht="15.95" customHeight="1" x14ac:dyDescent="0.2">
      <c r="A22" s="74">
        <v>1708</v>
      </c>
      <c r="B22" s="33" t="s">
        <v>94</v>
      </c>
      <c r="C22" s="74">
        <v>1708</v>
      </c>
      <c r="D22" s="45"/>
      <c r="E22" s="45"/>
      <c r="F22" s="45"/>
      <c r="G22" s="45"/>
      <c r="H22" s="45"/>
      <c r="J22" s="47">
        <v>41.165590100000003</v>
      </c>
      <c r="K22" s="47">
        <v>-7.7884808999999997</v>
      </c>
    </row>
    <row r="23" spans="1:11" s="5" customFormat="1" ht="15.95" customHeight="1" x14ac:dyDescent="0.2">
      <c r="A23" s="75">
        <v>1813</v>
      </c>
      <c r="B23" s="4" t="s">
        <v>95</v>
      </c>
      <c r="C23" s="75">
        <v>1813</v>
      </c>
      <c r="D23" s="22"/>
      <c r="E23" s="22"/>
      <c r="F23" s="22"/>
      <c r="G23" s="22"/>
      <c r="H23" s="22"/>
      <c r="J23" s="30">
        <v>41.106279899999997</v>
      </c>
      <c r="K23" s="30">
        <v>-7.9633320999999997</v>
      </c>
    </row>
    <row r="24" spans="1:11" s="46" customFormat="1" ht="15.95" customHeight="1" x14ac:dyDescent="0.2">
      <c r="A24" s="74">
        <v>1709</v>
      </c>
      <c r="B24" s="33" t="s">
        <v>96</v>
      </c>
      <c r="C24" s="74">
        <v>1709</v>
      </c>
      <c r="D24" s="45"/>
      <c r="E24" s="45"/>
      <c r="F24" s="45"/>
      <c r="G24" s="45"/>
      <c r="H24" s="45"/>
      <c r="J24" s="47">
        <v>41.519901099999998</v>
      </c>
      <c r="K24" s="47">
        <v>-7.7938510000000001</v>
      </c>
    </row>
    <row r="25" spans="1:11" s="5" customFormat="1" ht="15.95" customHeight="1" x14ac:dyDescent="0.2">
      <c r="A25" s="75">
        <v>1710</v>
      </c>
      <c r="B25" s="4" t="s">
        <v>97</v>
      </c>
      <c r="C25" s="75">
        <v>1710</v>
      </c>
      <c r="D25" s="22"/>
      <c r="E25" s="22"/>
      <c r="F25" s="22"/>
      <c r="G25" s="22"/>
      <c r="H25" s="22"/>
      <c r="J25" s="30">
        <v>41.2689661</v>
      </c>
      <c r="K25" s="30">
        <v>-7.5752442999999996</v>
      </c>
    </row>
    <row r="26" spans="1:11" s="46" customFormat="1" ht="15.95" customHeight="1" x14ac:dyDescent="0.2">
      <c r="A26" s="74">
        <v>1711</v>
      </c>
      <c r="B26" s="33" t="s">
        <v>98</v>
      </c>
      <c r="C26" s="74">
        <v>1711</v>
      </c>
      <c r="D26" s="45"/>
      <c r="E26" s="45"/>
      <c r="F26" s="45"/>
      <c r="G26" s="45"/>
      <c r="H26" s="45"/>
      <c r="J26" s="47">
        <v>41.209880699999999</v>
      </c>
      <c r="K26" s="47">
        <v>-7.7840718999999998</v>
      </c>
    </row>
    <row r="27" spans="1:11" s="5" customFormat="1" ht="15.95" customHeight="1" x14ac:dyDescent="0.2">
      <c r="A27" s="75">
        <v>1815</v>
      </c>
      <c r="B27" s="4" t="s">
        <v>99</v>
      </c>
      <c r="C27" s="75">
        <v>1815</v>
      </c>
      <c r="D27" s="22"/>
      <c r="E27" s="22"/>
      <c r="F27" s="22"/>
      <c r="G27" s="22"/>
      <c r="H27" s="22"/>
      <c r="J27" s="30">
        <v>41.147738099999998</v>
      </c>
      <c r="K27" s="30">
        <v>-7.4050532999999996</v>
      </c>
    </row>
    <row r="28" spans="1:11" s="46" customFormat="1" ht="15.95" customHeight="1" x14ac:dyDescent="0.2">
      <c r="A28" s="77">
        <v>1818</v>
      </c>
      <c r="B28" s="48" t="s">
        <v>100</v>
      </c>
      <c r="C28" s="77">
        <v>1818</v>
      </c>
      <c r="D28" s="49"/>
      <c r="E28" s="49"/>
      <c r="F28" s="49"/>
      <c r="G28" s="49"/>
      <c r="H28" s="49"/>
      <c r="J28" s="47">
        <v>40.899841700000003</v>
      </c>
      <c r="K28" s="47">
        <v>-7.4900187999999996</v>
      </c>
    </row>
    <row r="29" spans="1:11" s="5" customFormat="1" ht="15.95" customHeight="1" x14ac:dyDescent="0.2">
      <c r="A29" s="75">
        <v>1819</v>
      </c>
      <c r="B29" s="4" t="s">
        <v>101</v>
      </c>
      <c r="C29" s="75">
        <v>1819</v>
      </c>
      <c r="D29" s="22"/>
      <c r="E29" s="22"/>
      <c r="F29" s="22"/>
      <c r="G29" s="22"/>
      <c r="H29" s="22"/>
      <c r="J29" s="30">
        <v>41.116271300000001</v>
      </c>
      <c r="K29" s="30">
        <v>-7.5674579</v>
      </c>
    </row>
    <row r="30" spans="1:11" s="46" customFormat="1" ht="15.95" customHeight="1" x14ac:dyDescent="0.2">
      <c r="A30" s="74">
        <v>1820</v>
      </c>
      <c r="B30" s="33" t="s">
        <v>102</v>
      </c>
      <c r="C30" s="74">
        <v>1820</v>
      </c>
      <c r="D30" s="45"/>
      <c r="E30" s="45"/>
      <c r="F30" s="45"/>
      <c r="G30" s="45"/>
      <c r="H30" s="45"/>
      <c r="J30" s="47">
        <v>41.017446100000001</v>
      </c>
      <c r="K30" s="47">
        <v>-7.7750035999999998</v>
      </c>
    </row>
    <row r="31" spans="1:11" s="5" customFormat="1" ht="15.95" customHeight="1" x14ac:dyDescent="0.2">
      <c r="A31" s="75">
        <v>409</v>
      </c>
      <c r="B31" s="4" t="s">
        <v>103</v>
      </c>
      <c r="C31" s="75">
        <v>409</v>
      </c>
      <c r="D31" s="22"/>
      <c r="E31" s="22"/>
      <c r="F31" s="22"/>
      <c r="G31" s="22"/>
      <c r="H31" s="22"/>
      <c r="J31" s="30">
        <v>41.174216399999999</v>
      </c>
      <c r="K31" s="30">
        <v>-7.0534404999999998</v>
      </c>
    </row>
    <row r="32" spans="1:11" s="46" customFormat="1" ht="15.95" customHeight="1" x14ac:dyDescent="0.2">
      <c r="A32" s="74">
        <v>1712</v>
      </c>
      <c r="B32" s="33" t="s">
        <v>104</v>
      </c>
      <c r="C32" s="74">
        <v>1712</v>
      </c>
      <c r="D32" s="45"/>
      <c r="E32" s="45"/>
      <c r="F32" s="45"/>
      <c r="G32" s="45"/>
      <c r="H32" s="45"/>
      <c r="J32" s="47">
        <v>41.608716000000001</v>
      </c>
      <c r="K32" s="47">
        <v>-7.3109055999999999</v>
      </c>
    </row>
    <row r="33" spans="1:11" s="5" customFormat="1" ht="15.95" customHeight="1" x14ac:dyDescent="0.2">
      <c r="A33" s="75">
        <v>410</v>
      </c>
      <c r="B33" s="4" t="s">
        <v>105</v>
      </c>
      <c r="C33" s="75">
        <v>410</v>
      </c>
      <c r="D33" s="22"/>
      <c r="E33" s="22"/>
      <c r="F33" s="22"/>
      <c r="G33" s="22"/>
      <c r="H33" s="22"/>
      <c r="J33" s="30">
        <v>41.308281399999998</v>
      </c>
      <c r="K33" s="30">
        <v>-7.1534674999999996</v>
      </c>
    </row>
    <row r="34" spans="1:11" s="46" customFormat="1" ht="15.95" customHeight="1" x14ac:dyDescent="0.2">
      <c r="A34" s="74">
        <v>914</v>
      </c>
      <c r="B34" s="33" t="s">
        <v>106</v>
      </c>
      <c r="C34" s="74">
        <v>914</v>
      </c>
      <c r="D34" s="45"/>
      <c r="E34" s="45"/>
      <c r="F34" s="45"/>
      <c r="G34" s="45"/>
      <c r="H34" s="45"/>
      <c r="J34" s="47">
        <v>41.082246599999998</v>
      </c>
      <c r="K34" s="47">
        <v>-7.1403597999999997</v>
      </c>
    </row>
    <row r="35" spans="1:11" s="5" customFormat="1" ht="15.95" customHeight="1" x14ac:dyDescent="0.2">
      <c r="A35" s="75">
        <v>1713</v>
      </c>
      <c r="B35" s="4" t="s">
        <v>107</v>
      </c>
      <c r="C35" s="75">
        <v>1713</v>
      </c>
      <c r="D35" s="22"/>
      <c r="E35" s="22"/>
      <c r="F35" s="22"/>
      <c r="G35" s="22"/>
      <c r="H35" s="22"/>
      <c r="J35" s="30">
        <v>41.500238699999997</v>
      </c>
      <c r="K35" s="30">
        <v>-7.6432317999999997</v>
      </c>
    </row>
    <row r="36" spans="1:11" s="46" customFormat="1" ht="15.95" customHeight="1" x14ac:dyDescent="0.2">
      <c r="A36" s="74">
        <v>1714</v>
      </c>
      <c r="B36" s="33" t="s">
        <v>108</v>
      </c>
      <c r="C36" s="74">
        <v>1714</v>
      </c>
      <c r="D36" s="45"/>
      <c r="E36" s="45"/>
      <c r="F36" s="45"/>
      <c r="G36" s="45"/>
      <c r="H36" s="45"/>
      <c r="J36" s="47">
        <v>41.3010351</v>
      </c>
      <c r="K36" s="47">
        <v>-7.7422354000000002</v>
      </c>
    </row>
    <row r="37" spans="1:11" s="5" customFormat="1" ht="15.95" customHeight="1" x14ac:dyDescent="0.2">
      <c r="A37" s="75">
        <v>411</v>
      </c>
      <c r="B37" s="4" t="s">
        <v>109</v>
      </c>
      <c r="C37" s="75">
        <v>411</v>
      </c>
      <c r="D37" s="22"/>
      <c r="E37" s="22"/>
      <c r="F37" s="22"/>
      <c r="G37" s="22"/>
      <c r="H37" s="22"/>
      <c r="J37" s="30">
        <v>41.584445100000003</v>
      </c>
      <c r="K37" s="30">
        <v>-6.5291211000000002</v>
      </c>
    </row>
    <row r="38" spans="1:11" s="46" customFormat="1" ht="15.95" customHeight="1" x14ac:dyDescent="0.2">
      <c r="A38" s="74">
        <v>412</v>
      </c>
      <c r="B38" s="33" t="s">
        <v>110</v>
      </c>
      <c r="C38" s="74">
        <v>412</v>
      </c>
      <c r="D38" s="45"/>
      <c r="E38" s="45"/>
      <c r="F38" s="45"/>
      <c r="G38" s="45"/>
      <c r="H38" s="45"/>
      <c r="J38" s="47">
        <v>41.8307225</v>
      </c>
      <c r="K38" s="47">
        <v>-7.0093005000000002</v>
      </c>
    </row>
    <row r="39" spans="1:11" s="55" customFormat="1" ht="15.95" customHeight="1" x14ac:dyDescent="0.2">
      <c r="A39" s="52" t="s">
        <v>14</v>
      </c>
      <c r="B39" s="53"/>
      <c r="C39" s="54">
        <f t="shared" ref="C39:H39" si="0">SUM(C2:C38)</f>
        <v>47811</v>
      </c>
      <c r="D39" s="54">
        <f t="shared" si="0"/>
        <v>0</v>
      </c>
      <c r="E39" s="54">
        <f t="shared" si="0"/>
        <v>0</v>
      </c>
      <c r="F39" s="54">
        <f t="shared" si="0"/>
        <v>0</v>
      </c>
      <c r="G39" s="54">
        <f t="shared" si="0"/>
        <v>0</v>
      </c>
      <c r="H39" s="54">
        <f t="shared" si="0"/>
        <v>0</v>
      </c>
      <c r="I39" s="55">
        <f>COUNTA($A$2:A38)</f>
        <v>37</v>
      </c>
      <c r="J39" s="56"/>
      <c r="K39" s="56"/>
    </row>
    <row r="40" spans="1:11" s="7" customFormat="1" ht="20.100000000000001" customHeight="1" x14ac:dyDescent="0.2">
      <c r="A40" s="15"/>
      <c r="C40" s="24"/>
      <c r="D40" s="24"/>
      <c r="E40" s="24"/>
      <c r="F40" s="24"/>
      <c r="G40" s="24"/>
      <c r="H40" s="24"/>
      <c r="J40" s="30"/>
      <c r="K40" s="30"/>
    </row>
    <row r="41" spans="1:11" x14ac:dyDescent="0.2"/>
    <row r="42" spans="1:11" x14ac:dyDescent="0.2"/>
    <row r="43" spans="1:11" x14ac:dyDescent="0.2"/>
    <row r="44" spans="1:11" x14ac:dyDescent="0.2"/>
    <row r="45" spans="1:11" x14ac:dyDescent="0.2"/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2010&amp;C&amp;"Arial,Negrito"&amp;9AMAZONAS&amp;R&amp;"IBGE,Normal"&amp;9DE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/>
  <dimension ref="A1:K55"/>
  <sheetViews>
    <sheetView zoomScaleNormal="100" zoomScaleSheetLayoutView="90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44" hidden="1"/>
  </cols>
  <sheetData>
    <row r="1" spans="1:11" s="43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101</v>
      </c>
      <c r="B2" s="33" t="s">
        <v>111</v>
      </c>
      <c r="C2" s="74">
        <v>101</v>
      </c>
      <c r="D2" s="45"/>
      <c r="E2" s="45"/>
      <c r="F2" s="45"/>
      <c r="G2" s="45"/>
      <c r="H2" s="45"/>
      <c r="J2" s="47">
        <v>40.575424599999998</v>
      </c>
      <c r="K2" s="47">
        <v>-8.4464368000000007</v>
      </c>
    </row>
    <row r="3" spans="1:11" s="39" customFormat="1" ht="15.95" customHeight="1" x14ac:dyDescent="0.2">
      <c r="A3" s="78">
        <v>102</v>
      </c>
      <c r="B3" s="34" t="s">
        <v>112</v>
      </c>
      <c r="C3" s="78">
        <v>102</v>
      </c>
      <c r="D3" s="35"/>
      <c r="E3" s="35"/>
      <c r="F3" s="35"/>
      <c r="G3" s="35"/>
      <c r="H3" s="35"/>
      <c r="I3" s="38"/>
      <c r="J3" s="37">
        <v>40.689423599999998</v>
      </c>
      <c r="K3" s="37">
        <v>-8.4796654999999994</v>
      </c>
    </row>
    <row r="4" spans="1:11" s="46" customFormat="1" ht="15.95" customHeight="1" x14ac:dyDescent="0.2">
      <c r="A4" s="74">
        <v>103</v>
      </c>
      <c r="B4" s="33" t="s">
        <v>113</v>
      </c>
      <c r="C4" s="74">
        <v>103</v>
      </c>
      <c r="D4" s="45"/>
      <c r="E4" s="45"/>
      <c r="F4" s="45"/>
      <c r="G4" s="45"/>
      <c r="H4" s="45"/>
      <c r="I4" s="51"/>
      <c r="J4" s="47">
        <v>40.4409572</v>
      </c>
      <c r="K4" s="47">
        <v>-8.4354306000000001</v>
      </c>
    </row>
    <row r="5" spans="1:11" s="39" customFormat="1" ht="15.95" customHeight="1" x14ac:dyDescent="0.2">
      <c r="A5" s="78">
        <v>104</v>
      </c>
      <c r="B5" s="34" t="s">
        <v>114</v>
      </c>
      <c r="C5" s="78">
        <v>104</v>
      </c>
      <c r="D5" s="35"/>
      <c r="E5" s="35"/>
      <c r="F5" s="35"/>
      <c r="G5" s="35"/>
      <c r="H5" s="35"/>
      <c r="I5" s="38"/>
      <c r="J5" s="37">
        <v>40.932148900000001</v>
      </c>
      <c r="K5" s="37">
        <v>-8.2450989999999997</v>
      </c>
    </row>
    <row r="6" spans="1:11" s="46" customFormat="1" ht="15.95" customHeight="1" x14ac:dyDescent="0.2">
      <c r="A6" s="74">
        <v>105</v>
      </c>
      <c r="B6" s="33" t="s">
        <v>115</v>
      </c>
      <c r="C6" s="74">
        <v>105</v>
      </c>
      <c r="D6" s="45"/>
      <c r="E6" s="45"/>
      <c r="F6" s="45"/>
      <c r="G6" s="45"/>
      <c r="H6" s="45"/>
      <c r="I6" s="51"/>
      <c r="J6" s="47">
        <v>40.657775999999998</v>
      </c>
      <c r="K6" s="47">
        <v>-8.7411110000000001</v>
      </c>
    </row>
    <row r="7" spans="1:11" s="39" customFormat="1" ht="15.95" customHeight="1" x14ac:dyDescent="0.2">
      <c r="A7" s="78">
        <v>1802</v>
      </c>
      <c r="B7" s="34" t="s">
        <v>116</v>
      </c>
      <c r="C7" s="78">
        <v>1802</v>
      </c>
      <c r="D7" s="35"/>
      <c r="E7" s="35"/>
      <c r="F7" s="35"/>
      <c r="G7" s="35"/>
      <c r="H7" s="35"/>
      <c r="I7" s="38"/>
      <c r="J7" s="37">
        <v>40.434778399999999</v>
      </c>
      <c r="K7" s="37">
        <v>-7.9980001999999999</v>
      </c>
    </row>
    <row r="8" spans="1:11" s="46" customFormat="1" ht="15.95" customHeight="1" x14ac:dyDescent="0.2">
      <c r="A8" s="74">
        <v>106</v>
      </c>
      <c r="B8" s="33" t="s">
        <v>117</v>
      </c>
      <c r="C8" s="74">
        <v>106</v>
      </c>
      <c r="D8" s="45"/>
      <c r="E8" s="45"/>
      <c r="F8" s="45"/>
      <c r="G8" s="45"/>
      <c r="H8" s="45"/>
      <c r="I8" s="51"/>
      <c r="J8" s="47">
        <v>41.040944400000001</v>
      </c>
      <c r="K8" s="47">
        <v>-8.2714736000000002</v>
      </c>
    </row>
    <row r="9" spans="1:11" s="39" customFormat="1" ht="15.95" customHeight="1" x14ac:dyDescent="0.2">
      <c r="A9" s="78">
        <v>1803</v>
      </c>
      <c r="B9" s="34" t="s">
        <v>118</v>
      </c>
      <c r="C9" s="78">
        <v>1803</v>
      </c>
      <c r="D9" s="35"/>
      <c r="E9" s="35"/>
      <c r="F9" s="35"/>
      <c r="G9" s="35"/>
      <c r="H9" s="35"/>
      <c r="I9" s="38"/>
      <c r="J9" s="37">
        <v>40.899792400000003</v>
      </c>
      <c r="K9" s="37">
        <v>-7.9335019999999998</v>
      </c>
    </row>
    <row r="10" spans="1:11" s="46" customFormat="1" ht="15.95" customHeight="1" x14ac:dyDescent="0.2">
      <c r="A10" s="74">
        <v>107</v>
      </c>
      <c r="B10" s="33" t="s">
        <v>119</v>
      </c>
      <c r="C10" s="74">
        <v>107</v>
      </c>
      <c r="D10" s="45"/>
      <c r="E10" s="45"/>
      <c r="F10" s="45"/>
      <c r="G10" s="45"/>
      <c r="H10" s="45"/>
      <c r="I10" s="51"/>
      <c r="J10" s="47">
        <v>41.007191400000004</v>
      </c>
      <c r="K10" s="47">
        <v>-8.6410332000000007</v>
      </c>
    </row>
    <row r="11" spans="1:11" s="39" customFormat="1" ht="15.95" customHeight="1" x14ac:dyDescent="0.2">
      <c r="A11" s="78">
        <v>108</v>
      </c>
      <c r="B11" s="34" t="s">
        <v>120</v>
      </c>
      <c r="C11" s="78">
        <v>108</v>
      </c>
      <c r="D11" s="35"/>
      <c r="E11" s="35"/>
      <c r="F11" s="35"/>
      <c r="G11" s="35"/>
      <c r="H11" s="35"/>
      <c r="I11" s="38"/>
      <c r="J11" s="37">
        <v>40.752838500000003</v>
      </c>
      <c r="K11" s="37">
        <v>-8.5709856000000002</v>
      </c>
    </row>
    <row r="12" spans="1:11" s="46" customFormat="1" ht="15.95" customHeight="1" x14ac:dyDescent="0.2">
      <c r="A12" s="74">
        <v>110</v>
      </c>
      <c r="B12" s="33" t="s">
        <v>121</v>
      </c>
      <c r="C12" s="74">
        <v>110</v>
      </c>
      <c r="D12" s="45"/>
      <c r="E12" s="45"/>
      <c r="F12" s="45"/>
      <c r="G12" s="45"/>
      <c r="H12" s="45"/>
      <c r="I12" s="51"/>
      <c r="J12" s="47">
        <v>40.602308999999998</v>
      </c>
      <c r="K12" s="47">
        <v>-8.6723710000000001</v>
      </c>
    </row>
    <row r="13" spans="1:11" s="36" customFormat="1" ht="15.95" customHeight="1" x14ac:dyDescent="0.2">
      <c r="A13" s="78">
        <v>1806</v>
      </c>
      <c r="B13" s="34" t="s">
        <v>122</v>
      </c>
      <c r="C13" s="78">
        <v>1806</v>
      </c>
      <c r="D13" s="35"/>
      <c r="E13" s="35"/>
      <c r="F13" s="35"/>
      <c r="G13" s="35"/>
      <c r="H13" s="35"/>
      <c r="J13" s="37">
        <v>40.608372299999999</v>
      </c>
      <c r="K13" s="37">
        <v>-7.7664152</v>
      </c>
    </row>
    <row r="14" spans="1:11" s="46" customFormat="1" ht="15.95" customHeight="1" x14ac:dyDescent="0.2">
      <c r="A14" s="74">
        <v>111</v>
      </c>
      <c r="B14" s="33" t="s">
        <v>123</v>
      </c>
      <c r="C14" s="74">
        <v>111</v>
      </c>
      <c r="D14" s="45"/>
      <c r="E14" s="45"/>
      <c r="F14" s="45"/>
      <c r="G14" s="45"/>
      <c r="H14" s="45"/>
      <c r="J14" s="47">
        <v>40.3784627</v>
      </c>
      <c r="K14" s="47">
        <v>-8.4534853000000005</v>
      </c>
    </row>
    <row r="15" spans="1:11" s="36" customFormat="1" ht="15.95" customHeight="1" x14ac:dyDescent="0.2">
      <c r="A15" s="78">
        <v>1808</v>
      </c>
      <c r="B15" s="34" t="s">
        <v>124</v>
      </c>
      <c r="C15" s="78">
        <v>1808</v>
      </c>
      <c r="D15" s="35"/>
      <c r="E15" s="35"/>
      <c r="F15" s="35"/>
      <c r="G15" s="35"/>
      <c r="H15" s="35"/>
      <c r="J15" s="37">
        <v>40.396853900000004</v>
      </c>
      <c r="K15" s="37">
        <v>-8.2325058000000002</v>
      </c>
    </row>
    <row r="16" spans="1:11" s="46" customFormat="1" ht="15.95" customHeight="1" x14ac:dyDescent="0.2">
      <c r="A16" s="74">
        <v>112</v>
      </c>
      <c r="B16" s="33" t="s">
        <v>125</v>
      </c>
      <c r="C16" s="74">
        <v>112</v>
      </c>
      <c r="D16" s="45"/>
      <c r="E16" s="45"/>
      <c r="F16" s="45"/>
      <c r="G16" s="45"/>
      <c r="H16" s="45"/>
      <c r="J16" s="47">
        <v>40.737049300000002</v>
      </c>
      <c r="K16" s="47">
        <v>-8.6399173000000005</v>
      </c>
    </row>
    <row r="17" spans="1:11" s="36" customFormat="1" ht="15.95" customHeight="1" x14ac:dyDescent="0.2">
      <c r="A17" s="78">
        <v>1809</v>
      </c>
      <c r="B17" s="34" t="s">
        <v>126</v>
      </c>
      <c r="C17" s="78">
        <v>1809</v>
      </c>
      <c r="D17" s="35"/>
      <c r="E17" s="35"/>
      <c r="F17" s="35"/>
      <c r="G17" s="35"/>
      <c r="H17" s="35"/>
      <c r="J17" s="37">
        <v>40.537787000000002</v>
      </c>
      <c r="K17" s="37">
        <v>-7.8498678999999996</v>
      </c>
    </row>
    <row r="18" spans="1:11" s="46" customFormat="1" ht="15.95" customHeight="1" x14ac:dyDescent="0.2">
      <c r="A18" s="74">
        <v>113</v>
      </c>
      <c r="B18" s="33" t="s">
        <v>127</v>
      </c>
      <c r="C18" s="74">
        <v>113</v>
      </c>
      <c r="D18" s="45"/>
      <c r="E18" s="45"/>
      <c r="F18" s="45"/>
      <c r="G18" s="45"/>
      <c r="H18" s="45"/>
      <c r="J18" s="47">
        <v>40.838729399999998</v>
      </c>
      <c r="K18" s="47">
        <v>-8.4769763000000005</v>
      </c>
    </row>
    <row r="19" spans="1:11" s="36" customFormat="1" ht="15.95" customHeight="1" x14ac:dyDescent="0.2">
      <c r="A19" s="78">
        <v>1810</v>
      </c>
      <c r="B19" s="34" t="s">
        <v>128</v>
      </c>
      <c r="C19" s="78">
        <v>1810</v>
      </c>
      <c r="D19" s="35"/>
      <c r="E19" s="35"/>
      <c r="F19" s="35"/>
      <c r="G19" s="35"/>
      <c r="H19" s="35"/>
      <c r="J19" s="37">
        <v>40.7322554</v>
      </c>
      <c r="K19" s="37">
        <v>-8.1737804999999994</v>
      </c>
    </row>
    <row r="20" spans="1:11" s="46" customFormat="1" ht="15.95" customHeight="1" x14ac:dyDescent="0.2">
      <c r="A20" s="74">
        <v>114</v>
      </c>
      <c r="B20" s="33" t="s">
        <v>129</v>
      </c>
      <c r="C20" s="74">
        <v>114</v>
      </c>
      <c r="D20" s="45"/>
      <c r="E20" s="45"/>
      <c r="F20" s="45"/>
      <c r="G20" s="45"/>
      <c r="H20" s="45"/>
      <c r="J20" s="47">
        <v>40.517020899999999</v>
      </c>
      <c r="K20" s="47">
        <v>-8.498208</v>
      </c>
    </row>
    <row r="21" spans="1:11" s="36" customFormat="1" ht="15.95" customHeight="1" x14ac:dyDescent="0.2">
      <c r="A21" s="78">
        <v>115</v>
      </c>
      <c r="B21" s="34" t="s">
        <v>130</v>
      </c>
      <c r="C21" s="78">
        <v>115</v>
      </c>
      <c r="D21" s="35"/>
      <c r="E21" s="35"/>
      <c r="F21" s="35"/>
      <c r="G21" s="35"/>
      <c r="H21" s="35"/>
      <c r="J21" s="37">
        <v>40.859639899999998</v>
      </c>
      <c r="K21" s="37">
        <v>-8.6253312999999991</v>
      </c>
    </row>
    <row r="22" spans="1:11" s="46" customFormat="1" ht="15.95" customHeight="1" x14ac:dyDescent="0.2">
      <c r="A22" s="74">
        <v>1811</v>
      </c>
      <c r="B22" s="33" t="s">
        <v>131</v>
      </c>
      <c r="C22" s="74">
        <v>1811</v>
      </c>
      <c r="D22" s="45"/>
      <c r="E22" s="45"/>
      <c r="F22" s="45"/>
      <c r="G22" s="45"/>
      <c r="H22" s="45"/>
      <c r="J22" s="47">
        <v>40.676724800000002</v>
      </c>
      <c r="K22" s="47">
        <v>-7.6960436999999997</v>
      </c>
    </row>
    <row r="23" spans="1:11" s="36" customFormat="1" ht="15.95" customHeight="1" x14ac:dyDescent="0.2">
      <c r="A23" s="78">
        <v>1814</v>
      </c>
      <c r="B23" s="34" t="s">
        <v>132</v>
      </c>
      <c r="C23" s="78">
        <v>1814</v>
      </c>
      <c r="D23" s="35"/>
      <c r="E23" s="35"/>
      <c r="F23" s="35"/>
      <c r="G23" s="35"/>
      <c r="H23" s="35"/>
      <c r="J23" s="37">
        <v>40.393059100000002</v>
      </c>
      <c r="K23" s="37">
        <v>-8.1502432999999996</v>
      </c>
    </row>
    <row r="24" spans="1:11" s="46" customFormat="1" ht="15.95" customHeight="1" x14ac:dyDescent="0.2">
      <c r="A24" s="74">
        <v>109</v>
      </c>
      <c r="B24" s="33" t="s">
        <v>133</v>
      </c>
      <c r="C24" s="74">
        <v>109</v>
      </c>
      <c r="D24" s="45"/>
      <c r="E24" s="45"/>
      <c r="F24" s="45"/>
      <c r="G24" s="45"/>
      <c r="H24" s="45"/>
      <c r="J24" s="47">
        <v>40.926794000000001</v>
      </c>
      <c r="K24" s="47">
        <v>-8.5483247000000002</v>
      </c>
    </row>
    <row r="25" spans="1:11" s="36" customFormat="1" ht="15.95" customHeight="1" x14ac:dyDescent="0.2">
      <c r="A25" s="78">
        <v>116</v>
      </c>
      <c r="B25" s="34" t="s">
        <v>134</v>
      </c>
      <c r="C25" s="78">
        <v>116</v>
      </c>
      <c r="D25" s="35"/>
      <c r="E25" s="35"/>
      <c r="F25" s="35"/>
      <c r="G25" s="35"/>
      <c r="H25" s="35"/>
      <c r="J25" s="37">
        <v>40.900523800000002</v>
      </c>
      <c r="K25" s="37">
        <v>-8.4906716000000007</v>
      </c>
    </row>
    <row r="26" spans="1:11" s="46" customFormat="1" ht="15.95" customHeight="1" x14ac:dyDescent="0.2">
      <c r="A26" s="74">
        <v>1816</v>
      </c>
      <c r="B26" s="33" t="s">
        <v>135</v>
      </c>
      <c r="C26" s="74">
        <v>1816</v>
      </c>
      <c r="D26" s="45"/>
      <c r="E26" s="45"/>
      <c r="F26" s="45"/>
      <c r="G26" s="45"/>
      <c r="H26" s="45"/>
      <c r="J26" s="47">
        <v>40.759793199999997</v>
      </c>
      <c r="K26" s="47">
        <v>-8.0640757999999995</v>
      </c>
    </row>
    <row r="27" spans="1:11" s="36" customFormat="1" ht="15.95" customHeight="1" x14ac:dyDescent="0.2">
      <c r="A27" s="78">
        <v>1817</v>
      </c>
      <c r="B27" s="34" t="s">
        <v>136</v>
      </c>
      <c r="C27" s="78">
        <v>1817</v>
      </c>
      <c r="D27" s="35"/>
      <c r="E27" s="35"/>
      <c r="F27" s="35"/>
      <c r="G27" s="35"/>
      <c r="H27" s="35"/>
      <c r="J27" s="37">
        <v>40.742357200000001</v>
      </c>
      <c r="K27" s="37">
        <v>-7.7321201000000004</v>
      </c>
    </row>
    <row r="28" spans="1:11" s="46" customFormat="1" ht="15.95" customHeight="1" x14ac:dyDescent="0.2">
      <c r="A28" s="77">
        <v>117</v>
      </c>
      <c r="B28" s="48" t="s">
        <v>137</v>
      </c>
      <c r="C28" s="77">
        <v>117</v>
      </c>
      <c r="D28" s="49"/>
      <c r="E28" s="49"/>
      <c r="F28" s="49"/>
      <c r="G28" s="49"/>
      <c r="H28" s="49"/>
      <c r="J28" s="47">
        <v>40.733418899999997</v>
      </c>
      <c r="K28" s="47">
        <v>-8.3717672000000007</v>
      </c>
    </row>
    <row r="29" spans="1:11" s="36" customFormat="1" ht="15.95" customHeight="1" x14ac:dyDescent="0.2">
      <c r="A29" s="78">
        <v>1821</v>
      </c>
      <c r="B29" s="34" t="s">
        <v>138</v>
      </c>
      <c r="C29" s="78">
        <v>1821</v>
      </c>
      <c r="D29" s="35"/>
      <c r="E29" s="35"/>
      <c r="F29" s="35"/>
      <c r="G29" s="35"/>
      <c r="H29" s="35"/>
      <c r="J29" s="37">
        <v>40.517064499999996</v>
      </c>
      <c r="K29" s="37">
        <v>-8.0802569000000002</v>
      </c>
    </row>
    <row r="30" spans="1:11" s="46" customFormat="1" ht="15.95" customHeight="1" x14ac:dyDescent="0.2">
      <c r="A30" s="74">
        <v>118</v>
      </c>
      <c r="B30" s="33" t="s">
        <v>139</v>
      </c>
      <c r="C30" s="74">
        <v>118</v>
      </c>
      <c r="D30" s="45"/>
      <c r="E30" s="45"/>
      <c r="F30" s="45"/>
      <c r="G30" s="45"/>
      <c r="H30" s="45"/>
      <c r="J30" s="47">
        <v>40.555040300000002</v>
      </c>
      <c r="K30" s="47">
        <v>-8.6840109999999999</v>
      </c>
    </row>
    <row r="31" spans="1:11" s="36" customFormat="1" ht="15.95" customHeight="1" x14ac:dyDescent="0.2">
      <c r="A31" s="78">
        <v>119</v>
      </c>
      <c r="B31" s="34" t="s">
        <v>140</v>
      </c>
      <c r="C31" s="78">
        <v>119</v>
      </c>
      <c r="D31" s="35"/>
      <c r="E31" s="35"/>
      <c r="F31" s="35"/>
      <c r="G31" s="35"/>
      <c r="H31" s="35"/>
      <c r="J31" s="37">
        <v>40.842964299999998</v>
      </c>
      <c r="K31" s="37">
        <v>-8.3956168000000009</v>
      </c>
    </row>
    <row r="32" spans="1:11" s="46" customFormat="1" ht="15.95" customHeight="1" x14ac:dyDescent="0.2">
      <c r="A32" s="74">
        <v>1822</v>
      </c>
      <c r="B32" s="33" t="s">
        <v>141</v>
      </c>
      <c r="C32" s="74">
        <v>1822</v>
      </c>
      <c r="D32" s="45"/>
      <c r="E32" s="45"/>
      <c r="F32" s="45"/>
      <c r="G32" s="45"/>
      <c r="H32" s="45"/>
      <c r="J32" s="47">
        <v>40.851151100000003</v>
      </c>
      <c r="K32" s="47">
        <v>-7.7295376999999998</v>
      </c>
    </row>
    <row r="33" spans="1:11" s="36" customFormat="1" ht="15.95" customHeight="1" x14ac:dyDescent="0.2">
      <c r="A33" s="78">
        <v>1823</v>
      </c>
      <c r="B33" s="34" t="s">
        <v>142</v>
      </c>
      <c r="C33" s="78">
        <v>1823</v>
      </c>
      <c r="D33" s="35"/>
      <c r="E33" s="35"/>
      <c r="F33" s="35"/>
      <c r="G33" s="35"/>
      <c r="H33" s="35"/>
      <c r="J33" s="37">
        <v>40.656586099999998</v>
      </c>
      <c r="K33" s="37">
        <v>-7.9124711999999997</v>
      </c>
    </row>
    <row r="34" spans="1:11" s="46" customFormat="1" ht="15.95" customHeight="1" x14ac:dyDescent="0.2">
      <c r="A34" s="74">
        <v>1824</v>
      </c>
      <c r="B34" s="33" t="s">
        <v>143</v>
      </c>
      <c r="C34" s="74">
        <v>1824</v>
      </c>
      <c r="D34" s="45"/>
      <c r="E34" s="45"/>
      <c r="F34" s="45"/>
      <c r="G34" s="45"/>
      <c r="H34" s="45"/>
      <c r="J34" s="47">
        <v>40.7231807</v>
      </c>
      <c r="K34" s="47">
        <v>-8.1120231999999994</v>
      </c>
    </row>
    <row r="35" spans="1:11" s="55" customFormat="1" ht="15.95" customHeight="1" x14ac:dyDescent="0.2">
      <c r="A35" s="52" t="s">
        <v>14</v>
      </c>
      <c r="B35" s="53"/>
      <c r="C35" s="54">
        <f t="shared" ref="C35:H35" si="0">SUM(C2:C34)</f>
        <v>27476</v>
      </c>
      <c r="D35" s="54">
        <f t="shared" si="0"/>
        <v>0</v>
      </c>
      <c r="E35" s="54">
        <f t="shared" si="0"/>
        <v>0</v>
      </c>
      <c r="F35" s="54">
        <f t="shared" si="0"/>
        <v>0</v>
      </c>
      <c r="G35" s="54">
        <f t="shared" si="0"/>
        <v>0</v>
      </c>
      <c r="H35" s="54">
        <f t="shared" si="0"/>
        <v>0</v>
      </c>
      <c r="I35" s="55">
        <f>COUNTA($A$2:A34)</f>
        <v>33</v>
      </c>
      <c r="J35" s="56"/>
      <c r="K35" s="56"/>
    </row>
    <row r="36" spans="1:11" s="36" customFormat="1" ht="20.100000000000001" customHeight="1" x14ac:dyDescent="0.2">
      <c r="A36" s="40"/>
      <c r="B36" s="41"/>
      <c r="C36" s="42"/>
      <c r="D36" s="42"/>
      <c r="E36" s="42"/>
      <c r="F36" s="42"/>
      <c r="G36" s="42"/>
      <c r="H36" s="42"/>
      <c r="J36" s="37"/>
      <c r="K36" s="37"/>
    </row>
    <row r="37" spans="1:11" x14ac:dyDescent="0.2"/>
    <row r="38" spans="1:11" x14ac:dyDescent="0.2"/>
    <row r="39" spans="1:11" x14ac:dyDescent="0.2"/>
    <row r="40" spans="1:11" x14ac:dyDescent="0.2"/>
    <row r="41" spans="1:11" x14ac:dyDescent="0.2"/>
    <row r="42" spans="1:11" x14ac:dyDescent="0.2"/>
    <row r="43" spans="1:11" x14ac:dyDescent="0.2"/>
    <row r="44" spans="1:11" x14ac:dyDescent="0.2"/>
    <row r="45" spans="1:11" x14ac:dyDescent="0.2"/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2010&amp;C&amp;"Arial,Negrito"&amp;9RONDÔNIA&amp;R&amp;"IBGE,Normal"&amp;9DE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K78"/>
  <sheetViews>
    <sheetView topLeftCell="A21" zoomScaleNormal="100" zoomScaleSheetLayoutView="95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1002</v>
      </c>
      <c r="B2" s="33" t="s">
        <v>144</v>
      </c>
      <c r="C2" s="74">
        <v>1002</v>
      </c>
      <c r="D2" s="45"/>
      <c r="E2" s="45"/>
      <c r="F2" s="45"/>
      <c r="G2" s="45"/>
      <c r="H2" s="45"/>
      <c r="J2" s="47">
        <v>39.823742699999997</v>
      </c>
      <c r="K2" s="47">
        <v>-8.3807264000000004</v>
      </c>
    </row>
    <row r="3" spans="1:11" s="5" customFormat="1" ht="15.95" customHeight="1" x14ac:dyDescent="0.2">
      <c r="A3" s="75">
        <v>1003</v>
      </c>
      <c r="B3" s="4" t="s">
        <v>145</v>
      </c>
      <c r="C3" s="75">
        <v>1003</v>
      </c>
      <c r="D3" s="22"/>
      <c r="E3" s="22"/>
      <c r="F3" s="22"/>
      <c r="G3" s="22"/>
      <c r="H3" s="22"/>
      <c r="J3" s="30">
        <v>39.910717699999999</v>
      </c>
      <c r="K3" s="30">
        <v>-8.4385100000000008</v>
      </c>
    </row>
    <row r="4" spans="1:11" s="46" customFormat="1" ht="15.95" customHeight="1" x14ac:dyDescent="0.2">
      <c r="A4" s="74">
        <v>601</v>
      </c>
      <c r="B4" s="33" t="s">
        <v>146</v>
      </c>
      <c r="C4" s="74">
        <v>601</v>
      </c>
      <c r="D4" s="45"/>
      <c r="E4" s="45"/>
      <c r="F4" s="45"/>
      <c r="G4" s="45"/>
      <c r="H4" s="45"/>
      <c r="J4" s="47">
        <v>40.218499000000001</v>
      </c>
      <c r="K4" s="47">
        <v>-8.0537908999999992</v>
      </c>
    </row>
    <row r="5" spans="1:11" s="5" customFormat="1" ht="15.95" customHeight="1" x14ac:dyDescent="0.2">
      <c r="A5" s="75">
        <v>1004</v>
      </c>
      <c r="B5" s="4" t="s">
        <v>147</v>
      </c>
      <c r="C5" s="75">
        <v>1004</v>
      </c>
      <c r="D5" s="22"/>
      <c r="E5" s="22"/>
      <c r="F5" s="22"/>
      <c r="G5" s="22"/>
      <c r="H5" s="22"/>
      <c r="J5" s="30">
        <v>39.658295699999996</v>
      </c>
      <c r="K5" s="30">
        <v>-8.8241242999999994</v>
      </c>
    </row>
    <row r="6" spans="1:11" s="46" customFormat="1" ht="15.95" customHeight="1" x14ac:dyDescent="0.2">
      <c r="A6" s="74">
        <v>602</v>
      </c>
      <c r="B6" s="33" t="s">
        <v>148</v>
      </c>
      <c r="C6" s="74">
        <v>602</v>
      </c>
      <c r="D6" s="45"/>
      <c r="E6" s="45"/>
      <c r="F6" s="45"/>
      <c r="G6" s="45"/>
      <c r="H6" s="45"/>
      <c r="J6" s="47">
        <v>40.347001499999998</v>
      </c>
      <c r="K6" s="47">
        <v>-8.5933461999999992</v>
      </c>
    </row>
    <row r="7" spans="1:11" s="5" customFormat="1" ht="15.95" customHeight="1" x14ac:dyDescent="0.2">
      <c r="A7" s="75">
        <v>1007</v>
      </c>
      <c r="B7" s="4" t="s">
        <v>149</v>
      </c>
      <c r="C7" s="75">
        <v>1007</v>
      </c>
      <c r="D7" s="22"/>
      <c r="E7" s="22"/>
      <c r="F7" s="22"/>
      <c r="G7" s="22"/>
      <c r="H7" s="22"/>
      <c r="J7" s="30">
        <v>40.005847799999998</v>
      </c>
      <c r="K7" s="30">
        <v>-8.2125381999999991</v>
      </c>
    </row>
    <row r="8" spans="1:11" s="46" customFormat="1" ht="15.95" customHeight="1" x14ac:dyDescent="0.2">
      <c r="A8" s="74">
        <v>603</v>
      </c>
      <c r="B8" s="33" t="s">
        <v>150</v>
      </c>
      <c r="C8" s="74">
        <v>603</v>
      </c>
      <c r="D8" s="45"/>
      <c r="E8" s="45"/>
      <c r="F8" s="45"/>
      <c r="G8" s="45"/>
      <c r="H8" s="45"/>
      <c r="J8" s="47">
        <v>40.203314499999998</v>
      </c>
      <c r="K8" s="47">
        <v>-8.4102572999999996</v>
      </c>
    </row>
    <row r="9" spans="1:11" s="5" customFormat="1" ht="15.95" customHeight="1" x14ac:dyDescent="0.2">
      <c r="A9" s="75">
        <v>604</v>
      </c>
      <c r="B9" s="4" t="s">
        <v>151</v>
      </c>
      <c r="C9" s="75">
        <v>604</v>
      </c>
      <c r="D9" s="22"/>
      <c r="E9" s="22"/>
      <c r="F9" s="22"/>
      <c r="G9" s="22"/>
      <c r="H9" s="22"/>
      <c r="J9" s="30">
        <v>40.112807500000002</v>
      </c>
      <c r="K9" s="30">
        <v>-8.4986890000000006</v>
      </c>
    </row>
    <row r="10" spans="1:11" s="46" customFormat="1" ht="15.95" customHeight="1" x14ac:dyDescent="0.2">
      <c r="A10" s="74">
        <v>605</v>
      </c>
      <c r="B10" s="33" t="s">
        <v>152</v>
      </c>
      <c r="C10" s="74">
        <v>605</v>
      </c>
      <c r="D10" s="45"/>
      <c r="E10" s="45"/>
      <c r="F10" s="45"/>
      <c r="G10" s="45"/>
      <c r="H10" s="45"/>
      <c r="J10" s="47">
        <v>40.1521398</v>
      </c>
      <c r="K10" s="47">
        <v>-8.857583</v>
      </c>
    </row>
    <row r="11" spans="1:11" s="5" customFormat="1" ht="15.95" customHeight="1" x14ac:dyDescent="0.2">
      <c r="A11" s="75">
        <v>1008</v>
      </c>
      <c r="B11" s="4" t="s">
        <v>153</v>
      </c>
      <c r="C11" s="75">
        <v>1008</v>
      </c>
      <c r="D11" s="22"/>
      <c r="E11" s="22"/>
      <c r="F11" s="22"/>
      <c r="G11" s="22"/>
      <c r="H11" s="22"/>
      <c r="J11" s="30">
        <v>39.899377100000002</v>
      </c>
      <c r="K11" s="30">
        <v>-8.2801574000000002</v>
      </c>
    </row>
    <row r="12" spans="1:11" s="46" customFormat="1" ht="15.95" customHeight="1" x14ac:dyDescent="0.2">
      <c r="A12" s="74">
        <v>606</v>
      </c>
      <c r="B12" s="33" t="s">
        <v>154</v>
      </c>
      <c r="C12" s="74">
        <v>606</v>
      </c>
      <c r="D12" s="45"/>
      <c r="E12" s="45"/>
      <c r="F12" s="45"/>
      <c r="G12" s="45"/>
      <c r="H12" s="45"/>
      <c r="J12" s="47">
        <v>40.157268100000003</v>
      </c>
      <c r="K12" s="47">
        <v>-8.1106277000000002</v>
      </c>
    </row>
    <row r="13" spans="1:11" s="5" customFormat="1" ht="15.95" customHeight="1" x14ac:dyDescent="0.2">
      <c r="A13" s="75">
        <v>1009</v>
      </c>
      <c r="B13" s="4" t="s">
        <v>155</v>
      </c>
      <c r="C13" s="75">
        <v>1009</v>
      </c>
      <c r="D13" s="22"/>
      <c r="E13" s="22"/>
      <c r="F13" s="22"/>
      <c r="G13" s="22"/>
      <c r="H13" s="22"/>
      <c r="J13" s="30">
        <v>39.749533100000001</v>
      </c>
      <c r="K13" s="30">
        <v>-8.8076830000000008</v>
      </c>
    </row>
    <row r="14" spans="1:11" s="46" customFormat="1" ht="15.95" customHeight="1" x14ac:dyDescent="0.2">
      <c r="A14" s="74">
        <v>607</v>
      </c>
      <c r="B14" s="33" t="s">
        <v>156</v>
      </c>
      <c r="C14" s="74">
        <v>607</v>
      </c>
      <c r="D14" s="45"/>
      <c r="E14" s="45"/>
      <c r="F14" s="45"/>
      <c r="G14" s="45"/>
      <c r="H14" s="45"/>
      <c r="J14" s="47">
        <v>40.114718799999999</v>
      </c>
      <c r="K14" s="47">
        <v>-8.2440037999999998</v>
      </c>
    </row>
    <row r="15" spans="1:11" s="5" customFormat="1" ht="15.95" customHeight="1" x14ac:dyDescent="0.2">
      <c r="A15" s="75">
        <v>1010</v>
      </c>
      <c r="B15" s="4" t="s">
        <v>157</v>
      </c>
      <c r="C15" s="75">
        <v>1010</v>
      </c>
      <c r="D15" s="22"/>
      <c r="E15" s="22"/>
      <c r="F15" s="22"/>
      <c r="G15" s="22"/>
      <c r="H15" s="22"/>
      <c r="J15" s="30">
        <v>39.750380200000002</v>
      </c>
      <c r="K15" s="30">
        <v>-8.9318059000000005</v>
      </c>
    </row>
    <row r="16" spans="1:11" s="46" customFormat="1" ht="15.95" customHeight="1" x14ac:dyDescent="0.2">
      <c r="A16" s="74">
        <v>608</v>
      </c>
      <c r="B16" s="33" t="s">
        <v>158</v>
      </c>
      <c r="C16" s="74">
        <v>608</v>
      </c>
      <c r="D16" s="45"/>
      <c r="E16" s="45"/>
      <c r="F16" s="45"/>
      <c r="G16" s="45"/>
      <c r="H16" s="45"/>
      <c r="J16" s="47">
        <v>40.428797699999997</v>
      </c>
      <c r="K16" s="47">
        <v>-8.7381261000000006</v>
      </c>
    </row>
    <row r="17" spans="1:11" s="5" customFormat="1" ht="15.95" customHeight="1" x14ac:dyDescent="0.2">
      <c r="A17" s="75">
        <v>609</v>
      </c>
      <c r="B17" s="4" t="s">
        <v>159</v>
      </c>
      <c r="C17" s="75">
        <v>609</v>
      </c>
      <c r="D17" s="22"/>
      <c r="E17" s="22"/>
      <c r="F17" s="22"/>
      <c r="G17" s="22"/>
      <c r="H17" s="22"/>
      <c r="J17" s="30">
        <v>40.090198100000002</v>
      </c>
      <c r="K17" s="30">
        <v>-8.3296401000000007</v>
      </c>
    </row>
    <row r="18" spans="1:11" s="46" customFormat="1" ht="15.95" customHeight="1" x14ac:dyDescent="0.2">
      <c r="A18" s="74">
        <v>610</v>
      </c>
      <c r="B18" s="33" t="s">
        <v>160</v>
      </c>
      <c r="C18" s="74">
        <v>610</v>
      </c>
      <c r="D18" s="45"/>
      <c r="E18" s="45"/>
      <c r="F18" s="45"/>
      <c r="G18" s="45"/>
      <c r="H18" s="45"/>
      <c r="J18" s="47">
        <v>40.1748245</v>
      </c>
      <c r="K18" s="47">
        <v>-8.6826635999999997</v>
      </c>
    </row>
    <row r="19" spans="1:11" s="5" customFormat="1" ht="15.95" customHeight="1" x14ac:dyDescent="0.2">
      <c r="A19" s="75">
        <v>611</v>
      </c>
      <c r="B19" s="4" t="s">
        <v>161</v>
      </c>
      <c r="C19" s="75">
        <v>611</v>
      </c>
      <c r="D19" s="22"/>
      <c r="E19" s="22"/>
      <c r="F19" s="22"/>
      <c r="G19" s="22"/>
      <c r="H19" s="22"/>
      <c r="J19" s="30">
        <v>40.360861399999997</v>
      </c>
      <c r="K19" s="30">
        <v>-7.8622031999999997</v>
      </c>
    </row>
    <row r="20" spans="1:11" s="46" customFormat="1" ht="15.95" customHeight="1" x14ac:dyDescent="0.2">
      <c r="A20" s="74">
        <v>612</v>
      </c>
      <c r="B20" s="33" t="s">
        <v>162</v>
      </c>
      <c r="C20" s="74">
        <v>612</v>
      </c>
      <c r="D20" s="45"/>
      <c r="E20" s="45"/>
      <c r="F20" s="45"/>
      <c r="G20" s="45"/>
      <c r="H20" s="45"/>
      <c r="J20" s="47">
        <v>40.046370400000001</v>
      </c>
      <c r="K20" s="47">
        <v>-7.9497154999999999</v>
      </c>
    </row>
    <row r="21" spans="1:11" s="5" customFormat="1" ht="15.95" customHeight="1" x14ac:dyDescent="0.2">
      <c r="A21" s="75">
        <v>1013</v>
      </c>
      <c r="B21" s="4" t="s">
        <v>163</v>
      </c>
      <c r="C21" s="75">
        <v>1013</v>
      </c>
      <c r="D21" s="22"/>
      <c r="E21" s="22"/>
      <c r="F21" s="22"/>
      <c r="G21" s="22"/>
      <c r="H21" s="22"/>
      <c r="J21" s="30">
        <v>39.917656100000002</v>
      </c>
      <c r="K21" s="30">
        <v>-8.1456184</v>
      </c>
    </row>
    <row r="22" spans="1:11" s="46" customFormat="1" ht="15.95" customHeight="1" x14ac:dyDescent="0.2">
      <c r="A22" s="74">
        <v>613</v>
      </c>
      <c r="B22" s="33" t="s">
        <v>164</v>
      </c>
      <c r="C22" s="74">
        <v>613</v>
      </c>
      <c r="D22" s="45"/>
      <c r="E22" s="45"/>
      <c r="F22" s="45"/>
      <c r="G22" s="45"/>
      <c r="H22" s="45"/>
      <c r="J22" s="47">
        <v>40.270488299999997</v>
      </c>
      <c r="K22" s="47">
        <v>-8.2805400000000002</v>
      </c>
    </row>
    <row r="23" spans="1:11" s="5" customFormat="1" ht="15.95" customHeight="1" x14ac:dyDescent="0.2">
      <c r="A23" s="75">
        <v>614</v>
      </c>
      <c r="B23" s="4" t="s">
        <v>165</v>
      </c>
      <c r="C23" s="75">
        <v>614</v>
      </c>
      <c r="D23" s="22"/>
      <c r="E23" s="22"/>
      <c r="F23" s="22"/>
      <c r="G23" s="22"/>
      <c r="H23" s="22"/>
      <c r="J23" s="30">
        <v>40.0282938</v>
      </c>
      <c r="K23" s="30">
        <v>-8.3905685000000005</v>
      </c>
    </row>
    <row r="24" spans="1:11" s="46" customFormat="1" ht="15.95" customHeight="1" x14ac:dyDescent="0.2">
      <c r="A24" s="74">
        <v>1015</v>
      </c>
      <c r="B24" s="33" t="s">
        <v>166</v>
      </c>
      <c r="C24" s="74">
        <v>1015</v>
      </c>
      <c r="D24" s="45"/>
      <c r="E24" s="45"/>
      <c r="F24" s="45"/>
      <c r="G24" s="45"/>
      <c r="H24" s="45"/>
      <c r="J24" s="47">
        <v>39.916774799999999</v>
      </c>
      <c r="K24" s="47">
        <v>-8.6321414999999995</v>
      </c>
    </row>
    <row r="25" spans="1:11" s="5" customFormat="1" ht="15.95" customHeight="1" x14ac:dyDescent="0.2">
      <c r="A25" s="75">
        <v>1016</v>
      </c>
      <c r="B25" s="4" t="s">
        <v>167</v>
      </c>
      <c r="C25" s="75">
        <v>1016</v>
      </c>
      <c r="D25" s="22"/>
      <c r="E25" s="22"/>
      <c r="F25" s="22"/>
      <c r="G25" s="22"/>
      <c r="H25" s="22"/>
      <c r="J25" s="30">
        <v>39.602274899999998</v>
      </c>
      <c r="K25" s="30">
        <v>-8.8165668999999998</v>
      </c>
    </row>
    <row r="26" spans="1:11" s="46" customFormat="1" ht="15.95" customHeight="1" x14ac:dyDescent="0.2">
      <c r="A26" s="74">
        <v>615</v>
      </c>
      <c r="B26" s="33" t="s">
        <v>168</v>
      </c>
      <c r="C26" s="74">
        <v>615</v>
      </c>
      <c r="D26" s="45"/>
      <c r="E26" s="45"/>
      <c r="F26" s="45"/>
      <c r="G26" s="45"/>
      <c r="H26" s="45"/>
      <c r="J26" s="47">
        <v>40.060419699999997</v>
      </c>
      <c r="K26" s="47">
        <v>-8.6218634000000005</v>
      </c>
    </row>
    <row r="27" spans="1:11" s="5" customFormat="1" ht="15.95" customHeight="1" x14ac:dyDescent="0.2">
      <c r="A27" s="75">
        <v>616</v>
      </c>
      <c r="B27" s="4" t="s">
        <v>169</v>
      </c>
      <c r="C27" s="75">
        <v>616</v>
      </c>
      <c r="D27" s="22"/>
      <c r="E27" s="22"/>
      <c r="F27" s="22"/>
      <c r="G27" s="22"/>
      <c r="H27" s="22"/>
      <c r="J27" s="30">
        <v>40.361714499999998</v>
      </c>
      <c r="K27" s="30">
        <v>-8.0282218000000007</v>
      </c>
    </row>
    <row r="28" spans="1:11" s="46" customFormat="1" ht="15.95" customHeight="1" x14ac:dyDescent="0.2">
      <c r="A28" s="77">
        <v>617</v>
      </c>
      <c r="B28" s="48" t="s">
        <v>170</v>
      </c>
      <c r="C28" s="77">
        <v>617</v>
      </c>
      <c r="D28" s="49"/>
      <c r="E28" s="49"/>
      <c r="F28" s="49"/>
      <c r="G28" s="49"/>
      <c r="H28" s="49"/>
      <c r="J28" s="47">
        <v>40.210766700000001</v>
      </c>
      <c r="K28" s="47">
        <v>-8.2590699999999995</v>
      </c>
    </row>
    <row r="29" spans="1:11" s="55" customFormat="1" ht="15.95" customHeight="1" x14ac:dyDescent="0.2">
      <c r="A29" s="52" t="s">
        <v>14</v>
      </c>
      <c r="B29" s="53"/>
      <c r="C29" s="54">
        <f t="shared" ref="C29:H29" si="0">SUM(C2:C28)</f>
        <v>20440</v>
      </c>
      <c r="D29" s="54">
        <f t="shared" si="0"/>
        <v>0</v>
      </c>
      <c r="E29" s="54">
        <f t="shared" si="0"/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5">
        <f>COUNTA($A$2:A28)</f>
        <v>27</v>
      </c>
      <c r="J29" s="56"/>
      <c r="K29" s="56"/>
    </row>
    <row r="30" spans="1:11" s="10" customFormat="1" ht="20.100000000000001" customHeight="1" x14ac:dyDescent="0.2">
      <c r="A30" s="17"/>
      <c r="C30" s="26"/>
      <c r="D30" s="26"/>
      <c r="E30" s="26"/>
      <c r="F30" s="26"/>
      <c r="G30" s="26"/>
      <c r="H30" s="26"/>
      <c r="J30" s="30"/>
      <c r="K30" s="30"/>
    </row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2010&amp;C&amp;"Arial,Negrito"&amp;9SERGIPE&amp;R&amp;"IBGE,Normal"&amp;9DE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K142"/>
  <sheetViews>
    <sheetView topLeftCell="A20" zoomScale="95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10.28515625" style="32" bestFit="1" customWidth="1"/>
    <col min="11" max="11" width="11.5703125" style="32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901</v>
      </c>
      <c r="B2" s="33" t="s">
        <v>171</v>
      </c>
      <c r="C2" s="74">
        <v>901</v>
      </c>
      <c r="D2" s="45"/>
      <c r="E2" s="45"/>
      <c r="F2" s="45"/>
      <c r="G2" s="45"/>
      <c r="H2" s="45"/>
      <c r="J2" s="47">
        <v>40.816453000000003</v>
      </c>
      <c r="K2" s="47">
        <v>-7.5454103999999997</v>
      </c>
    </row>
    <row r="3" spans="1:11" s="5" customFormat="1" ht="15.95" customHeight="1" x14ac:dyDescent="0.2">
      <c r="A3" s="75">
        <v>902</v>
      </c>
      <c r="B3" s="4" t="s">
        <v>172</v>
      </c>
      <c r="C3" s="75">
        <v>902</v>
      </c>
      <c r="D3" s="22"/>
      <c r="E3" s="22"/>
      <c r="F3" s="22"/>
      <c r="G3" s="22"/>
      <c r="H3" s="22"/>
      <c r="J3" s="30">
        <v>40.7254048</v>
      </c>
      <c r="K3" s="30">
        <v>-6.9055942000000003</v>
      </c>
    </row>
    <row r="4" spans="1:11" s="46" customFormat="1" ht="15.95" customHeight="1" x14ac:dyDescent="0.2">
      <c r="A4" s="74">
        <v>501</v>
      </c>
      <c r="B4" s="33" t="s">
        <v>173</v>
      </c>
      <c r="C4" s="74">
        <v>501</v>
      </c>
      <c r="D4" s="45"/>
      <c r="E4" s="45"/>
      <c r="F4" s="45"/>
      <c r="G4" s="45"/>
      <c r="H4" s="45"/>
      <c r="J4" s="47">
        <v>40.359850299999998</v>
      </c>
      <c r="K4" s="47">
        <v>-7.3481785999999998</v>
      </c>
    </row>
    <row r="5" spans="1:11" s="5" customFormat="1" ht="15.95" customHeight="1" x14ac:dyDescent="0.2">
      <c r="A5" s="75">
        <v>502</v>
      </c>
      <c r="B5" s="4" t="s">
        <v>174</v>
      </c>
      <c r="C5" s="75">
        <v>502</v>
      </c>
      <c r="D5" s="22"/>
      <c r="E5" s="22"/>
      <c r="F5" s="22"/>
      <c r="G5" s="22"/>
      <c r="H5" s="22"/>
      <c r="J5" s="30">
        <v>39.819711699999999</v>
      </c>
      <c r="K5" s="30">
        <v>-7.4964662000000004</v>
      </c>
    </row>
    <row r="6" spans="1:11" s="46" customFormat="1" ht="15.95" customHeight="1" x14ac:dyDescent="0.2">
      <c r="A6" s="74">
        <v>903</v>
      </c>
      <c r="B6" s="33" t="s">
        <v>175</v>
      </c>
      <c r="C6" s="74">
        <v>903</v>
      </c>
      <c r="D6" s="45"/>
      <c r="E6" s="45"/>
      <c r="F6" s="45"/>
      <c r="G6" s="45"/>
      <c r="H6" s="45"/>
      <c r="J6" s="47">
        <v>40.633500499999997</v>
      </c>
      <c r="K6" s="47">
        <v>-7.3927217000000001</v>
      </c>
    </row>
    <row r="7" spans="1:11" s="5" customFormat="1" ht="15.95" customHeight="1" x14ac:dyDescent="0.2">
      <c r="A7" s="75">
        <v>503</v>
      </c>
      <c r="B7" s="4" t="s">
        <v>176</v>
      </c>
      <c r="C7" s="75">
        <v>503</v>
      </c>
      <c r="D7" s="22"/>
      <c r="E7" s="22"/>
      <c r="F7" s="22"/>
      <c r="G7" s="22"/>
      <c r="H7" s="22"/>
      <c r="J7" s="30">
        <v>40.2804158</v>
      </c>
      <c r="K7" s="30">
        <v>-7.4922407</v>
      </c>
    </row>
    <row r="8" spans="1:11" s="46" customFormat="1" ht="15.95" customHeight="1" x14ac:dyDescent="0.2">
      <c r="A8" s="74">
        <v>904</v>
      </c>
      <c r="B8" s="33" t="s">
        <v>177</v>
      </c>
      <c r="C8" s="74">
        <v>904</v>
      </c>
      <c r="D8" s="45"/>
      <c r="E8" s="45"/>
      <c r="F8" s="45"/>
      <c r="G8" s="45"/>
      <c r="H8" s="45"/>
      <c r="J8" s="47">
        <v>40.894624100000001</v>
      </c>
      <c r="K8" s="47">
        <v>-6.9635613000000003</v>
      </c>
    </row>
    <row r="9" spans="1:11" s="5" customFormat="1" ht="15.95" customHeight="1" x14ac:dyDescent="0.2">
      <c r="A9" s="75">
        <v>905</v>
      </c>
      <c r="B9" s="4" t="s">
        <v>178</v>
      </c>
      <c r="C9" s="75">
        <v>905</v>
      </c>
      <c r="D9" s="22"/>
      <c r="E9" s="22"/>
      <c r="F9" s="22"/>
      <c r="G9" s="22"/>
      <c r="H9" s="22"/>
      <c r="J9" s="30">
        <v>40.620195699999996</v>
      </c>
      <c r="K9" s="30">
        <v>-7.5395507000000004</v>
      </c>
    </row>
    <row r="10" spans="1:11" s="46" customFormat="1" ht="15.95" customHeight="1" x14ac:dyDescent="0.2">
      <c r="A10" s="74">
        <v>504</v>
      </c>
      <c r="B10" s="33" t="s">
        <v>179</v>
      </c>
      <c r="C10" s="74">
        <v>504</v>
      </c>
      <c r="D10" s="45"/>
      <c r="E10" s="45"/>
      <c r="F10" s="45"/>
      <c r="G10" s="45"/>
      <c r="H10" s="45"/>
      <c r="J10" s="47">
        <v>40.137962999999999</v>
      </c>
      <c r="K10" s="47">
        <v>-7.5010773000000004</v>
      </c>
    </row>
    <row r="11" spans="1:11" s="5" customFormat="1" ht="15.95" customHeight="1" x14ac:dyDescent="0.2">
      <c r="A11" s="75">
        <v>906</v>
      </c>
      <c r="B11" s="4" t="s">
        <v>180</v>
      </c>
      <c r="C11" s="75">
        <v>906</v>
      </c>
      <c r="D11" s="22"/>
      <c r="E11" s="22"/>
      <c r="F11" s="22"/>
      <c r="G11" s="22"/>
      <c r="H11" s="22"/>
      <c r="J11" s="30">
        <v>40.492331800000002</v>
      </c>
      <c r="K11" s="30">
        <v>-7.5936526000000004</v>
      </c>
    </row>
    <row r="12" spans="1:11" s="46" customFormat="1" ht="15.95" customHeight="1" x14ac:dyDescent="0.2">
      <c r="A12" s="74">
        <v>907</v>
      </c>
      <c r="B12" s="33" t="s">
        <v>181</v>
      </c>
      <c r="C12" s="74">
        <v>907</v>
      </c>
      <c r="D12" s="45"/>
      <c r="E12" s="45"/>
      <c r="F12" s="45"/>
      <c r="G12" s="45"/>
      <c r="H12" s="45"/>
      <c r="J12" s="47">
        <v>40.538348200000001</v>
      </c>
      <c r="K12" s="47">
        <v>-7.2661315000000002</v>
      </c>
    </row>
    <row r="13" spans="1:11" s="5" customFormat="1" ht="15.95" customHeight="1" x14ac:dyDescent="0.2">
      <c r="A13" s="75">
        <v>505</v>
      </c>
      <c r="B13" s="4" t="s">
        <v>182</v>
      </c>
      <c r="C13" s="75">
        <v>505</v>
      </c>
      <c r="D13" s="22"/>
      <c r="E13" s="22"/>
      <c r="F13" s="22"/>
      <c r="G13" s="22"/>
      <c r="H13" s="22"/>
      <c r="J13" s="30">
        <v>39.924751999999998</v>
      </c>
      <c r="K13" s="30">
        <v>-7.2415894999999999</v>
      </c>
    </row>
    <row r="14" spans="1:11" s="46" customFormat="1" ht="15.95" customHeight="1" x14ac:dyDescent="0.2">
      <c r="A14" s="74">
        <v>908</v>
      </c>
      <c r="B14" s="33" t="s">
        <v>183</v>
      </c>
      <c r="C14" s="74">
        <v>908</v>
      </c>
      <c r="D14" s="45"/>
      <c r="E14" s="45"/>
      <c r="F14" s="45"/>
      <c r="G14" s="45"/>
      <c r="H14" s="45"/>
      <c r="J14" s="47">
        <v>40.4022206</v>
      </c>
      <c r="K14" s="47">
        <v>-7.5383392999999996</v>
      </c>
    </row>
    <row r="15" spans="1:11" s="5" customFormat="1" ht="15.95" customHeight="1" x14ac:dyDescent="0.2">
      <c r="A15" s="75">
        <v>909</v>
      </c>
      <c r="B15" s="4" t="s">
        <v>184</v>
      </c>
      <c r="C15" s="75">
        <v>909</v>
      </c>
      <c r="D15" s="22"/>
      <c r="E15" s="22"/>
      <c r="F15" s="22"/>
      <c r="G15" s="22"/>
      <c r="H15" s="22"/>
      <c r="J15" s="30">
        <v>40.967054400000002</v>
      </c>
      <c r="K15" s="30">
        <v>-7.2595951000000003</v>
      </c>
    </row>
    <row r="16" spans="1:11" s="46" customFormat="1" ht="15.95" customHeight="1" x14ac:dyDescent="0.2">
      <c r="A16" s="74">
        <v>506</v>
      </c>
      <c r="B16" s="33" t="s">
        <v>185</v>
      </c>
      <c r="C16" s="74">
        <v>506</v>
      </c>
      <c r="D16" s="45"/>
      <c r="E16" s="45"/>
      <c r="F16" s="45"/>
      <c r="G16" s="45"/>
      <c r="H16" s="45"/>
      <c r="J16" s="47">
        <v>39.920199599999997</v>
      </c>
      <c r="K16" s="47">
        <v>-7.9138535000000001</v>
      </c>
    </row>
    <row r="17" spans="1:11" s="5" customFormat="1" ht="15.95" customHeight="1" x14ac:dyDescent="0.2">
      <c r="A17" s="75">
        <v>507</v>
      </c>
      <c r="B17" s="4" t="s">
        <v>186</v>
      </c>
      <c r="C17" s="75">
        <v>507</v>
      </c>
      <c r="D17" s="22"/>
      <c r="E17" s="22"/>
      <c r="F17" s="22"/>
      <c r="G17" s="22"/>
      <c r="H17" s="22"/>
      <c r="J17" s="30">
        <v>40.169313000000002</v>
      </c>
      <c r="K17" s="30">
        <v>-7.1714925000000003</v>
      </c>
    </row>
    <row r="18" spans="1:11" s="46" customFormat="1" ht="15.95" customHeight="1" x14ac:dyDescent="0.2">
      <c r="A18" s="74">
        <v>910</v>
      </c>
      <c r="B18" s="33" t="s">
        <v>187</v>
      </c>
      <c r="C18" s="74">
        <v>910</v>
      </c>
      <c r="D18" s="45"/>
      <c r="E18" s="45"/>
      <c r="F18" s="45"/>
      <c r="G18" s="45"/>
      <c r="H18" s="45"/>
      <c r="J18" s="47">
        <v>40.773273600000003</v>
      </c>
      <c r="K18" s="47">
        <v>-7.0685935000000004</v>
      </c>
    </row>
    <row r="19" spans="1:11" s="5" customFormat="1" ht="15.95" customHeight="1" x14ac:dyDescent="0.2">
      <c r="A19" s="75">
        <v>508</v>
      </c>
      <c r="B19" s="4" t="s">
        <v>188</v>
      </c>
      <c r="C19" s="75">
        <v>508</v>
      </c>
      <c r="D19" s="22"/>
      <c r="E19" s="22"/>
      <c r="F19" s="22"/>
      <c r="G19" s="22"/>
      <c r="H19" s="22"/>
      <c r="J19" s="30">
        <v>39.749418599999998</v>
      </c>
      <c r="K19" s="30">
        <v>-7.9233897999999998</v>
      </c>
    </row>
    <row r="20" spans="1:11" s="46" customFormat="1" ht="15.95" customHeight="1" x14ac:dyDescent="0.2">
      <c r="A20" s="74">
        <v>911</v>
      </c>
      <c r="B20" s="33" t="s">
        <v>189</v>
      </c>
      <c r="C20" s="74">
        <v>911</v>
      </c>
      <c r="D20" s="45"/>
      <c r="E20" s="45"/>
      <c r="F20" s="45"/>
      <c r="G20" s="45"/>
      <c r="H20" s="45"/>
      <c r="J20" s="47">
        <v>40.351660799999998</v>
      </c>
      <c r="K20" s="47">
        <v>-7.0895241000000002</v>
      </c>
    </row>
    <row r="21" spans="1:11" s="5" customFormat="1" ht="15.95" customHeight="1" x14ac:dyDescent="0.2">
      <c r="A21" s="75">
        <v>912</v>
      </c>
      <c r="B21" s="4" t="s">
        <v>190</v>
      </c>
      <c r="C21" s="75">
        <v>912</v>
      </c>
      <c r="D21" s="22"/>
      <c r="E21" s="22"/>
      <c r="F21" s="22"/>
      <c r="G21" s="22"/>
      <c r="H21" s="22"/>
      <c r="J21" s="30">
        <v>40.414861899999998</v>
      </c>
      <c r="K21" s="30">
        <v>-7.7078449999999998</v>
      </c>
    </row>
    <row r="22" spans="1:11" s="46" customFormat="1" ht="15.95" customHeight="1" x14ac:dyDescent="0.2">
      <c r="A22" s="74">
        <v>509</v>
      </c>
      <c r="B22" s="33" t="s">
        <v>191</v>
      </c>
      <c r="C22" s="74">
        <v>509</v>
      </c>
      <c r="D22" s="45"/>
      <c r="E22" s="45"/>
      <c r="F22" s="45"/>
      <c r="G22" s="45"/>
      <c r="H22" s="45"/>
      <c r="J22" s="47">
        <v>39.801594000000001</v>
      </c>
      <c r="K22" s="47">
        <v>-8.0957843999999994</v>
      </c>
    </row>
    <row r="23" spans="1:11" s="5" customFormat="1" ht="15.95" customHeight="1" x14ac:dyDescent="0.2">
      <c r="A23" s="75">
        <v>913</v>
      </c>
      <c r="B23" s="4" t="s">
        <v>192</v>
      </c>
      <c r="C23" s="75">
        <v>913</v>
      </c>
      <c r="D23" s="22"/>
      <c r="E23" s="22"/>
      <c r="F23" s="22"/>
      <c r="G23" s="22"/>
      <c r="H23" s="22"/>
      <c r="J23" s="30">
        <v>40.778760400000003</v>
      </c>
      <c r="K23" s="30">
        <v>-7.3491441999999996</v>
      </c>
    </row>
    <row r="24" spans="1:11" s="46" customFormat="1" ht="15.95" customHeight="1" x14ac:dyDescent="0.2">
      <c r="A24" s="74">
        <v>510</v>
      </c>
      <c r="B24" s="33" t="s">
        <v>193</v>
      </c>
      <c r="C24" s="74">
        <v>510</v>
      </c>
      <c r="D24" s="45"/>
      <c r="E24" s="45"/>
      <c r="F24" s="45"/>
      <c r="G24" s="45"/>
      <c r="H24" s="45"/>
      <c r="J24" s="47">
        <v>39.675845299999999</v>
      </c>
      <c r="K24" s="47">
        <v>-8.1457625</v>
      </c>
    </row>
    <row r="25" spans="1:11" s="5" customFormat="1" ht="15.95" customHeight="1" x14ac:dyDescent="0.2">
      <c r="A25" s="75">
        <v>511</v>
      </c>
      <c r="B25" s="4" t="s">
        <v>194</v>
      </c>
      <c r="C25" s="75">
        <v>511</v>
      </c>
      <c r="D25" s="22"/>
      <c r="E25" s="22"/>
      <c r="F25" s="22"/>
      <c r="G25" s="22"/>
      <c r="H25" s="22"/>
      <c r="J25" s="30">
        <v>39.654510199999997</v>
      </c>
      <c r="K25" s="30">
        <v>-7.6712121</v>
      </c>
    </row>
    <row r="26" spans="1:11" s="55" customFormat="1" ht="15.95" customHeight="1" x14ac:dyDescent="0.2">
      <c r="A26" s="52" t="s">
        <v>14</v>
      </c>
      <c r="B26" s="53"/>
      <c r="C26" s="54">
        <f t="shared" ref="C26:H26" si="0">SUM(C2:C25)</f>
        <v>17357</v>
      </c>
      <c r="D26" s="54">
        <f t="shared" si="0"/>
        <v>0</v>
      </c>
      <c r="E26" s="54">
        <f t="shared" si="0"/>
        <v>0</v>
      </c>
      <c r="F26" s="54">
        <f t="shared" si="0"/>
        <v>0</v>
      </c>
      <c r="G26" s="54">
        <f t="shared" si="0"/>
        <v>0</v>
      </c>
      <c r="H26" s="54">
        <f t="shared" si="0"/>
        <v>0</v>
      </c>
      <c r="I26" s="55">
        <f>COUNTA($A$2:A25)</f>
        <v>24</v>
      </c>
      <c r="J26" s="57"/>
      <c r="K26" s="57"/>
    </row>
    <row r="27" spans="1:11" s="10" customFormat="1" ht="20.100000000000001" customHeight="1" x14ac:dyDescent="0.2">
      <c r="A27" s="17"/>
      <c r="C27" s="26"/>
      <c r="D27" s="26"/>
      <c r="E27" s="26"/>
      <c r="F27" s="26"/>
      <c r="G27" s="26"/>
      <c r="H27" s="26"/>
      <c r="J27" s="32"/>
      <c r="K27" s="32"/>
    </row>
    <row r="28" spans="1:11" x14ac:dyDescent="0.2"/>
    <row r="29" spans="1:11" x14ac:dyDescent="0.2"/>
    <row r="30" spans="1:11" x14ac:dyDescent="0.2"/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2010&amp;C&amp;"Arial,Negrito"&amp;9TOCANTINS&amp;R&amp;"IBGE,Normal"&amp;9DE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K95"/>
  <sheetViews>
    <sheetView topLeftCell="A26" zoomScale="90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1" width="10.57031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1401</v>
      </c>
      <c r="B2" s="33" t="s">
        <v>195</v>
      </c>
      <c r="C2" s="74">
        <v>1401</v>
      </c>
      <c r="D2" s="45"/>
      <c r="E2" s="45"/>
      <c r="F2" s="45"/>
      <c r="G2" s="45"/>
      <c r="H2" s="45"/>
      <c r="J2" s="47">
        <v>39.462105399999999</v>
      </c>
      <c r="K2" s="47">
        <v>-8.1986483999999997</v>
      </c>
    </row>
    <row r="3" spans="1:11" s="5" customFormat="1" ht="15.95" customHeight="1" x14ac:dyDescent="0.2">
      <c r="A3" s="75">
        <v>1402</v>
      </c>
      <c r="B3" s="4" t="s">
        <v>196</v>
      </c>
      <c r="C3" s="75">
        <v>1402</v>
      </c>
      <c r="D3" s="22"/>
      <c r="E3" s="22"/>
      <c r="F3" s="22"/>
      <c r="G3" s="22"/>
      <c r="H3" s="22"/>
      <c r="J3" s="30">
        <v>39.459099999999999</v>
      </c>
      <c r="K3" s="30">
        <v>-8.6671695</v>
      </c>
    </row>
    <row r="4" spans="1:11" s="46" customFormat="1" ht="15.95" customHeight="1" x14ac:dyDescent="0.2">
      <c r="A4" s="74">
        <v>1001</v>
      </c>
      <c r="B4" s="33" t="s">
        <v>197</v>
      </c>
      <c r="C4" s="74">
        <v>1001</v>
      </c>
      <c r="D4" s="45"/>
      <c r="E4" s="45"/>
      <c r="F4" s="45"/>
      <c r="G4" s="45"/>
      <c r="H4" s="45"/>
      <c r="J4" s="47">
        <v>39.548667000000002</v>
      </c>
      <c r="K4" s="47">
        <v>-8.9796492000000008</v>
      </c>
    </row>
    <row r="5" spans="1:11" s="5" customFormat="1" ht="15.95" customHeight="1" x14ac:dyDescent="0.2">
      <c r="A5" s="75">
        <v>1101</v>
      </c>
      <c r="B5" s="4" t="s">
        <v>198</v>
      </c>
      <c r="C5" s="75">
        <v>1101</v>
      </c>
      <c r="D5" s="22"/>
      <c r="E5" s="22"/>
      <c r="F5" s="22"/>
      <c r="G5" s="22"/>
      <c r="H5" s="22"/>
      <c r="J5" s="30">
        <v>39.057700400000002</v>
      </c>
      <c r="K5" s="30">
        <v>-9.0140033000000006</v>
      </c>
    </row>
    <row r="6" spans="1:11" s="46" customFormat="1" ht="15.95" customHeight="1" x14ac:dyDescent="0.2">
      <c r="A6" s="74">
        <v>1403</v>
      </c>
      <c r="B6" s="33" t="s">
        <v>199</v>
      </c>
      <c r="C6" s="74">
        <v>1403</v>
      </c>
      <c r="D6" s="45"/>
      <c r="E6" s="45"/>
      <c r="F6" s="45"/>
      <c r="G6" s="45"/>
      <c r="H6" s="45"/>
      <c r="J6" s="47">
        <v>39.207558400000003</v>
      </c>
      <c r="K6" s="47">
        <v>-8.6259188000000009</v>
      </c>
    </row>
    <row r="7" spans="1:11" s="5" customFormat="1" ht="15.95" customHeight="1" x14ac:dyDescent="0.2">
      <c r="A7" s="75">
        <v>1404</v>
      </c>
      <c r="B7" s="4" t="s">
        <v>200</v>
      </c>
      <c r="C7" s="75">
        <v>1404</v>
      </c>
      <c r="D7" s="22"/>
      <c r="E7" s="22"/>
      <c r="F7" s="22"/>
      <c r="G7" s="22"/>
      <c r="H7" s="22"/>
      <c r="J7" s="30">
        <v>39.259188899999998</v>
      </c>
      <c r="K7" s="30">
        <v>-8.5820054999999993</v>
      </c>
    </row>
    <row r="8" spans="1:11" s="46" customFormat="1" ht="15.95" customHeight="1" x14ac:dyDescent="0.2">
      <c r="A8" s="74">
        <v>1102</v>
      </c>
      <c r="B8" s="33" t="s">
        <v>201</v>
      </c>
      <c r="C8" s="74">
        <v>1102</v>
      </c>
      <c r="D8" s="45"/>
      <c r="E8" s="45"/>
      <c r="F8" s="45"/>
      <c r="G8" s="45"/>
      <c r="H8" s="45"/>
      <c r="J8" s="47">
        <v>38.983551599999998</v>
      </c>
      <c r="K8" s="47">
        <v>-9.0774591000000004</v>
      </c>
    </row>
    <row r="9" spans="1:11" s="5" customFormat="1" ht="15.95" customHeight="1" x14ac:dyDescent="0.2">
      <c r="A9" s="75">
        <v>1103</v>
      </c>
      <c r="B9" s="4" t="s">
        <v>202</v>
      </c>
      <c r="C9" s="75">
        <v>1103</v>
      </c>
      <c r="D9" s="22"/>
      <c r="E9" s="22"/>
      <c r="F9" s="22"/>
      <c r="G9" s="22"/>
      <c r="H9" s="22"/>
      <c r="J9" s="30">
        <v>39.069602699999997</v>
      </c>
      <c r="K9" s="30">
        <v>-8.8692914999999992</v>
      </c>
    </row>
    <row r="10" spans="1:11" s="46" customFormat="1" ht="15.95" customHeight="1" x14ac:dyDescent="0.2">
      <c r="A10" s="74">
        <v>1405</v>
      </c>
      <c r="B10" s="33" t="s">
        <v>203</v>
      </c>
      <c r="C10" s="74">
        <v>1405</v>
      </c>
      <c r="D10" s="45"/>
      <c r="E10" s="45"/>
      <c r="F10" s="45"/>
      <c r="G10" s="45"/>
      <c r="H10" s="45"/>
      <c r="J10" s="47">
        <v>38.981687600000001</v>
      </c>
      <c r="K10" s="47">
        <v>-8.8095800999999998</v>
      </c>
    </row>
    <row r="11" spans="1:11" s="5" customFormat="1" ht="15.95" customHeight="1" x14ac:dyDescent="0.2">
      <c r="A11" s="75">
        <v>1005</v>
      </c>
      <c r="B11" s="4" t="s">
        <v>204</v>
      </c>
      <c r="C11" s="75">
        <v>1005</v>
      </c>
      <c r="D11" s="22"/>
      <c r="E11" s="22"/>
      <c r="F11" s="22"/>
      <c r="G11" s="22"/>
      <c r="H11" s="22"/>
      <c r="J11" s="30">
        <v>39.268264500000001</v>
      </c>
      <c r="K11" s="30">
        <v>-9.1580682000000007</v>
      </c>
    </row>
    <row r="12" spans="1:11" s="46" customFormat="1" ht="15.95" customHeight="1" x14ac:dyDescent="0.2">
      <c r="A12" s="74">
        <v>1104</v>
      </c>
      <c r="B12" s="33" t="s">
        <v>205</v>
      </c>
      <c r="C12" s="74">
        <v>1104</v>
      </c>
      <c r="D12" s="45"/>
      <c r="E12" s="45"/>
      <c r="F12" s="45"/>
      <c r="G12" s="45"/>
      <c r="H12" s="45"/>
      <c r="J12" s="47">
        <v>39.243357099999997</v>
      </c>
      <c r="K12" s="47">
        <v>-9.1027435000000008</v>
      </c>
    </row>
    <row r="13" spans="1:11" s="5" customFormat="1" ht="15.95" customHeight="1" x14ac:dyDescent="0.2">
      <c r="A13" s="75">
        <v>1006</v>
      </c>
      <c r="B13" s="4" t="s">
        <v>206</v>
      </c>
      <c r="C13" s="75">
        <v>1006</v>
      </c>
      <c r="D13" s="22"/>
      <c r="E13" s="22"/>
      <c r="F13" s="22"/>
      <c r="G13" s="22"/>
      <c r="H13" s="22"/>
      <c r="J13" s="30">
        <v>39.404897699999999</v>
      </c>
      <c r="K13" s="30">
        <v>-9.1354039999999994</v>
      </c>
    </row>
    <row r="14" spans="1:11" s="46" customFormat="1" ht="15.95" customHeight="1" x14ac:dyDescent="0.2">
      <c r="A14" s="74">
        <v>1406</v>
      </c>
      <c r="B14" s="33" t="s">
        <v>207</v>
      </c>
      <c r="C14" s="74">
        <v>1406</v>
      </c>
      <c r="D14" s="45"/>
      <c r="E14" s="45"/>
      <c r="F14" s="45"/>
      <c r="G14" s="45"/>
      <c r="H14" s="45"/>
      <c r="J14" s="47">
        <v>39.161816600000002</v>
      </c>
      <c r="K14" s="47">
        <v>-8.7888254000000003</v>
      </c>
    </row>
    <row r="15" spans="1:11" s="5" customFormat="1" ht="15.95" customHeight="1" x14ac:dyDescent="0.2">
      <c r="A15" s="75">
        <v>1407</v>
      </c>
      <c r="B15" s="4" t="s">
        <v>208</v>
      </c>
      <c r="C15" s="75">
        <v>1407</v>
      </c>
      <c r="D15" s="22"/>
      <c r="E15" s="22"/>
      <c r="F15" s="22"/>
      <c r="G15" s="22"/>
      <c r="H15" s="22"/>
      <c r="J15" s="30">
        <v>39.356408600000002</v>
      </c>
      <c r="K15" s="30">
        <v>-8.4786824999999997</v>
      </c>
    </row>
    <row r="16" spans="1:11" s="46" customFormat="1" ht="15.95" customHeight="1" x14ac:dyDescent="0.2">
      <c r="A16" s="74">
        <v>1408</v>
      </c>
      <c r="B16" s="33" t="s">
        <v>209</v>
      </c>
      <c r="C16" s="74">
        <v>1408</v>
      </c>
      <c r="D16" s="45"/>
      <c r="E16" s="45"/>
      <c r="F16" s="45"/>
      <c r="G16" s="45"/>
      <c r="H16" s="45"/>
      <c r="J16" s="47">
        <v>39.478071900000003</v>
      </c>
      <c r="K16" s="47">
        <v>-8.3372252000000007</v>
      </c>
    </row>
    <row r="17" spans="1:11" s="5" customFormat="1" ht="15.95" customHeight="1" x14ac:dyDescent="0.2">
      <c r="A17" s="75">
        <v>1409</v>
      </c>
      <c r="B17" s="4" t="s">
        <v>210</v>
      </c>
      <c r="C17" s="75">
        <v>1409</v>
      </c>
      <c r="D17" s="22"/>
      <c r="E17" s="22"/>
      <c r="F17" s="22"/>
      <c r="G17" s="22"/>
      <c r="H17" s="22"/>
      <c r="J17" s="30">
        <v>38.960305499999997</v>
      </c>
      <c r="K17" s="30">
        <v>-8.5248217000000004</v>
      </c>
    </row>
    <row r="18" spans="1:11" s="46" customFormat="1" ht="15.95" customHeight="1" x14ac:dyDescent="0.2">
      <c r="A18" s="74">
        <v>1410</v>
      </c>
      <c r="B18" s="33" t="s">
        <v>211</v>
      </c>
      <c r="C18" s="74">
        <v>1410</v>
      </c>
      <c r="D18" s="45"/>
      <c r="E18" s="45"/>
      <c r="F18" s="45"/>
      <c r="G18" s="45"/>
      <c r="H18" s="45"/>
      <c r="J18" s="47">
        <v>39.461123899999997</v>
      </c>
      <c r="K18" s="47">
        <v>-8.4787590000000002</v>
      </c>
    </row>
    <row r="19" spans="1:11" s="5" customFormat="1" ht="15.95" customHeight="1" x14ac:dyDescent="0.2">
      <c r="A19" s="75">
        <v>1411</v>
      </c>
      <c r="B19" s="4" t="s">
        <v>212</v>
      </c>
      <c r="C19" s="75">
        <v>1411</v>
      </c>
      <c r="D19" s="22"/>
      <c r="E19" s="22"/>
      <c r="F19" s="22"/>
      <c r="G19" s="22"/>
      <c r="H19" s="22"/>
      <c r="J19" s="30">
        <v>39.693214400000002</v>
      </c>
      <c r="K19" s="30">
        <v>-8.2905256999999999</v>
      </c>
    </row>
    <row r="20" spans="1:11" s="46" customFormat="1" ht="15.95" customHeight="1" x14ac:dyDescent="0.2">
      <c r="A20" s="74">
        <v>1412</v>
      </c>
      <c r="B20" s="33" t="s">
        <v>213</v>
      </c>
      <c r="C20" s="74">
        <v>1412</v>
      </c>
      <c r="D20" s="45"/>
      <c r="E20" s="45"/>
      <c r="F20" s="45"/>
      <c r="G20" s="45"/>
      <c r="H20" s="45"/>
      <c r="J20" s="47">
        <v>39.404796599999997</v>
      </c>
      <c r="K20" s="47">
        <v>-8.4880572000000001</v>
      </c>
    </row>
    <row r="21" spans="1:11" s="5" customFormat="1" ht="15.95" customHeight="1" x14ac:dyDescent="0.2">
      <c r="A21" s="75">
        <v>1108</v>
      </c>
      <c r="B21" s="4" t="s">
        <v>214</v>
      </c>
      <c r="C21" s="75">
        <v>1108</v>
      </c>
      <c r="D21" s="22"/>
      <c r="E21" s="22"/>
      <c r="F21" s="22"/>
      <c r="G21" s="22"/>
      <c r="H21" s="22"/>
      <c r="J21" s="30">
        <v>39.241485300000001</v>
      </c>
      <c r="K21" s="30">
        <v>-9.3129510999999994</v>
      </c>
    </row>
    <row r="22" spans="1:11" s="46" customFormat="1" ht="15.95" customHeight="1" x14ac:dyDescent="0.2">
      <c r="A22" s="74">
        <v>1413</v>
      </c>
      <c r="B22" s="33" t="s">
        <v>215</v>
      </c>
      <c r="C22" s="74">
        <v>1413</v>
      </c>
      <c r="D22" s="45"/>
      <c r="E22" s="45"/>
      <c r="F22" s="45"/>
      <c r="G22" s="45"/>
      <c r="H22" s="45"/>
      <c r="J22" s="47">
        <v>39.556718500000002</v>
      </c>
      <c r="K22" s="47">
        <v>-7.9957903999999997</v>
      </c>
    </row>
    <row r="23" spans="1:11" s="5" customFormat="1" ht="15.95" customHeight="1" x14ac:dyDescent="0.2">
      <c r="A23" s="75">
        <v>1109</v>
      </c>
      <c r="B23" s="4" t="s">
        <v>216</v>
      </c>
      <c r="C23" s="75">
        <v>1109</v>
      </c>
      <c r="D23" s="22"/>
      <c r="E23" s="22"/>
      <c r="F23" s="22"/>
      <c r="G23" s="22"/>
      <c r="H23" s="22"/>
      <c r="J23" s="30">
        <v>38.944310600000001</v>
      </c>
      <c r="K23" s="30">
        <v>-9.3320855999999992</v>
      </c>
    </row>
    <row r="24" spans="1:11" s="46" customFormat="1" ht="15.95" customHeight="1" x14ac:dyDescent="0.2">
      <c r="A24" s="74">
        <v>1011</v>
      </c>
      <c r="B24" s="33" t="s">
        <v>217</v>
      </c>
      <c r="C24" s="74">
        <v>1011</v>
      </c>
      <c r="D24" s="45"/>
      <c r="E24" s="45"/>
      <c r="F24" s="45"/>
      <c r="G24" s="45"/>
      <c r="H24" s="45"/>
      <c r="J24" s="47">
        <v>39.6012147</v>
      </c>
      <c r="K24" s="47">
        <v>-9.0700991000000002</v>
      </c>
    </row>
    <row r="25" spans="1:11" s="5" customFormat="1" ht="15.95" customHeight="1" x14ac:dyDescent="0.2">
      <c r="A25" s="75">
        <v>1012</v>
      </c>
      <c r="B25" s="4" t="s">
        <v>218</v>
      </c>
      <c r="C25" s="75">
        <v>1012</v>
      </c>
      <c r="D25" s="22"/>
      <c r="E25" s="22"/>
      <c r="F25" s="22"/>
      <c r="G25" s="22"/>
      <c r="H25" s="22"/>
      <c r="J25" s="30">
        <v>39.360421199999998</v>
      </c>
      <c r="K25" s="30">
        <v>-9.1582013999999994</v>
      </c>
    </row>
    <row r="26" spans="1:11" s="46" customFormat="1" ht="15.95" customHeight="1" x14ac:dyDescent="0.2">
      <c r="A26" s="74">
        <v>1421</v>
      </c>
      <c r="B26" s="33" t="s">
        <v>219</v>
      </c>
      <c r="C26" s="74">
        <v>1421</v>
      </c>
      <c r="D26" s="45"/>
      <c r="E26" s="45"/>
      <c r="F26" s="45"/>
      <c r="G26" s="45"/>
      <c r="H26" s="45"/>
      <c r="J26" s="47">
        <v>39.656497399999999</v>
      </c>
      <c r="K26" s="47">
        <v>-8.5773408</v>
      </c>
    </row>
    <row r="27" spans="1:11" s="5" customFormat="1" ht="15.95" customHeight="1" x14ac:dyDescent="0.2">
      <c r="A27" s="75">
        <v>1014</v>
      </c>
      <c r="B27" s="4" t="s">
        <v>220</v>
      </c>
      <c r="C27" s="75">
        <v>1014</v>
      </c>
      <c r="D27" s="22"/>
      <c r="E27" s="22"/>
      <c r="F27" s="22"/>
      <c r="G27" s="22"/>
      <c r="H27" s="22"/>
      <c r="J27" s="30">
        <v>39.360329100000001</v>
      </c>
      <c r="K27" s="30">
        <v>-9.3876220000000004</v>
      </c>
    </row>
    <row r="28" spans="1:11" s="46" customFormat="1" ht="15.95" customHeight="1" x14ac:dyDescent="0.2">
      <c r="A28" s="77">
        <v>1414</v>
      </c>
      <c r="B28" s="48" t="s">
        <v>221</v>
      </c>
      <c r="C28" s="77">
        <v>1414</v>
      </c>
      <c r="D28" s="49"/>
      <c r="E28" s="49"/>
      <c r="F28" s="49"/>
      <c r="G28" s="49"/>
      <c r="H28" s="49"/>
      <c r="J28" s="47">
        <v>39.338441699999997</v>
      </c>
      <c r="K28" s="47">
        <v>-8.9427076000000003</v>
      </c>
    </row>
    <row r="29" spans="1:11" s="5" customFormat="1" ht="15.95" customHeight="1" x14ac:dyDescent="0.2">
      <c r="A29" s="75">
        <v>1415</v>
      </c>
      <c r="B29" s="4" t="s">
        <v>222</v>
      </c>
      <c r="C29" s="75">
        <v>1415</v>
      </c>
      <c r="D29" s="22"/>
      <c r="E29" s="22"/>
      <c r="F29" s="22"/>
      <c r="G29" s="22"/>
      <c r="H29" s="22"/>
      <c r="J29" s="30">
        <v>39.027201900000001</v>
      </c>
      <c r="K29" s="30">
        <v>-8.7941819999999993</v>
      </c>
    </row>
    <row r="30" spans="1:11" s="46" customFormat="1" ht="15.95" customHeight="1" x14ac:dyDescent="0.2">
      <c r="A30" s="74">
        <v>1416</v>
      </c>
      <c r="B30" s="33" t="s">
        <v>223</v>
      </c>
      <c r="C30" s="74">
        <v>1416</v>
      </c>
      <c r="D30" s="45"/>
      <c r="E30" s="45"/>
      <c r="F30" s="45"/>
      <c r="G30" s="45"/>
      <c r="H30" s="45"/>
      <c r="J30" s="47">
        <v>39.2366618</v>
      </c>
      <c r="K30" s="47">
        <v>-8.6860119000000005</v>
      </c>
    </row>
    <row r="31" spans="1:11" s="5" customFormat="1" ht="15.95" customHeight="1" x14ac:dyDescent="0.2">
      <c r="A31" s="75">
        <v>1417</v>
      </c>
      <c r="B31" s="4" t="s">
        <v>224</v>
      </c>
      <c r="C31" s="75">
        <v>1417</v>
      </c>
      <c r="D31" s="22"/>
      <c r="E31" s="22"/>
      <c r="F31" s="22"/>
      <c r="G31" s="22"/>
      <c r="H31" s="22"/>
      <c r="J31" s="30">
        <v>39.5375181</v>
      </c>
      <c r="K31" s="30">
        <v>-8.1612773000000001</v>
      </c>
    </row>
    <row r="32" spans="1:11" s="46" customFormat="1" ht="15.95" customHeight="1" x14ac:dyDescent="0.2">
      <c r="A32" s="74">
        <v>1112</v>
      </c>
      <c r="B32" s="33" t="s">
        <v>225</v>
      </c>
      <c r="C32" s="74">
        <v>1112</v>
      </c>
      <c r="D32" s="45"/>
      <c r="E32" s="45"/>
      <c r="F32" s="45"/>
      <c r="G32" s="45"/>
      <c r="H32" s="45"/>
      <c r="J32" s="47">
        <v>39.018811399999997</v>
      </c>
      <c r="K32" s="47">
        <v>-9.1505770999999996</v>
      </c>
    </row>
    <row r="33" spans="1:11" s="5" customFormat="1" ht="15.95" customHeight="1" x14ac:dyDescent="0.2">
      <c r="A33" s="75">
        <v>1418</v>
      </c>
      <c r="B33" s="4" t="s">
        <v>226</v>
      </c>
      <c r="C33" s="75">
        <v>1418</v>
      </c>
      <c r="D33" s="22"/>
      <c r="E33" s="22"/>
      <c r="F33" s="22"/>
      <c r="G33" s="22"/>
      <c r="H33" s="22"/>
      <c r="J33" s="30">
        <v>39.605381899999998</v>
      </c>
      <c r="K33" s="30">
        <v>-8.4043124999999996</v>
      </c>
    </row>
    <row r="34" spans="1:11" s="46" customFormat="1" ht="15.95" customHeight="1" x14ac:dyDescent="0.2">
      <c r="A34" s="74">
        <v>1419</v>
      </c>
      <c r="B34" s="33" t="s">
        <v>227</v>
      </c>
      <c r="C34" s="74">
        <v>1419</v>
      </c>
      <c r="D34" s="45"/>
      <c r="E34" s="45"/>
      <c r="F34" s="45"/>
      <c r="G34" s="45"/>
      <c r="H34" s="45"/>
      <c r="J34" s="47">
        <v>39.478071999999997</v>
      </c>
      <c r="K34" s="47">
        <v>-8.5404429000000004</v>
      </c>
    </row>
    <row r="35" spans="1:11" s="5" customFormat="1" ht="15.95" customHeight="1" x14ac:dyDescent="0.2">
      <c r="A35" s="75">
        <v>1113</v>
      </c>
      <c r="B35" s="4" t="s">
        <v>228</v>
      </c>
      <c r="C35" s="75">
        <v>1113</v>
      </c>
      <c r="D35" s="22"/>
      <c r="E35" s="22"/>
      <c r="F35" s="22"/>
      <c r="G35" s="22"/>
      <c r="H35" s="22"/>
      <c r="J35" s="30">
        <v>39.091775900000002</v>
      </c>
      <c r="K35" s="30">
        <v>-9.2600341000000004</v>
      </c>
    </row>
    <row r="36" spans="1:11" s="46" customFormat="1" ht="15.95" customHeight="1" x14ac:dyDescent="0.2">
      <c r="A36" s="74">
        <v>1420</v>
      </c>
      <c r="B36" s="33" t="s">
        <v>229</v>
      </c>
      <c r="C36" s="74">
        <v>1420</v>
      </c>
      <c r="D36" s="45"/>
      <c r="E36" s="45"/>
      <c r="F36" s="45"/>
      <c r="G36" s="45"/>
      <c r="H36" s="45"/>
      <c r="J36" s="47">
        <v>39.459238800000001</v>
      </c>
      <c r="K36" s="47">
        <v>-8.4313740999999993</v>
      </c>
    </row>
    <row r="37" spans="1:11" s="55" customFormat="1" ht="15.95" customHeight="1" x14ac:dyDescent="0.2">
      <c r="A37" s="52" t="s">
        <v>14</v>
      </c>
      <c r="B37" s="53"/>
      <c r="C37" s="54">
        <f t="shared" ref="C37:H37" si="0">SUM(C2:C36)</f>
        <v>44532</v>
      </c>
      <c r="D37" s="54">
        <f t="shared" si="0"/>
        <v>0</v>
      </c>
      <c r="E37" s="54">
        <f t="shared" si="0"/>
        <v>0</v>
      </c>
      <c r="F37" s="54">
        <f t="shared" si="0"/>
        <v>0</v>
      </c>
      <c r="G37" s="54">
        <f t="shared" si="0"/>
        <v>0</v>
      </c>
      <c r="H37" s="54">
        <f t="shared" si="0"/>
        <v>0</v>
      </c>
      <c r="I37" s="55">
        <f>COUNTA($A$2:A36)</f>
        <v>35</v>
      </c>
      <c r="J37" s="56">
        <v>-22.902799999999999</v>
      </c>
      <c r="K37" s="56">
        <v>-43.207500000000003</v>
      </c>
    </row>
    <row r="38" spans="1:11" s="7" customFormat="1" ht="20.100000000000001" customHeight="1" x14ac:dyDescent="0.2">
      <c r="A38" s="17"/>
      <c r="C38" s="24"/>
      <c r="D38" s="24"/>
      <c r="E38" s="24"/>
      <c r="F38" s="24"/>
      <c r="G38" s="24"/>
      <c r="H38" s="24"/>
      <c r="J38" s="30"/>
      <c r="K38" s="30"/>
    </row>
    <row r="39" spans="1:11" x14ac:dyDescent="0.2"/>
    <row r="40" spans="1:11" x14ac:dyDescent="0.2"/>
    <row r="41" spans="1:11" x14ac:dyDescent="0.2"/>
    <row r="42" spans="1:11" x14ac:dyDescent="0.2"/>
    <row r="43" spans="1:11" x14ac:dyDescent="0.2"/>
    <row r="44" spans="1:11" x14ac:dyDescent="0.2"/>
    <row r="45" spans="1:11" x14ac:dyDescent="0.2"/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2010&amp;C&amp;"Arial,Negrito"&amp;9RIO DE JANEIRO&amp;R&amp;"IBGE,Normal"&amp;9DE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K25"/>
  <sheetViews>
    <sheetView topLeftCell="A2" workbookViewId="0">
      <selection activeCell="K4" sqref="K4"/>
    </sheetView>
  </sheetViews>
  <sheetFormatPr defaultColWidth="0" defaultRowHeight="12.75" zeroHeight="1" x14ac:dyDescent="0.2"/>
  <cols>
    <col min="1" max="1" width="10.28515625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1502</v>
      </c>
      <c r="B2" s="33" t="s">
        <v>230</v>
      </c>
      <c r="C2" s="74">
        <v>1502</v>
      </c>
      <c r="D2" s="45"/>
      <c r="E2" s="45"/>
      <c r="F2" s="45"/>
      <c r="G2" s="45"/>
      <c r="H2" s="45"/>
      <c r="J2" s="47">
        <v>38.756275299999999</v>
      </c>
      <c r="K2" s="47">
        <v>-8.9628695999999994</v>
      </c>
    </row>
    <row r="3" spans="1:11" s="5" customFormat="1" ht="15.95" customHeight="1" x14ac:dyDescent="0.2">
      <c r="A3" s="75">
        <v>1503</v>
      </c>
      <c r="B3" s="4" t="s">
        <v>231</v>
      </c>
      <c r="C3" s="75">
        <v>1503</v>
      </c>
      <c r="D3" s="22"/>
      <c r="E3" s="22"/>
      <c r="F3" s="22"/>
      <c r="G3" s="22"/>
      <c r="H3" s="22"/>
      <c r="J3" s="30">
        <v>38.676523799999998</v>
      </c>
      <c r="K3" s="30">
        <v>-9.1651047000000005</v>
      </c>
    </row>
    <row r="4" spans="1:11" s="46" customFormat="1" ht="15.95" customHeight="1" x14ac:dyDescent="0.2">
      <c r="A4" s="74">
        <v>1115</v>
      </c>
      <c r="B4" s="33" t="s">
        <v>232</v>
      </c>
      <c r="C4" s="74">
        <v>1115</v>
      </c>
      <c r="D4" s="45"/>
      <c r="E4" s="45"/>
      <c r="F4" s="45"/>
      <c r="G4" s="45"/>
      <c r="H4" s="45"/>
      <c r="J4" s="47">
        <v>38.757760300000001</v>
      </c>
      <c r="K4" s="47">
        <v>-9.2245474000000005</v>
      </c>
    </row>
    <row r="5" spans="1:11" s="5" customFormat="1" ht="15.95" customHeight="1" x14ac:dyDescent="0.2">
      <c r="A5" s="75">
        <v>1504</v>
      </c>
      <c r="B5" s="4" t="s">
        <v>233</v>
      </c>
      <c r="C5" s="75">
        <v>1504</v>
      </c>
      <c r="D5" s="22"/>
      <c r="E5" s="22"/>
      <c r="F5" s="22"/>
      <c r="G5" s="22"/>
      <c r="H5" s="22"/>
      <c r="J5" s="30">
        <v>38.660814899999998</v>
      </c>
      <c r="K5" s="30">
        <v>-9.0790723999999994</v>
      </c>
    </row>
    <row r="6" spans="1:11" s="46" customFormat="1" ht="15.95" customHeight="1" x14ac:dyDescent="0.2">
      <c r="A6" s="74">
        <v>1105</v>
      </c>
      <c r="B6" s="33" t="s">
        <v>234</v>
      </c>
      <c r="C6" s="74">
        <v>1105</v>
      </c>
      <c r="D6" s="45"/>
      <c r="E6" s="45"/>
      <c r="F6" s="45"/>
      <c r="G6" s="45"/>
      <c r="H6" s="45"/>
      <c r="J6" s="47">
        <v>38.697056500000002</v>
      </c>
      <c r="K6" s="47">
        <v>-9.4222944999999996</v>
      </c>
    </row>
    <row r="7" spans="1:11" s="5" customFormat="1" ht="15.95" customHeight="1" x14ac:dyDescent="0.2">
      <c r="A7" s="75">
        <v>1106</v>
      </c>
      <c r="B7" s="4" t="s">
        <v>235</v>
      </c>
      <c r="C7" s="75">
        <v>1106</v>
      </c>
      <c r="D7" s="22"/>
      <c r="E7" s="22"/>
      <c r="F7" s="22"/>
      <c r="G7" s="22"/>
      <c r="H7" s="22"/>
      <c r="J7" s="30">
        <v>38.722252400000002</v>
      </c>
      <c r="K7" s="30">
        <v>-9.1393366</v>
      </c>
    </row>
    <row r="8" spans="1:11" s="46" customFormat="1" ht="15.95" customHeight="1" x14ac:dyDescent="0.2">
      <c r="A8" s="74">
        <v>1107</v>
      </c>
      <c r="B8" s="33" t="s">
        <v>236</v>
      </c>
      <c r="C8" s="74">
        <v>1107</v>
      </c>
      <c r="D8" s="45"/>
      <c r="E8" s="45"/>
      <c r="F8" s="45"/>
      <c r="G8" s="45"/>
      <c r="H8" s="45"/>
      <c r="J8" s="47">
        <v>38.831549000000003</v>
      </c>
      <c r="K8" s="47">
        <v>-9.1741095000000001</v>
      </c>
    </row>
    <row r="9" spans="1:11" s="5" customFormat="1" ht="15.95" customHeight="1" x14ac:dyDescent="0.2">
      <c r="A9" s="75">
        <v>1506</v>
      </c>
      <c r="B9" s="4" t="s">
        <v>237</v>
      </c>
      <c r="C9" s="75">
        <v>1506</v>
      </c>
      <c r="D9" s="22"/>
      <c r="E9" s="22"/>
      <c r="F9" s="22"/>
      <c r="G9" s="22"/>
      <c r="H9" s="22"/>
      <c r="J9" s="30">
        <v>38.652732899999997</v>
      </c>
      <c r="K9" s="30">
        <v>-8.9902046999999996</v>
      </c>
    </row>
    <row r="10" spans="1:11" s="46" customFormat="1" ht="15.95" customHeight="1" x14ac:dyDescent="0.2">
      <c r="A10" s="74">
        <v>1507</v>
      </c>
      <c r="B10" s="33" t="s">
        <v>238</v>
      </c>
      <c r="C10" s="74">
        <v>1507</v>
      </c>
      <c r="D10" s="45"/>
      <c r="E10" s="45"/>
      <c r="F10" s="45"/>
      <c r="G10" s="45"/>
      <c r="H10" s="45"/>
      <c r="J10" s="47">
        <v>38.705565200000002</v>
      </c>
      <c r="K10" s="47">
        <v>-8.9741183000000007</v>
      </c>
    </row>
    <row r="11" spans="1:11" s="5" customFormat="1" ht="15.95" customHeight="1" x14ac:dyDescent="0.2">
      <c r="A11" s="75">
        <v>1116</v>
      </c>
      <c r="B11" s="4" t="s">
        <v>239</v>
      </c>
      <c r="C11" s="75">
        <v>1116</v>
      </c>
      <c r="D11" s="22"/>
      <c r="E11" s="22"/>
      <c r="F11" s="22"/>
      <c r="G11" s="22"/>
      <c r="H11" s="22"/>
      <c r="J11" s="30">
        <v>38.795369000000001</v>
      </c>
      <c r="K11" s="30">
        <v>-9.1851800000000008</v>
      </c>
    </row>
    <row r="12" spans="1:11" s="46" customFormat="1" ht="15.95" customHeight="1" x14ac:dyDescent="0.2">
      <c r="A12" s="74">
        <v>1110</v>
      </c>
      <c r="B12" s="33" t="s">
        <v>240</v>
      </c>
      <c r="C12" s="74">
        <v>1110</v>
      </c>
      <c r="D12" s="45"/>
      <c r="E12" s="45"/>
      <c r="F12" s="45"/>
      <c r="G12" s="45"/>
      <c r="H12" s="45"/>
      <c r="J12" s="47">
        <v>38.696860700000002</v>
      </c>
      <c r="K12" s="47">
        <v>-9.3146014000000008</v>
      </c>
    </row>
    <row r="13" spans="1:11" s="5" customFormat="1" ht="15.95" customHeight="1" x14ac:dyDescent="0.2">
      <c r="A13" s="75">
        <v>1508</v>
      </c>
      <c r="B13" s="4" t="s">
        <v>241</v>
      </c>
      <c r="C13" s="75">
        <v>1508</v>
      </c>
      <c r="D13" s="22"/>
      <c r="E13" s="22"/>
      <c r="F13" s="22"/>
      <c r="G13" s="22"/>
      <c r="H13" s="22"/>
      <c r="J13" s="30">
        <v>38.569440999999998</v>
      </c>
      <c r="K13" s="30">
        <v>-8.9016936999999992</v>
      </c>
    </row>
    <row r="14" spans="1:11" s="46" customFormat="1" ht="15.95" customHeight="1" x14ac:dyDescent="0.2">
      <c r="A14" s="74">
        <v>1510</v>
      </c>
      <c r="B14" s="33" t="s">
        <v>242</v>
      </c>
      <c r="C14" s="74">
        <v>1510</v>
      </c>
      <c r="D14" s="45"/>
      <c r="E14" s="45"/>
      <c r="F14" s="45"/>
      <c r="G14" s="45"/>
      <c r="H14" s="45"/>
      <c r="J14" s="47">
        <v>38.6410676</v>
      </c>
      <c r="K14" s="47">
        <v>-9.0975000000000001</v>
      </c>
    </row>
    <row r="15" spans="1:11" s="5" customFormat="1" ht="15.95" customHeight="1" x14ac:dyDescent="0.2">
      <c r="A15" s="75">
        <v>1511</v>
      </c>
      <c r="B15" s="4" t="s">
        <v>243</v>
      </c>
      <c r="C15" s="75">
        <v>1511</v>
      </c>
      <c r="D15" s="22"/>
      <c r="E15" s="22"/>
      <c r="F15" s="22"/>
      <c r="G15" s="22"/>
      <c r="H15" s="22"/>
      <c r="J15" s="30">
        <v>38.444217000000002</v>
      </c>
      <c r="K15" s="30">
        <v>-9.1014903</v>
      </c>
    </row>
    <row r="16" spans="1:11" s="46" customFormat="1" ht="15.95" customHeight="1" x14ac:dyDescent="0.2">
      <c r="A16" s="74">
        <v>1512</v>
      </c>
      <c r="B16" s="33" t="s">
        <v>244</v>
      </c>
      <c r="C16" s="74">
        <v>1512</v>
      </c>
      <c r="D16" s="45"/>
      <c r="E16" s="45"/>
      <c r="F16" s="45"/>
      <c r="G16" s="45"/>
      <c r="H16" s="45"/>
      <c r="J16" s="47">
        <v>38.526043700000002</v>
      </c>
      <c r="K16" s="47">
        <v>-8.8909327999999999</v>
      </c>
    </row>
    <row r="17" spans="1:11" s="5" customFormat="1" ht="15.95" customHeight="1" x14ac:dyDescent="0.2">
      <c r="A17" s="75">
        <v>1111</v>
      </c>
      <c r="B17" s="4" t="s">
        <v>245</v>
      </c>
      <c r="C17" s="75">
        <v>1111</v>
      </c>
      <c r="D17" s="22"/>
      <c r="E17" s="22"/>
      <c r="F17" s="22"/>
      <c r="G17" s="22"/>
      <c r="H17" s="22"/>
      <c r="J17" s="30">
        <v>38.802868699999998</v>
      </c>
      <c r="K17" s="30">
        <v>-9.3816588999999997</v>
      </c>
    </row>
    <row r="18" spans="1:11" s="46" customFormat="1" ht="15.95" customHeight="1" x14ac:dyDescent="0.2">
      <c r="A18" s="74">
        <v>1114</v>
      </c>
      <c r="B18" s="33" t="s">
        <v>246</v>
      </c>
      <c r="C18" s="74">
        <v>1114</v>
      </c>
      <c r="D18" s="45"/>
      <c r="E18" s="45"/>
      <c r="F18" s="45"/>
      <c r="G18" s="45"/>
      <c r="H18" s="45"/>
      <c r="J18" s="47">
        <v>38.955156299999999</v>
      </c>
      <c r="K18" s="47">
        <v>-8.9889931999999995</v>
      </c>
    </row>
    <row r="19" spans="1:11" s="55" customFormat="1" ht="15.95" customHeight="1" x14ac:dyDescent="0.2">
      <c r="A19" s="52" t="s">
        <v>14</v>
      </c>
      <c r="B19" s="53"/>
      <c r="C19" s="54">
        <f t="shared" ref="C19:H19" si="0">SUM(C2:C18)</f>
        <v>22447</v>
      </c>
      <c r="D19" s="54">
        <f t="shared" si="0"/>
        <v>0</v>
      </c>
      <c r="E19" s="54">
        <f t="shared" si="0"/>
        <v>0</v>
      </c>
      <c r="F19" s="54">
        <f t="shared" si="0"/>
        <v>0</v>
      </c>
      <c r="G19" s="54">
        <f t="shared" si="0"/>
        <v>0</v>
      </c>
      <c r="H19" s="54">
        <f t="shared" si="0"/>
        <v>0</v>
      </c>
      <c r="I19" s="55">
        <f>COUNTA(A2:A18)</f>
        <v>17</v>
      </c>
      <c r="J19" s="56"/>
      <c r="K19" s="56"/>
    </row>
    <row r="20" spans="1:11" s="7" customFormat="1" ht="20.100000000000001" customHeight="1" x14ac:dyDescent="0.2">
      <c r="A20" s="15"/>
      <c r="C20" s="24"/>
      <c r="D20" s="24"/>
      <c r="E20" s="24"/>
      <c r="F20" s="24"/>
      <c r="G20" s="24"/>
      <c r="H20" s="24"/>
      <c r="J20" s="31"/>
      <c r="K20" s="31"/>
    </row>
    <row r="21" spans="1:11" x14ac:dyDescent="0.2"/>
    <row r="22" spans="1:11" x14ac:dyDescent="0.2"/>
    <row r="23" spans="1:11" x14ac:dyDescent="0.2"/>
    <row r="24" spans="1:11" x14ac:dyDescent="0.2"/>
    <row r="25" spans="1:11" x14ac:dyDescent="0.2"/>
  </sheetData>
  <phoneticPr fontId="0" type="noConversion"/>
  <printOptions horizontalCentered="1"/>
  <pageMargins left="0.39370078740157483" right="0.39370078740157483" top="0.59055118110236227" bottom="0.59055118110236227" header="0.31496062992125984" footer="0.51181102362204722"/>
  <pageSetup paperSize="9" orientation="landscape" r:id="rId1"/>
  <headerFooter alignWithMargins="0">
    <oddHeader>&amp;L&amp;"Arial,Negrito"&amp;9CENSO 2010&amp;C&amp;"Arial,Negrito"&amp;9ACRE&amp;R&amp;"IBGE,Normal"&amp;9DE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K81"/>
  <sheetViews>
    <sheetView topLeftCell="A11" zoomScaleNormal="100" zoomScaleSheetLayoutView="100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701</v>
      </c>
      <c r="B2" s="33" t="s">
        <v>247</v>
      </c>
      <c r="C2" s="74">
        <v>701</v>
      </c>
      <c r="D2" s="45"/>
      <c r="E2" s="45"/>
      <c r="F2" s="45"/>
      <c r="G2" s="45"/>
      <c r="H2" s="45"/>
      <c r="J2" s="47">
        <v>38.702133099999998</v>
      </c>
      <c r="K2" s="47">
        <v>-7.4036488</v>
      </c>
    </row>
    <row r="3" spans="1:11" s="5" customFormat="1" ht="15.95" customHeight="1" x14ac:dyDescent="0.2">
      <c r="A3" s="75">
        <v>1501</v>
      </c>
      <c r="B3" s="4" t="s">
        <v>248</v>
      </c>
      <c r="C3" s="75">
        <v>1501</v>
      </c>
      <c r="D3" s="22"/>
      <c r="E3" s="22"/>
      <c r="F3" s="22"/>
      <c r="G3" s="22"/>
      <c r="H3" s="22"/>
      <c r="J3" s="30">
        <v>38.372575599999998</v>
      </c>
      <c r="K3" s="30">
        <v>-8.5110694999999996</v>
      </c>
    </row>
    <row r="4" spans="1:11" s="46" customFormat="1" ht="15.95" customHeight="1" x14ac:dyDescent="0.2">
      <c r="A4" s="74">
        <v>1201</v>
      </c>
      <c r="B4" s="33" t="s">
        <v>249</v>
      </c>
      <c r="C4" s="74">
        <v>1201</v>
      </c>
      <c r="D4" s="45"/>
      <c r="E4" s="45"/>
      <c r="F4" s="45"/>
      <c r="G4" s="45"/>
      <c r="H4" s="45"/>
      <c r="J4" s="47">
        <v>39.201006999999997</v>
      </c>
      <c r="K4" s="47">
        <v>-7.6603339999999998</v>
      </c>
    </row>
    <row r="5" spans="1:11" s="5" customFormat="1" ht="15.95" customHeight="1" x14ac:dyDescent="0.2">
      <c r="A5" s="75">
        <v>702</v>
      </c>
      <c r="B5" s="4" t="s">
        <v>250</v>
      </c>
      <c r="C5" s="75">
        <v>702</v>
      </c>
      <c r="D5" s="22"/>
      <c r="E5" s="22"/>
      <c r="F5" s="22"/>
      <c r="G5" s="22"/>
      <c r="H5" s="22"/>
      <c r="J5" s="30">
        <v>38.7232208</v>
      </c>
      <c r="K5" s="30">
        <v>-7.9867613999999998</v>
      </c>
    </row>
    <row r="6" spans="1:11" s="46" customFormat="1" ht="15.95" customHeight="1" x14ac:dyDescent="0.2">
      <c r="A6" s="74">
        <v>1202</v>
      </c>
      <c r="B6" s="33" t="s">
        <v>251</v>
      </c>
      <c r="C6" s="74">
        <v>1202</v>
      </c>
      <c r="D6" s="45"/>
      <c r="E6" s="45"/>
      <c r="F6" s="45"/>
      <c r="G6" s="45"/>
      <c r="H6" s="45"/>
      <c r="J6" s="47">
        <v>39.121836299999998</v>
      </c>
      <c r="K6" s="47">
        <v>-7.2845731000000002</v>
      </c>
    </row>
    <row r="7" spans="1:11" s="5" customFormat="1" ht="15.95" customHeight="1" x14ac:dyDescent="0.2">
      <c r="A7" s="75">
        <v>1203</v>
      </c>
      <c r="B7" s="4" t="s">
        <v>252</v>
      </c>
      <c r="C7" s="75">
        <v>1203</v>
      </c>
      <c r="D7" s="22"/>
      <c r="E7" s="22"/>
      <c r="F7" s="22"/>
      <c r="G7" s="22"/>
      <c r="H7" s="22"/>
      <c r="J7" s="30">
        <v>39.055255699999996</v>
      </c>
      <c r="K7" s="30">
        <v>-7.8913389</v>
      </c>
    </row>
    <row r="8" spans="1:11" s="46" customFormat="1" ht="15.95" customHeight="1" x14ac:dyDescent="0.2">
      <c r="A8" s="74">
        <v>703</v>
      </c>
      <c r="B8" s="33" t="s">
        <v>253</v>
      </c>
      <c r="C8" s="74">
        <v>703</v>
      </c>
      <c r="D8" s="45"/>
      <c r="E8" s="45"/>
      <c r="F8" s="45"/>
      <c r="G8" s="45"/>
      <c r="H8" s="45"/>
      <c r="J8" s="47">
        <v>38.806817700000003</v>
      </c>
      <c r="K8" s="47">
        <v>-7.458405</v>
      </c>
    </row>
    <row r="9" spans="1:11" s="5" customFormat="1" ht="15.95" customHeight="1" x14ac:dyDescent="0.2">
      <c r="A9" s="75">
        <v>1204</v>
      </c>
      <c r="B9" s="4" t="s">
        <v>254</v>
      </c>
      <c r="C9" s="75">
        <v>1204</v>
      </c>
      <c r="D9" s="22"/>
      <c r="E9" s="22"/>
      <c r="F9" s="22"/>
      <c r="G9" s="22"/>
      <c r="H9" s="22"/>
      <c r="J9" s="30">
        <v>39.0148625</v>
      </c>
      <c r="K9" s="30">
        <v>-7.0679179999999997</v>
      </c>
    </row>
    <row r="10" spans="1:11" s="46" customFormat="1" ht="15.95" customHeight="1" x14ac:dyDescent="0.2">
      <c r="A10" s="74">
        <v>1205</v>
      </c>
      <c r="B10" s="33" t="s">
        <v>255</v>
      </c>
      <c r="C10" s="74">
        <v>1205</v>
      </c>
      <c r="D10" s="45"/>
      <c r="E10" s="45"/>
      <c r="F10" s="45"/>
      <c r="G10" s="45"/>
      <c r="H10" s="45"/>
      <c r="J10" s="47">
        <v>39.414618099999998</v>
      </c>
      <c r="K10" s="47">
        <v>-7.4540664000000003</v>
      </c>
    </row>
    <row r="11" spans="1:11" s="5" customFormat="1" ht="15.95" customHeight="1" x14ac:dyDescent="0.2">
      <c r="A11" s="75">
        <v>1206</v>
      </c>
      <c r="B11" s="4" t="s">
        <v>256</v>
      </c>
      <c r="C11" s="75">
        <v>1206</v>
      </c>
      <c r="D11" s="22"/>
      <c r="E11" s="22"/>
      <c r="F11" s="22"/>
      <c r="G11" s="22"/>
      <c r="H11" s="22"/>
      <c r="J11" s="30">
        <v>39.2876744</v>
      </c>
      <c r="K11" s="30">
        <v>-7.6456552999999996</v>
      </c>
    </row>
    <row r="12" spans="1:11" s="46" customFormat="1" ht="15.95" customHeight="1" x14ac:dyDescent="0.2">
      <c r="A12" s="74">
        <v>1207</v>
      </c>
      <c r="B12" s="33" t="s">
        <v>257</v>
      </c>
      <c r="C12" s="74">
        <v>1207</v>
      </c>
      <c r="D12" s="45"/>
      <c r="E12" s="45"/>
      <c r="F12" s="45"/>
      <c r="G12" s="45"/>
      <c r="H12" s="45"/>
      <c r="J12" s="47">
        <v>38.880278799999999</v>
      </c>
      <c r="K12" s="47">
        <v>-7.1636636999999999</v>
      </c>
    </row>
    <row r="13" spans="1:11" s="5" customFormat="1" ht="15.95" customHeight="1" x14ac:dyDescent="0.2">
      <c r="A13" s="75">
        <v>704</v>
      </c>
      <c r="B13" s="4" t="s">
        <v>258</v>
      </c>
      <c r="C13" s="75">
        <v>704</v>
      </c>
      <c r="D13" s="22"/>
      <c r="E13" s="22"/>
      <c r="F13" s="22"/>
      <c r="G13" s="22"/>
      <c r="H13" s="22"/>
      <c r="J13" s="30">
        <v>38.842512300000003</v>
      </c>
      <c r="K13" s="30">
        <v>-7.5888378000000003</v>
      </c>
    </row>
    <row r="14" spans="1:11" s="46" customFormat="1" ht="15.95" customHeight="1" x14ac:dyDescent="0.2">
      <c r="A14" s="74">
        <v>705</v>
      </c>
      <c r="B14" s="33" t="s">
        <v>259</v>
      </c>
      <c r="C14" s="74">
        <v>705</v>
      </c>
      <c r="D14" s="45"/>
      <c r="E14" s="45"/>
      <c r="F14" s="45"/>
      <c r="G14" s="45"/>
      <c r="H14" s="45"/>
      <c r="J14" s="47">
        <v>38.571430999999997</v>
      </c>
      <c r="K14" s="47">
        <v>-7.9135020000000003</v>
      </c>
    </row>
    <row r="15" spans="1:11" s="5" customFormat="1" ht="15.95" customHeight="1" x14ac:dyDescent="0.2">
      <c r="A15" s="75">
        <v>1208</v>
      </c>
      <c r="B15" s="4" t="s">
        <v>260</v>
      </c>
      <c r="C15" s="75">
        <v>1208</v>
      </c>
      <c r="D15" s="22"/>
      <c r="E15" s="22"/>
      <c r="F15" s="22"/>
      <c r="G15" s="22"/>
      <c r="H15" s="22"/>
      <c r="J15" s="30">
        <v>39.055997300000001</v>
      </c>
      <c r="K15" s="30">
        <v>-7.6477539999999999</v>
      </c>
    </row>
    <row r="16" spans="1:11" s="46" customFormat="1" ht="15.95" customHeight="1" x14ac:dyDescent="0.2">
      <c r="A16" s="74">
        <v>1209</v>
      </c>
      <c r="B16" s="33" t="s">
        <v>261</v>
      </c>
      <c r="C16" s="74">
        <v>1209</v>
      </c>
      <c r="D16" s="45"/>
      <c r="E16" s="45"/>
      <c r="F16" s="45"/>
      <c r="G16" s="45"/>
      <c r="H16" s="45"/>
      <c r="J16" s="47">
        <v>39.46528</v>
      </c>
      <c r="K16" s="47">
        <v>-7.9359469000000002</v>
      </c>
    </row>
    <row r="17" spans="1:11" s="5" customFormat="1" ht="15.95" customHeight="1" x14ac:dyDescent="0.2">
      <c r="A17" s="75">
        <v>1210</v>
      </c>
      <c r="B17" s="4" t="s">
        <v>262</v>
      </c>
      <c r="C17" s="75">
        <v>1210</v>
      </c>
      <c r="D17" s="22"/>
      <c r="E17" s="22"/>
      <c r="F17" s="22"/>
      <c r="G17" s="22"/>
      <c r="H17" s="22"/>
      <c r="J17" s="30">
        <v>39.393944699999999</v>
      </c>
      <c r="K17" s="30">
        <v>-7.3765362999999997</v>
      </c>
    </row>
    <row r="18" spans="1:11" s="46" customFormat="1" ht="15.95" customHeight="1" x14ac:dyDescent="0.2">
      <c r="A18" s="74">
        <v>1211</v>
      </c>
      <c r="B18" s="33" t="s">
        <v>263</v>
      </c>
      <c r="C18" s="74">
        <v>1211</v>
      </c>
      <c r="D18" s="45"/>
      <c r="E18" s="45"/>
      <c r="F18" s="45"/>
      <c r="G18" s="45"/>
      <c r="H18" s="45"/>
      <c r="J18" s="47">
        <v>39.052828300000002</v>
      </c>
      <c r="K18" s="47">
        <v>-7.4377345000000004</v>
      </c>
    </row>
    <row r="19" spans="1:11" s="5" customFormat="1" ht="15.95" customHeight="1" x14ac:dyDescent="0.2">
      <c r="A19" s="75">
        <v>706</v>
      </c>
      <c r="B19" s="4" t="s">
        <v>264</v>
      </c>
      <c r="C19" s="75">
        <v>706</v>
      </c>
      <c r="D19" s="22"/>
      <c r="E19" s="22"/>
      <c r="F19" s="22"/>
      <c r="G19" s="22"/>
      <c r="H19" s="22"/>
      <c r="J19" s="30">
        <v>38.647283100000003</v>
      </c>
      <c r="K19" s="30">
        <v>-8.2122887999999996</v>
      </c>
    </row>
    <row r="20" spans="1:11" s="46" customFormat="1" ht="15.95" customHeight="1" x14ac:dyDescent="0.2">
      <c r="A20" s="74">
        <v>707</v>
      </c>
      <c r="B20" s="33" t="s">
        <v>265</v>
      </c>
      <c r="C20" s="74">
        <v>707</v>
      </c>
      <c r="D20" s="45"/>
      <c r="E20" s="45"/>
      <c r="F20" s="45"/>
      <c r="G20" s="45"/>
      <c r="H20" s="45"/>
      <c r="J20" s="47">
        <v>38.944744499999999</v>
      </c>
      <c r="K20" s="47">
        <v>-8.1653386999999995</v>
      </c>
    </row>
    <row r="21" spans="1:11" s="5" customFormat="1" ht="15.95" customHeight="1" x14ac:dyDescent="0.2">
      <c r="A21" s="75">
        <v>708</v>
      </c>
      <c r="B21" s="4" t="s">
        <v>266</v>
      </c>
      <c r="C21" s="75">
        <v>708</v>
      </c>
      <c r="D21" s="22"/>
      <c r="E21" s="22"/>
      <c r="F21" s="22"/>
      <c r="G21" s="22"/>
      <c r="H21" s="22"/>
      <c r="J21" s="30">
        <v>38.382404600000001</v>
      </c>
      <c r="K21" s="30">
        <v>-7.3423999999999996</v>
      </c>
    </row>
    <row r="22" spans="1:11" s="46" customFormat="1" ht="15.95" customHeight="1" x14ac:dyDescent="0.2">
      <c r="A22" s="74">
        <v>1212</v>
      </c>
      <c r="B22" s="33" t="s">
        <v>267</v>
      </c>
      <c r="C22" s="74">
        <v>1212</v>
      </c>
      <c r="D22" s="45"/>
      <c r="E22" s="45"/>
      <c r="F22" s="45"/>
      <c r="G22" s="45"/>
      <c r="H22" s="45"/>
      <c r="J22" s="47">
        <v>39.517952399999999</v>
      </c>
      <c r="K22" s="47">
        <v>-7.6483767</v>
      </c>
    </row>
    <row r="23" spans="1:11" s="5" customFormat="1" ht="15.95" customHeight="1" x14ac:dyDescent="0.2">
      <c r="A23" s="75">
        <v>1213</v>
      </c>
      <c r="B23" s="4" t="s">
        <v>268</v>
      </c>
      <c r="C23" s="75">
        <v>1213</v>
      </c>
      <c r="D23" s="22"/>
      <c r="E23" s="22"/>
      <c r="F23" s="22"/>
      <c r="G23" s="22"/>
      <c r="H23" s="22"/>
      <c r="J23" s="30">
        <v>39.257655900000003</v>
      </c>
      <c r="K23" s="30">
        <v>-8.0113961000000007</v>
      </c>
    </row>
    <row r="24" spans="1:11" s="46" customFormat="1" ht="15.95" customHeight="1" x14ac:dyDescent="0.2">
      <c r="A24" s="74">
        <v>1214</v>
      </c>
      <c r="B24" s="33" t="s">
        <v>269</v>
      </c>
      <c r="C24" s="74">
        <v>1214</v>
      </c>
      <c r="D24" s="45"/>
      <c r="E24" s="45"/>
      <c r="F24" s="45"/>
      <c r="G24" s="45"/>
      <c r="H24" s="45"/>
      <c r="J24" s="47">
        <v>39.296708600000002</v>
      </c>
      <c r="K24" s="47">
        <v>-7.4284755000000002</v>
      </c>
    </row>
    <row r="25" spans="1:11" s="5" customFormat="1" ht="15.95" customHeight="1" x14ac:dyDescent="0.2">
      <c r="A25" s="75">
        <v>709</v>
      </c>
      <c r="B25" s="4" t="s">
        <v>270</v>
      </c>
      <c r="C25" s="75">
        <v>709</v>
      </c>
      <c r="D25" s="22"/>
      <c r="E25" s="22"/>
      <c r="F25" s="22"/>
      <c r="G25" s="22"/>
      <c r="H25" s="22"/>
      <c r="J25" s="30">
        <v>38.3088689</v>
      </c>
      <c r="K25" s="30">
        <v>-7.7047438000000001</v>
      </c>
    </row>
    <row r="26" spans="1:11" s="46" customFormat="1" ht="15.95" customHeight="1" x14ac:dyDescent="0.2">
      <c r="A26" s="74">
        <v>710</v>
      </c>
      <c r="B26" s="33" t="s">
        <v>271</v>
      </c>
      <c r="C26" s="74">
        <v>710</v>
      </c>
      <c r="D26" s="45"/>
      <c r="E26" s="45"/>
      <c r="F26" s="45"/>
      <c r="G26" s="45"/>
      <c r="H26" s="45"/>
      <c r="J26" s="47">
        <v>38.646931299999999</v>
      </c>
      <c r="K26" s="47">
        <v>-7.5470141000000002</v>
      </c>
    </row>
    <row r="27" spans="1:11" s="5" customFormat="1" ht="15.95" customHeight="1" x14ac:dyDescent="0.2">
      <c r="A27" s="75">
        <v>711</v>
      </c>
      <c r="B27" s="4" t="s">
        <v>272</v>
      </c>
      <c r="C27" s="75">
        <v>711</v>
      </c>
      <c r="D27" s="22"/>
      <c r="E27" s="22"/>
      <c r="F27" s="22"/>
      <c r="G27" s="22"/>
      <c r="H27" s="22"/>
      <c r="J27" s="30">
        <v>38.425265500000002</v>
      </c>
      <c r="K27" s="30">
        <v>-7.5344351999999999</v>
      </c>
    </row>
    <row r="28" spans="1:11" s="50" customFormat="1" ht="15.95" customHeight="1" x14ac:dyDescent="0.2">
      <c r="A28" s="77">
        <v>1215</v>
      </c>
      <c r="B28" s="48" t="s">
        <v>273</v>
      </c>
      <c r="C28" s="77">
        <v>1215</v>
      </c>
      <c r="D28" s="49"/>
      <c r="E28" s="49"/>
      <c r="F28" s="49"/>
      <c r="G28" s="49"/>
      <c r="H28" s="49"/>
      <c r="J28" s="47">
        <v>38.9535932</v>
      </c>
      <c r="K28" s="47">
        <v>-7.6764218</v>
      </c>
    </row>
    <row r="29" spans="1:11" s="5" customFormat="1" ht="15.95" customHeight="1" x14ac:dyDescent="0.2">
      <c r="A29" s="75">
        <v>712</v>
      </c>
      <c r="B29" s="4" t="s">
        <v>274</v>
      </c>
      <c r="C29" s="75">
        <v>712</v>
      </c>
      <c r="D29" s="22"/>
      <c r="E29" s="22"/>
      <c r="F29" s="22"/>
      <c r="G29" s="22"/>
      <c r="H29" s="22"/>
      <c r="J29" s="30">
        <v>38.675962800000001</v>
      </c>
      <c r="K29" s="30">
        <v>-8.4615547000000007</v>
      </c>
    </row>
    <row r="30" spans="1:11" s="46" customFormat="1" ht="15.95" customHeight="1" x14ac:dyDescent="0.2">
      <c r="A30" s="74">
        <v>713</v>
      </c>
      <c r="B30" s="33" t="s">
        <v>275</v>
      </c>
      <c r="C30" s="74">
        <v>713</v>
      </c>
      <c r="D30" s="45"/>
      <c r="E30" s="45"/>
      <c r="F30" s="45"/>
      <c r="G30" s="45"/>
      <c r="H30" s="45"/>
      <c r="J30" s="47">
        <v>38.3341493</v>
      </c>
      <c r="K30" s="47">
        <v>-8.0038406000000002</v>
      </c>
    </row>
    <row r="31" spans="1:11" s="5" customFormat="1" ht="15.95" customHeight="1" x14ac:dyDescent="0.2">
      <c r="A31" s="75">
        <v>714</v>
      </c>
      <c r="B31" s="4" t="s">
        <v>276</v>
      </c>
      <c r="C31" s="75">
        <v>714</v>
      </c>
      <c r="D31" s="22"/>
      <c r="E31" s="22"/>
      <c r="F31" s="22"/>
      <c r="G31" s="22"/>
      <c r="H31" s="22"/>
      <c r="J31" s="30">
        <v>38.775416499999999</v>
      </c>
      <c r="K31" s="30">
        <v>-7.4161200000000003</v>
      </c>
    </row>
    <row r="32" spans="1:11" s="58" customFormat="1" ht="15.95" customHeight="1" x14ac:dyDescent="0.2">
      <c r="A32" s="52" t="s">
        <v>14</v>
      </c>
      <c r="B32" s="53"/>
      <c r="C32" s="54">
        <f t="shared" ref="C32:H32" si="0">SUM(C2:C31)</f>
        <v>29526</v>
      </c>
      <c r="D32" s="54">
        <f t="shared" si="0"/>
        <v>0</v>
      </c>
      <c r="E32" s="54">
        <f t="shared" si="0"/>
        <v>0</v>
      </c>
      <c r="F32" s="54">
        <f t="shared" si="0"/>
        <v>0</v>
      </c>
      <c r="G32" s="54">
        <f t="shared" si="0"/>
        <v>0</v>
      </c>
      <c r="H32" s="54">
        <f t="shared" si="0"/>
        <v>0</v>
      </c>
      <c r="I32" s="55">
        <f>COUNTA($A$2:A31)</f>
        <v>30</v>
      </c>
      <c r="J32" s="56"/>
      <c r="K32" s="56"/>
    </row>
    <row r="33" spans="1:11" s="11" customFormat="1" ht="20.100000000000001" customHeight="1" x14ac:dyDescent="0.2">
      <c r="A33" s="18"/>
      <c r="C33" s="27"/>
      <c r="D33" s="27"/>
      <c r="E33" s="27"/>
      <c r="F33" s="27"/>
      <c r="G33" s="27"/>
      <c r="H33" s="27"/>
      <c r="J33" s="30"/>
      <c r="K33" s="30"/>
    </row>
    <row r="34" spans="1:11" x14ac:dyDescent="0.2"/>
    <row r="35" spans="1:11" x14ac:dyDescent="0.2"/>
    <row r="36" spans="1:11" x14ac:dyDescent="0.2"/>
    <row r="37" spans="1:11" x14ac:dyDescent="0.2"/>
    <row r="38" spans="1:11" x14ac:dyDescent="0.2"/>
    <row r="39" spans="1:11" x14ac:dyDescent="0.2"/>
    <row r="40" spans="1:11" x14ac:dyDescent="0.2"/>
    <row r="41" spans="1:11" x14ac:dyDescent="0.2"/>
    <row r="42" spans="1:11" x14ac:dyDescent="0.2"/>
    <row r="43" spans="1:11" x14ac:dyDescent="0.2"/>
    <row r="44" spans="1:11" x14ac:dyDescent="0.2"/>
    <row r="45" spans="1:11" x14ac:dyDescent="0.2"/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2010&amp;C&amp;"Arial,Negrito"&amp;9MATO GROSSO DO SUL&amp;R&amp;"IBGE,Normal"&amp;9DE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K187"/>
  <sheetViews>
    <sheetView topLeftCell="A5" zoomScaleNormal="100" zoomScaleSheetLayoutView="100" workbookViewId="0">
      <selection activeCell="K4" sqref="K4"/>
    </sheetView>
  </sheetViews>
  <sheetFormatPr defaultColWidth="0" defaultRowHeight="12.75" zeroHeight="1" x14ac:dyDescent="0.2"/>
  <cols>
    <col min="1" max="1" width="11" style="16" customWidth="1"/>
    <col min="2" max="2" width="26.28515625" style="8" customWidth="1"/>
    <col min="3" max="3" width="14.7109375" style="25" customWidth="1"/>
    <col min="4" max="4" width="15.42578125" style="25" customWidth="1"/>
    <col min="5" max="5" width="16.7109375" style="25" customWidth="1"/>
    <col min="6" max="6" width="15.7109375" style="25" customWidth="1"/>
    <col min="7" max="7" width="17.42578125" style="25" customWidth="1"/>
    <col min="8" max="8" width="15.28515625" style="25" customWidth="1"/>
    <col min="9" max="9" width="9.140625" style="9" customWidth="1"/>
    <col min="10" max="10" width="9.7109375" style="32" bestFit="1" customWidth="1"/>
    <col min="11" max="11" width="10.28515625" style="32" bestFit="1" customWidth="1"/>
    <col min="12" max="16384" width="0" style="9" hidden="1"/>
  </cols>
  <sheetData>
    <row r="1" spans="1:11" s="1" customFormat="1" ht="84.75" customHeight="1" x14ac:dyDescent="0.2">
      <c r="A1" s="14" t="s">
        <v>4</v>
      </c>
      <c r="B1" s="2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3" t="s">
        <v>3</v>
      </c>
      <c r="J1" s="29" t="s">
        <v>12</v>
      </c>
      <c r="K1" s="29" t="s">
        <v>13</v>
      </c>
    </row>
    <row r="2" spans="1:11" s="46" customFormat="1" ht="15.95" customHeight="1" x14ac:dyDescent="0.2">
      <c r="A2" s="74">
        <v>201</v>
      </c>
      <c r="B2" s="33" t="s">
        <v>277</v>
      </c>
      <c r="C2" s="74">
        <v>201</v>
      </c>
      <c r="D2" s="45"/>
      <c r="E2" s="45"/>
      <c r="F2" s="45"/>
      <c r="G2" s="45"/>
      <c r="H2" s="45"/>
      <c r="J2" s="47">
        <v>37.876058200000003</v>
      </c>
      <c r="K2" s="47">
        <v>-8.1649832999999994</v>
      </c>
    </row>
    <row r="3" spans="1:11" s="5" customFormat="1" ht="15.95" customHeight="1" x14ac:dyDescent="0.2">
      <c r="A3" s="75">
        <v>202</v>
      </c>
      <c r="B3" s="4" t="s">
        <v>278</v>
      </c>
      <c r="C3" s="75">
        <v>202</v>
      </c>
      <c r="D3" s="22"/>
      <c r="E3" s="22"/>
      <c r="F3" s="22"/>
      <c r="G3" s="22"/>
      <c r="H3" s="22"/>
      <c r="J3" s="30">
        <v>37.511788799999998</v>
      </c>
      <c r="K3" s="30">
        <v>-8.0605013000000003</v>
      </c>
    </row>
    <row r="4" spans="1:11" s="46" customFormat="1" ht="15.95" customHeight="1" x14ac:dyDescent="0.2">
      <c r="A4" s="74">
        <v>203</v>
      </c>
      <c r="B4" s="33" t="s">
        <v>279</v>
      </c>
      <c r="C4" s="74">
        <v>203</v>
      </c>
      <c r="D4" s="45"/>
      <c r="E4" s="45"/>
      <c r="F4" s="45"/>
      <c r="G4" s="45"/>
      <c r="H4" s="45"/>
      <c r="J4" s="47">
        <v>38.2558735</v>
      </c>
      <c r="K4" s="47">
        <v>-7.9919301000000003</v>
      </c>
    </row>
    <row r="5" spans="1:11" s="5" customFormat="1" ht="15.95" customHeight="1" x14ac:dyDescent="0.2">
      <c r="A5" s="75">
        <v>204</v>
      </c>
      <c r="B5" s="4" t="s">
        <v>280</v>
      </c>
      <c r="C5" s="75">
        <v>204</v>
      </c>
      <c r="D5" s="22"/>
      <c r="E5" s="22"/>
      <c r="F5" s="22"/>
      <c r="G5" s="22"/>
      <c r="H5" s="22"/>
      <c r="J5" s="30">
        <v>38.132880900000004</v>
      </c>
      <c r="K5" s="30">
        <v>-6.9773126000000003</v>
      </c>
    </row>
    <row r="6" spans="1:11" s="46" customFormat="1" ht="15.95" customHeight="1" x14ac:dyDescent="0.2">
      <c r="A6" s="74">
        <v>205</v>
      </c>
      <c r="B6" s="33" t="s">
        <v>281</v>
      </c>
      <c r="C6" s="74">
        <v>205</v>
      </c>
      <c r="D6" s="45"/>
      <c r="E6" s="45"/>
      <c r="F6" s="45"/>
      <c r="G6" s="45"/>
      <c r="H6" s="45"/>
      <c r="J6" s="47">
        <v>38.015303899999999</v>
      </c>
      <c r="K6" s="47">
        <v>-7.8627307999999996</v>
      </c>
    </row>
    <row r="7" spans="1:11" s="5" customFormat="1" ht="15.95" customHeight="1" x14ac:dyDescent="0.2">
      <c r="A7" s="75">
        <v>206</v>
      </c>
      <c r="B7" s="4" t="s">
        <v>282</v>
      </c>
      <c r="C7" s="75">
        <v>206</v>
      </c>
      <c r="D7" s="22"/>
      <c r="E7" s="22"/>
      <c r="F7" s="22"/>
      <c r="G7" s="22"/>
      <c r="H7" s="22"/>
      <c r="J7" s="30">
        <v>37.6991315</v>
      </c>
      <c r="K7" s="30">
        <v>-8.0858263000000008</v>
      </c>
    </row>
    <row r="8" spans="1:11" s="46" customFormat="1" ht="15.95" customHeight="1" x14ac:dyDescent="0.2">
      <c r="A8" s="74">
        <v>207</v>
      </c>
      <c r="B8" s="33" t="s">
        <v>283</v>
      </c>
      <c r="C8" s="74">
        <v>207</v>
      </c>
      <c r="D8" s="45"/>
      <c r="E8" s="45"/>
      <c r="F8" s="45"/>
      <c r="G8" s="45"/>
      <c r="H8" s="45"/>
      <c r="J8" s="47">
        <v>38.165808699999999</v>
      </c>
      <c r="K8" s="47">
        <v>-7.8913548000000002</v>
      </c>
    </row>
    <row r="9" spans="1:11" s="5" customFormat="1" ht="15.95" customHeight="1" x14ac:dyDescent="0.2">
      <c r="A9" s="75">
        <v>208</v>
      </c>
      <c r="B9" s="4" t="s">
        <v>284</v>
      </c>
      <c r="C9" s="75">
        <v>208</v>
      </c>
      <c r="D9" s="22"/>
      <c r="E9" s="22"/>
      <c r="F9" s="22"/>
      <c r="G9" s="22"/>
      <c r="H9" s="22"/>
      <c r="J9" s="30">
        <v>38.059387299999997</v>
      </c>
      <c r="K9" s="30">
        <v>-8.1140713000000009</v>
      </c>
    </row>
    <row r="10" spans="1:11" s="46" customFormat="1" ht="15.95" customHeight="1" x14ac:dyDescent="0.2">
      <c r="A10" s="74">
        <v>1505</v>
      </c>
      <c r="B10" s="33" t="s">
        <v>285</v>
      </c>
      <c r="C10" s="74">
        <v>1505</v>
      </c>
      <c r="D10" s="45"/>
      <c r="E10" s="45"/>
      <c r="F10" s="45"/>
      <c r="G10" s="45"/>
      <c r="H10" s="45"/>
      <c r="J10" s="47">
        <v>38.176255699999999</v>
      </c>
      <c r="K10" s="47">
        <v>-8.5662970999999999</v>
      </c>
    </row>
    <row r="11" spans="1:11" s="5" customFormat="1" ht="15.95" customHeight="1" x14ac:dyDescent="0.2">
      <c r="A11" s="75">
        <v>209</v>
      </c>
      <c r="B11" s="4" t="s">
        <v>286</v>
      </c>
      <c r="C11" s="75">
        <v>209</v>
      </c>
      <c r="D11" s="22"/>
      <c r="E11" s="22"/>
      <c r="F11" s="22"/>
      <c r="G11" s="22"/>
      <c r="H11" s="22"/>
      <c r="J11" s="30">
        <v>37.641514800000003</v>
      </c>
      <c r="K11" s="30">
        <v>-7.6606664999999996</v>
      </c>
    </row>
    <row r="12" spans="1:11" s="46" customFormat="1" ht="15.95" customHeight="1" x14ac:dyDescent="0.2">
      <c r="A12" s="74">
        <v>210</v>
      </c>
      <c r="B12" s="33" t="s">
        <v>287</v>
      </c>
      <c r="C12" s="74">
        <v>210</v>
      </c>
      <c r="D12" s="45"/>
      <c r="E12" s="45"/>
      <c r="F12" s="45"/>
      <c r="G12" s="45"/>
      <c r="H12" s="45"/>
      <c r="J12" s="47">
        <v>38.140691500000003</v>
      </c>
      <c r="K12" s="47">
        <v>-7.4498182999999996</v>
      </c>
    </row>
    <row r="13" spans="1:11" s="5" customFormat="1" ht="15.95" customHeight="1" x14ac:dyDescent="0.2">
      <c r="A13" s="75">
        <v>211</v>
      </c>
      <c r="B13" s="4" t="s">
        <v>288</v>
      </c>
      <c r="C13" s="75">
        <v>211</v>
      </c>
      <c r="D13" s="22"/>
      <c r="E13" s="22"/>
      <c r="F13" s="22"/>
      <c r="G13" s="22"/>
      <c r="H13" s="22"/>
      <c r="J13" s="30">
        <v>37.597231299999997</v>
      </c>
      <c r="K13" s="30">
        <v>-8.6366850999999993</v>
      </c>
    </row>
    <row r="14" spans="1:11" s="46" customFormat="1" ht="15.95" customHeight="1" x14ac:dyDescent="0.2">
      <c r="A14" s="74">
        <v>212</v>
      </c>
      <c r="B14" s="33" t="s">
        <v>289</v>
      </c>
      <c r="C14" s="74">
        <v>212</v>
      </c>
      <c r="D14" s="45"/>
      <c r="E14" s="45"/>
      <c r="F14" s="45"/>
      <c r="G14" s="45"/>
      <c r="H14" s="45"/>
      <c r="J14" s="47">
        <v>37.652140199999998</v>
      </c>
      <c r="K14" s="47">
        <v>-8.2243904000000008</v>
      </c>
    </row>
    <row r="15" spans="1:11" s="5" customFormat="1" ht="15.95" customHeight="1" x14ac:dyDescent="0.2">
      <c r="A15" s="75">
        <v>1509</v>
      </c>
      <c r="B15" s="4" t="s">
        <v>290</v>
      </c>
      <c r="C15" s="75">
        <v>1509</v>
      </c>
      <c r="D15" s="22"/>
      <c r="E15" s="22"/>
      <c r="F15" s="22"/>
      <c r="G15" s="22"/>
      <c r="H15" s="22"/>
      <c r="J15" s="30">
        <v>38.016231400000002</v>
      </c>
      <c r="K15" s="30">
        <v>-8.6956767999999993</v>
      </c>
    </row>
    <row r="16" spans="1:11" s="46" customFormat="1" ht="15.95" customHeight="1" x14ac:dyDescent="0.2">
      <c r="A16" s="74">
        <v>213</v>
      </c>
      <c r="B16" s="33" t="s">
        <v>291</v>
      </c>
      <c r="C16" s="74">
        <v>213</v>
      </c>
      <c r="D16" s="45"/>
      <c r="E16" s="45"/>
      <c r="F16" s="45"/>
      <c r="G16" s="45"/>
      <c r="H16" s="45"/>
      <c r="J16" s="47">
        <v>37.944344700000002</v>
      </c>
      <c r="K16" s="47">
        <v>-7.5978743</v>
      </c>
    </row>
    <row r="17" spans="1:11" s="5" customFormat="1" ht="15.95" customHeight="1" x14ac:dyDescent="0.2">
      <c r="A17" s="75">
        <v>1513</v>
      </c>
      <c r="B17" s="4" t="s">
        <v>292</v>
      </c>
      <c r="C17" s="75">
        <v>1513</v>
      </c>
      <c r="D17" s="22"/>
      <c r="E17" s="22"/>
      <c r="F17" s="22"/>
      <c r="G17" s="22"/>
      <c r="H17" s="22"/>
      <c r="J17" s="30">
        <v>37.957155499999999</v>
      </c>
      <c r="K17" s="30">
        <v>-8.8608907000000006</v>
      </c>
    </row>
    <row r="18" spans="1:11" s="46" customFormat="1" ht="15.95" customHeight="1" x14ac:dyDescent="0.2">
      <c r="A18" s="74">
        <v>214</v>
      </c>
      <c r="B18" s="33" t="s">
        <v>293</v>
      </c>
      <c r="C18" s="74">
        <v>214</v>
      </c>
      <c r="D18" s="45"/>
      <c r="E18" s="45"/>
      <c r="F18" s="45"/>
      <c r="G18" s="45"/>
      <c r="H18" s="45"/>
      <c r="J18" s="47">
        <v>38.2118842</v>
      </c>
      <c r="K18" s="47">
        <v>-7.8005202999999996</v>
      </c>
    </row>
    <row r="19" spans="1:11" s="55" customFormat="1" ht="15.95" customHeight="1" x14ac:dyDescent="0.2">
      <c r="A19" s="52" t="s">
        <v>14</v>
      </c>
      <c r="B19" s="53"/>
      <c r="C19" s="54">
        <f t="shared" ref="C19:H19" si="0">SUM(C2:C18)</f>
        <v>7432</v>
      </c>
      <c r="D19" s="54">
        <f t="shared" si="0"/>
        <v>0</v>
      </c>
      <c r="E19" s="54">
        <f t="shared" si="0"/>
        <v>0</v>
      </c>
      <c r="F19" s="54">
        <f t="shared" si="0"/>
        <v>0</v>
      </c>
      <c r="G19" s="54">
        <f t="shared" si="0"/>
        <v>0</v>
      </c>
      <c r="H19" s="54">
        <f t="shared" si="0"/>
        <v>0</v>
      </c>
      <c r="I19" s="55">
        <f>COUNTA($A$2:A18)</f>
        <v>17</v>
      </c>
      <c r="J19" s="57"/>
      <c r="K19" s="57"/>
    </row>
    <row r="20" spans="1:11" s="7" customFormat="1" ht="20.100000000000001" customHeight="1" x14ac:dyDescent="0.2">
      <c r="A20" s="17"/>
      <c r="C20" s="24"/>
      <c r="D20" s="24"/>
      <c r="E20" s="24"/>
      <c r="F20" s="24"/>
      <c r="G20" s="24"/>
      <c r="H20" s="24"/>
      <c r="J20" s="32"/>
      <c r="K20" s="32"/>
    </row>
    <row r="21" spans="1:11" x14ac:dyDescent="0.2"/>
    <row r="22" spans="1:11" x14ac:dyDescent="0.2"/>
    <row r="23" spans="1:11" x14ac:dyDescent="0.2"/>
    <row r="24" spans="1:11" x14ac:dyDescent="0.2"/>
    <row r="25" spans="1:11" x14ac:dyDescent="0.2"/>
    <row r="26" spans="1:11" x14ac:dyDescent="0.2"/>
    <row r="27" spans="1:11" x14ac:dyDescent="0.2"/>
    <row r="28" spans="1:11" x14ac:dyDescent="0.2"/>
    <row r="29" spans="1:11" x14ac:dyDescent="0.2"/>
    <row r="30" spans="1:11" x14ac:dyDescent="0.2"/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</sheetData>
  <phoneticPr fontId="0" type="noConversion"/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2010&amp;C&amp;"Arial,Negrito"&amp;9CEARÁ&amp;R&amp;"IBGE,Normal"&amp;9DE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29</vt:i4>
      </vt:variant>
    </vt:vector>
  </HeadingPairs>
  <TitlesOfParts>
    <vt:vector size="4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Distância</vt:lpstr>
      <vt:lpstr>Folha1</vt:lpstr>
      <vt:lpstr>'10'!Área_de_Impressão</vt:lpstr>
      <vt:lpstr>'2'!Área_de_Impressão</vt:lpstr>
      <vt:lpstr>'3'!Área_de_Impressão</vt:lpstr>
      <vt:lpstr>'4'!Área_de_Impressão</vt:lpstr>
      <vt:lpstr>'8'!Área_de_Impressão</vt:lpstr>
      <vt:lpstr>'9'!Área_de_Impressão</vt:lpstr>
      <vt:lpstr>Distância!Área_de_Impressão</vt:lpstr>
      <vt:lpstr>'1'!MUNIC_</vt:lpstr>
      <vt:lpstr>'10'!MUNIC_</vt:lpstr>
      <vt:lpstr>'2'!MUNIC_</vt:lpstr>
      <vt:lpstr>'3'!MUNIC_</vt:lpstr>
      <vt:lpstr>'4'!MUNIC_</vt:lpstr>
      <vt:lpstr>'5'!MUNIC_</vt:lpstr>
      <vt:lpstr>'6'!MUNIC_</vt:lpstr>
      <vt:lpstr>'7'!MUNIC_</vt:lpstr>
      <vt:lpstr>'8'!MUNIC_</vt:lpstr>
      <vt:lpstr>'9'!MUNIC_</vt:lpstr>
      <vt:lpstr>'1'!Títulos_de_Impressão</vt:lpstr>
      <vt:lpstr>'10'!Títulos_de_Impressão</vt:lpstr>
      <vt:lpstr>'2'!Títulos_de_Impressão</vt:lpstr>
      <vt:lpstr>'3'!Títulos_de_Impressão</vt:lpstr>
      <vt:lpstr>'4'!Títulos_de_Impressão</vt:lpstr>
      <vt:lpstr>'5'!Títulos_de_Impressão</vt:lpstr>
      <vt:lpstr>'6'!Títulos_de_Impressão</vt:lpstr>
      <vt:lpstr>'7'!Títulos_de_Impressão</vt:lpstr>
      <vt:lpstr>'8'!Títulos_de_Impressão</vt:lpstr>
      <vt:lpstr>'9'!Títulos_de_Impressão</vt:lpstr>
      <vt:lpstr>Distância!Títulos_de_Impressão</vt:lpstr>
      <vt:lpstr>Distância!UF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Adalberto</dc:creator>
  <cp:lastModifiedBy>FILUC</cp:lastModifiedBy>
  <cp:lastPrinted>2016-07-06T10:24:12Z</cp:lastPrinted>
  <dcterms:created xsi:type="dcterms:W3CDTF">2010-11-27T04:06:36Z</dcterms:created>
  <dcterms:modified xsi:type="dcterms:W3CDTF">2019-02-11T16:26:38Z</dcterms:modified>
</cp:coreProperties>
</file>