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2112B75A-C4C5-4B44-9653-7A290FFC014C}" xr6:coauthVersionLast="47" xr6:coauthVersionMax="47" xr10:uidLastSave="{00000000-0000-0000-0000-000000000000}"/>
  <bookViews>
    <workbookView xWindow="-110" yWindow="-110" windowWidth="19420" windowHeight="10300" tabRatio="798" activeTab="1" xr2:uid="{2247E369-7B65-4938-9BA7-24F68C28BB62}"/>
  </bookViews>
  <sheets>
    <sheet name="Datos" sheetId="1" r:id="rId1"/>
    <sheet name="Nominal - Nominal" sheetId="2" r:id="rId2"/>
    <sheet name="Nominal - Ordinal" sheetId="4" r:id="rId3"/>
    <sheet name="Nominal - Escalar" sheetId="5" r:id="rId4"/>
    <sheet name="Escalar - Escalar" sheetId="7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E32" i="5"/>
  <c r="D28" i="5"/>
  <c r="G33" i="4"/>
  <c r="G19" i="4"/>
  <c r="E10" i="2"/>
  <c r="D24" i="5"/>
  <c r="D30" i="5"/>
  <c r="K7" i="1"/>
  <c r="K6" i="1"/>
  <c r="E18" i="5"/>
  <c r="G14" i="5"/>
  <c r="D14" i="5"/>
  <c r="G45" i="4"/>
  <c r="G50" i="4"/>
  <c r="H20" i="4"/>
  <c r="H34" i="4" s="1"/>
  <c r="H21" i="4"/>
  <c r="H35" i="4" s="1"/>
  <c r="H22" i="4"/>
  <c r="H36" i="4" s="1"/>
  <c r="H23" i="4"/>
  <c r="H37" i="4" s="1"/>
  <c r="H24" i="4"/>
  <c r="H38" i="4" s="1"/>
  <c r="H25" i="4"/>
  <c r="H39" i="4" s="1"/>
  <c r="H26" i="4"/>
  <c r="H40" i="4" s="1"/>
  <c r="H27" i="4"/>
  <c r="H41" i="4" s="1"/>
  <c r="H28" i="4"/>
  <c r="H42" i="4" s="1"/>
  <c r="H19" i="4"/>
  <c r="H33" i="4" s="1"/>
  <c r="G20" i="4"/>
  <c r="G34" i="4" s="1"/>
  <c r="G21" i="4"/>
  <c r="G35" i="4" s="1"/>
  <c r="G22" i="4"/>
  <c r="G36" i="4" s="1"/>
  <c r="G23" i="4"/>
  <c r="G37" i="4" s="1"/>
  <c r="G24" i="4"/>
  <c r="G38" i="4" s="1"/>
  <c r="G25" i="4"/>
  <c r="G39" i="4" s="1"/>
  <c r="G26" i="4"/>
  <c r="G40" i="4" s="1"/>
  <c r="G27" i="4"/>
  <c r="G41" i="4" s="1"/>
  <c r="G28" i="4"/>
  <c r="G42" i="4" s="1"/>
  <c r="E11" i="2"/>
  <c r="H11" i="2" l="1"/>
</calcChain>
</file>

<file path=xl/sharedStrings.xml><?xml version="1.0" encoding="utf-8"?>
<sst xmlns="http://schemas.openxmlformats.org/spreadsheetml/2006/main" count="185" uniqueCount="51">
  <si>
    <t>Edad</t>
  </si>
  <si>
    <t>Calificacion</t>
  </si>
  <si>
    <t>Clase</t>
  </si>
  <si>
    <t>A</t>
  </si>
  <si>
    <t>B</t>
  </si>
  <si>
    <t>MejorCursoPrevio</t>
  </si>
  <si>
    <t>Letra</t>
  </si>
  <si>
    <t>Row Labels</t>
  </si>
  <si>
    <t>Grand Total</t>
  </si>
  <si>
    <t>Coeficiente</t>
  </si>
  <si>
    <t>Numerador:</t>
  </si>
  <si>
    <t>Denominador:</t>
  </si>
  <si>
    <t>¿Independencia?</t>
  </si>
  <si>
    <t>Chi-Squared</t>
  </si>
  <si>
    <t>10/10*1</t>
  </si>
  <si>
    <t>Coeficiente phi</t>
  </si>
  <si>
    <t>Suponemos independencia cuando nos interesa entender el comportamiento de las variables si estas fueran completamente ajenas.</t>
  </si>
  <si>
    <t xml:space="preserve">* Explicar probabilidad por frecuencia </t>
  </si>
  <si>
    <t>2. Frecuencias bajo independencia</t>
  </si>
  <si>
    <t>1. Expandir lo real</t>
  </si>
  <si>
    <t>3. Distancias (observada - esperada)</t>
  </si>
  <si>
    <t>1. Separar por clase</t>
  </si>
  <si>
    <t>2. Obtener la media por grupo</t>
  </si>
  <si>
    <t>3. Proporción de personas en el grupo 1</t>
  </si>
  <si>
    <t>6 de 10</t>
  </si>
  <si>
    <t>4. Total de observaciones</t>
  </si>
  <si>
    <t>5. Desviación estandar de la variable continua</t>
  </si>
  <si>
    <t>6. Punto biserial</t>
  </si>
  <si>
    <t>rpb</t>
  </si>
  <si>
    <t>V</t>
  </si>
  <si>
    <t>Tabla de contingencia</t>
  </si>
  <si>
    <t>n</t>
  </si>
  <si>
    <t>n=10</t>
  </si>
  <si>
    <t>min=1</t>
  </si>
  <si>
    <t>PasaExamen</t>
  </si>
  <si>
    <t>SI</t>
  </si>
  <si>
    <t>NO</t>
  </si>
  <si>
    <t>*0.4</t>
  </si>
  <si>
    <t>n=</t>
  </si>
  <si>
    <t>*</t>
  </si>
  <si>
    <t>Raiz=</t>
  </si>
  <si>
    <t>V de Cramer   https://www.geeksforgeeks.org/how-to-calculate-cramers-v-in-python/</t>
  </si>
  <si>
    <t>ordinal</t>
  </si>
  <si>
    <t>nominal</t>
  </si>
  <si>
    <t>cat</t>
  </si>
  <si>
    <t>a</t>
  </si>
  <si>
    <t>b</t>
  </si>
  <si>
    <t>c</t>
  </si>
  <si>
    <t>d</t>
  </si>
  <si>
    <t>no correlacion</t>
  </si>
  <si>
    <t>get dummies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</si>
</sst>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164" fontId="0" fillId="2" borderId="7" xfId="1" applyNumberFormat="1" applyFont="1" applyFill="1" applyBorder="1"/>
    <xf numFmtId="0" fontId="0" fillId="0" borderId="6" xfId="0" applyBorder="1" applyAlignment="1">
      <alignment horizontal="right"/>
    </xf>
    <xf numFmtId="0" fontId="0" fillId="0" borderId="7" xfId="0" applyBorder="1"/>
    <xf numFmtId="10" fontId="0" fillId="0" borderId="0" xfId="0" applyNumberFormat="1"/>
    <xf numFmtId="0" fontId="0" fillId="2" borderId="0" xfId="0" applyFill="1"/>
    <xf numFmtId="9" fontId="0" fillId="0" borderId="0" xfId="1" applyFont="1"/>
    <xf numFmtId="10" fontId="0" fillId="0" borderId="0" xfId="1" applyNumberFormat="1" applyFont="1"/>
    <xf numFmtId="16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0" fillId="0" borderId="0" xfId="0" applyFill="1" applyBorder="1"/>
    <xf numFmtId="0" fontId="0" fillId="0" borderId="1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3</xdr:row>
      <xdr:rowOff>123825</xdr:rowOff>
    </xdr:from>
    <xdr:to>
      <xdr:col>13</xdr:col>
      <xdr:colOff>512164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3F645F-A572-1512-07D6-ADECE9E6F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847725"/>
          <a:ext cx="3455389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190499</xdr:colOff>
      <xdr:row>1</xdr:row>
      <xdr:rowOff>19050</xdr:rowOff>
    </xdr:from>
    <xdr:to>
      <xdr:col>15</xdr:col>
      <xdr:colOff>391521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AE00E4-2AED-1C1D-81AC-511E74A4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9299" y="19050"/>
          <a:ext cx="1417047" cy="806450"/>
        </a:xfrm>
        <a:prstGeom prst="rect">
          <a:avLst/>
        </a:prstGeom>
      </xdr:spPr>
    </xdr:pic>
    <xdr:clientData/>
  </xdr:twoCellAnchor>
  <xdr:twoCellAnchor editAs="oneCell">
    <xdr:from>
      <xdr:col>10</xdr:col>
      <xdr:colOff>187325</xdr:colOff>
      <xdr:row>31</xdr:row>
      <xdr:rowOff>76200</xdr:rowOff>
    </xdr:from>
    <xdr:to>
      <xdr:col>14</xdr:col>
      <xdr:colOff>123212</xdr:colOff>
      <xdr:row>39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8341C8-3DC4-0171-4FB7-8A99CCFFD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3875" y="5867400"/>
          <a:ext cx="2710837" cy="1514475"/>
        </a:xfrm>
        <a:prstGeom prst="rect">
          <a:avLst/>
        </a:prstGeom>
      </xdr:spPr>
    </xdr:pic>
    <xdr:clientData/>
  </xdr:twoCellAnchor>
  <xdr:twoCellAnchor editAs="oneCell">
    <xdr:from>
      <xdr:col>7</xdr:col>
      <xdr:colOff>501650</xdr:colOff>
      <xdr:row>44</xdr:row>
      <xdr:rowOff>57150</xdr:rowOff>
    </xdr:from>
    <xdr:to>
      <xdr:col>11</xdr:col>
      <xdr:colOff>118258</xdr:colOff>
      <xdr:row>48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BCFB6A-1271-81B9-6FFF-8656CD326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1600" y="7975600"/>
          <a:ext cx="2524908" cy="831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26</xdr:row>
      <xdr:rowOff>66675</xdr:rowOff>
    </xdr:from>
    <xdr:to>
      <xdr:col>16</xdr:col>
      <xdr:colOff>494284</xdr:colOff>
      <xdr:row>32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90DB1C-4D6F-F850-8D46-734704F45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4791075"/>
          <a:ext cx="4170934" cy="1158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1</xdr:row>
      <xdr:rowOff>63500</xdr:rowOff>
    </xdr:from>
    <xdr:to>
      <xdr:col>16</xdr:col>
      <xdr:colOff>437228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A719C-207E-FA41-C913-40CEB9A2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4350" y="247650"/>
          <a:ext cx="6977728" cy="159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8BEF-3996-411E-B84F-1A845AD0397B}">
  <dimension ref="A1:K25"/>
  <sheetViews>
    <sheetView workbookViewId="0">
      <selection activeCell="D1" sqref="D1"/>
    </sheetView>
  </sheetViews>
  <sheetFormatPr baseColWidth="10" defaultColWidth="8.7265625" defaultRowHeight="14.5" x14ac:dyDescent="0.35"/>
  <cols>
    <col min="1" max="1" width="16.453125" bestFit="1" customWidth="1"/>
    <col min="2" max="2" width="18.08984375" customWidth="1"/>
    <col min="3" max="3" width="10.6328125" bestFit="1" customWidth="1"/>
    <col min="4" max="4" width="5.453125" bestFit="1" customWidth="1"/>
    <col min="5" max="5" width="5.1796875" bestFit="1" customWidth="1"/>
  </cols>
  <sheetData>
    <row r="1" spans="1:11" x14ac:dyDescent="0.35">
      <c r="A1" s="3" t="s">
        <v>5</v>
      </c>
      <c r="B1" s="16" t="s">
        <v>0</v>
      </c>
      <c r="C1" s="16" t="s">
        <v>1</v>
      </c>
      <c r="D1" s="16" t="s">
        <v>2</v>
      </c>
      <c r="E1" s="4" t="s">
        <v>6</v>
      </c>
    </row>
    <row r="2" spans="1:11" ht="15" customHeight="1" x14ac:dyDescent="0.35">
      <c r="A2" s="17">
        <v>1</v>
      </c>
      <c r="B2">
        <v>21</v>
      </c>
      <c r="C2">
        <v>90</v>
      </c>
      <c r="D2" t="s">
        <v>3</v>
      </c>
      <c r="E2" s="18" t="s">
        <v>3</v>
      </c>
      <c r="G2" t="s">
        <v>17</v>
      </c>
    </row>
    <row r="3" spans="1:11" x14ac:dyDescent="0.35">
      <c r="A3" s="17">
        <v>2</v>
      </c>
      <c r="B3">
        <v>28</v>
      </c>
      <c r="C3">
        <v>98</v>
      </c>
      <c r="D3" t="s">
        <v>3</v>
      </c>
      <c r="E3" s="18" t="s">
        <v>3</v>
      </c>
      <c r="G3" t="s">
        <v>2</v>
      </c>
    </row>
    <row r="4" spans="1:11" x14ac:dyDescent="0.35">
      <c r="A4" s="17">
        <v>3</v>
      </c>
      <c r="B4">
        <v>29</v>
      </c>
      <c r="C4">
        <v>80</v>
      </c>
      <c r="D4" t="s">
        <v>3</v>
      </c>
      <c r="E4" s="18" t="s">
        <v>4</v>
      </c>
      <c r="G4" t="s">
        <v>3</v>
      </c>
      <c r="J4" t="s">
        <v>31</v>
      </c>
    </row>
    <row r="5" spans="1:11" x14ac:dyDescent="0.35">
      <c r="A5" s="17">
        <v>4</v>
      </c>
      <c r="B5">
        <v>25</v>
      </c>
      <c r="C5">
        <v>89</v>
      </c>
      <c r="D5" t="s">
        <v>4</v>
      </c>
      <c r="E5" s="18" t="s">
        <v>4</v>
      </c>
      <c r="G5" t="s">
        <v>3</v>
      </c>
      <c r="J5">
        <v>10</v>
      </c>
    </row>
    <row r="6" spans="1:11" x14ac:dyDescent="0.35">
      <c r="A6" s="17">
        <v>5</v>
      </c>
      <c r="B6">
        <v>25</v>
      </c>
      <c r="C6">
        <v>94</v>
      </c>
      <c r="D6" t="s">
        <v>4</v>
      </c>
      <c r="E6" s="18" t="s">
        <v>3</v>
      </c>
      <c r="G6" t="s">
        <v>3</v>
      </c>
      <c r="I6" t="s">
        <v>3</v>
      </c>
      <c r="J6">
        <v>6</v>
      </c>
      <c r="K6" s="13">
        <f>J6/J5</f>
        <v>0.6</v>
      </c>
    </row>
    <row r="7" spans="1:11" x14ac:dyDescent="0.35">
      <c r="A7" s="17">
        <v>6</v>
      </c>
      <c r="B7">
        <v>24</v>
      </c>
      <c r="C7">
        <v>89</v>
      </c>
      <c r="D7" t="s">
        <v>4</v>
      </c>
      <c r="E7" s="18" t="s">
        <v>4</v>
      </c>
      <c r="G7" t="s">
        <v>3</v>
      </c>
      <c r="I7" t="s">
        <v>4</v>
      </c>
      <c r="J7">
        <v>4</v>
      </c>
      <c r="K7" s="13">
        <f>J7/J5</f>
        <v>0.4</v>
      </c>
    </row>
    <row r="8" spans="1:11" x14ac:dyDescent="0.35">
      <c r="A8" s="17">
        <v>7</v>
      </c>
      <c r="B8">
        <v>27</v>
      </c>
      <c r="C8">
        <v>86</v>
      </c>
      <c r="D8" t="s">
        <v>3</v>
      </c>
      <c r="E8" s="18" t="s">
        <v>4</v>
      </c>
      <c r="G8" t="s">
        <v>3</v>
      </c>
    </row>
    <row r="9" spans="1:11" x14ac:dyDescent="0.35">
      <c r="A9" s="17">
        <v>8</v>
      </c>
      <c r="B9">
        <v>21</v>
      </c>
      <c r="C9">
        <v>98</v>
      </c>
      <c r="D9" t="s">
        <v>4</v>
      </c>
      <c r="E9" s="18" t="s">
        <v>3</v>
      </c>
      <c r="G9" t="s">
        <v>3</v>
      </c>
    </row>
    <row r="10" spans="1:11" x14ac:dyDescent="0.35">
      <c r="A10" s="17">
        <v>9</v>
      </c>
      <c r="B10">
        <v>28</v>
      </c>
      <c r="C10">
        <v>84</v>
      </c>
      <c r="D10" t="s">
        <v>3</v>
      </c>
      <c r="E10" s="18" t="s">
        <v>4</v>
      </c>
      <c r="G10" t="s">
        <v>4</v>
      </c>
    </row>
    <row r="11" spans="1:11" ht="15" thickBot="1" x14ac:dyDescent="0.4">
      <c r="A11" s="5">
        <v>10</v>
      </c>
      <c r="B11" s="19">
        <v>30</v>
      </c>
      <c r="C11" s="19">
        <v>88</v>
      </c>
      <c r="D11" s="19" t="s">
        <v>3</v>
      </c>
      <c r="E11" s="6" t="s">
        <v>4</v>
      </c>
      <c r="G11" t="s">
        <v>4</v>
      </c>
    </row>
    <row r="12" spans="1:11" x14ac:dyDescent="0.35">
      <c r="A12" t="s">
        <v>42</v>
      </c>
      <c r="B12" t="s">
        <v>42</v>
      </c>
      <c r="C12" t="s">
        <v>43</v>
      </c>
      <c r="D12" s="24" t="s">
        <v>44</v>
      </c>
      <c r="E12" s="25" t="s">
        <v>42</v>
      </c>
      <c r="G12" t="s">
        <v>4</v>
      </c>
    </row>
    <row r="13" spans="1:11" x14ac:dyDescent="0.35">
      <c r="G13" t="s">
        <v>4</v>
      </c>
    </row>
    <row r="15" spans="1:11" x14ac:dyDescent="0.35">
      <c r="G15" t="s">
        <v>5</v>
      </c>
    </row>
    <row r="16" spans="1:11" x14ac:dyDescent="0.35">
      <c r="G16">
        <v>1</v>
      </c>
      <c r="H16">
        <v>1</v>
      </c>
      <c r="I16" s="14"/>
      <c r="J16" s="13"/>
    </row>
    <row r="17" spans="7:10" x14ac:dyDescent="0.35">
      <c r="G17">
        <v>2</v>
      </c>
      <c r="H17">
        <v>1</v>
      </c>
      <c r="J17" s="13"/>
    </row>
    <row r="18" spans="7:10" x14ac:dyDescent="0.35">
      <c r="G18">
        <v>3</v>
      </c>
      <c r="H18">
        <v>1</v>
      </c>
      <c r="J18" s="13"/>
    </row>
    <row r="19" spans="7:10" x14ac:dyDescent="0.35">
      <c r="G19">
        <v>4</v>
      </c>
      <c r="H19">
        <v>1</v>
      </c>
      <c r="J19" s="13"/>
    </row>
    <row r="20" spans="7:10" x14ac:dyDescent="0.35">
      <c r="G20">
        <v>5</v>
      </c>
      <c r="H20">
        <v>1</v>
      </c>
      <c r="J20" s="13"/>
    </row>
    <row r="21" spans="7:10" x14ac:dyDescent="0.35">
      <c r="G21">
        <v>6</v>
      </c>
      <c r="H21">
        <v>1</v>
      </c>
      <c r="J21" s="13"/>
    </row>
    <row r="22" spans="7:10" x14ac:dyDescent="0.35">
      <c r="G22">
        <v>7</v>
      </c>
      <c r="H22">
        <v>1</v>
      </c>
      <c r="J22" s="13"/>
    </row>
    <row r="23" spans="7:10" x14ac:dyDescent="0.35">
      <c r="G23">
        <v>8</v>
      </c>
      <c r="H23">
        <v>1</v>
      </c>
      <c r="J23" s="13"/>
    </row>
    <row r="24" spans="7:10" x14ac:dyDescent="0.35">
      <c r="G24">
        <v>9</v>
      </c>
      <c r="H24">
        <v>1</v>
      </c>
      <c r="J24" s="13"/>
    </row>
    <row r="25" spans="7:10" x14ac:dyDescent="0.35">
      <c r="G25">
        <v>10</v>
      </c>
      <c r="H25">
        <v>1</v>
      </c>
      <c r="J25" s="13"/>
    </row>
  </sheetData>
  <sortState xmlns:xlrd2="http://schemas.microsoft.com/office/spreadsheetml/2017/richdata2" ref="G4:G14">
    <sortCondition ref="G4:G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4563-0E5F-4C88-B2E0-94E5FCA300F5}">
  <dimension ref="A1:R11"/>
  <sheetViews>
    <sheetView tabSelected="1" workbookViewId="0">
      <selection activeCell="G6" sqref="G6"/>
    </sheetView>
  </sheetViews>
  <sheetFormatPr baseColWidth="10" defaultColWidth="8.7265625" defaultRowHeight="14.5" x14ac:dyDescent="0.35"/>
  <cols>
    <col min="4" max="4" width="13" bestFit="1" customWidth="1"/>
    <col min="5" max="5" width="15.26953125" bestFit="1" customWidth="1"/>
    <col min="6" max="6" width="9.26953125" customWidth="1"/>
    <col min="7" max="7" width="10.7265625" bestFit="1" customWidth="1"/>
  </cols>
  <sheetData>
    <row r="1" spans="1:18" ht="28.5" x14ac:dyDescent="0.65">
      <c r="A1" t="s">
        <v>2</v>
      </c>
      <c r="B1" t="s">
        <v>6</v>
      </c>
      <c r="D1" s="20" t="s">
        <v>15</v>
      </c>
      <c r="E1" s="20"/>
      <c r="F1" s="20"/>
      <c r="G1" s="20"/>
      <c r="H1" s="20"/>
      <c r="I1" s="20"/>
      <c r="J1" s="20"/>
      <c r="K1" s="20"/>
      <c r="L1" s="20"/>
      <c r="M1" s="20"/>
    </row>
    <row r="2" spans="1:18" x14ac:dyDescent="0.35">
      <c r="A2" s="27" t="s">
        <v>3</v>
      </c>
      <c r="B2" s="27" t="s">
        <v>3</v>
      </c>
    </row>
    <row r="3" spans="1:18" x14ac:dyDescent="0.35">
      <c r="A3" s="27" t="s">
        <v>3</v>
      </c>
      <c r="B3" s="27" t="s">
        <v>3</v>
      </c>
      <c r="D3" t="s">
        <v>30</v>
      </c>
    </row>
    <row r="4" spans="1:18" x14ac:dyDescent="0.35">
      <c r="A4" s="30" t="s">
        <v>3</v>
      </c>
      <c r="B4" s="30" t="s">
        <v>4</v>
      </c>
    </row>
    <row r="5" spans="1:18" x14ac:dyDescent="0.35">
      <c r="A5" s="32" t="s">
        <v>4</v>
      </c>
      <c r="B5" s="32" t="s">
        <v>4</v>
      </c>
      <c r="D5" s="1"/>
      <c r="E5" s="1" t="s">
        <v>3</v>
      </c>
      <c r="F5" s="1" t="s">
        <v>4</v>
      </c>
      <c r="G5" s="1" t="s">
        <v>8</v>
      </c>
      <c r="O5" s="1"/>
      <c r="P5" s="1" t="s">
        <v>3</v>
      </c>
      <c r="Q5" s="1" t="s">
        <v>4</v>
      </c>
      <c r="R5" s="1" t="s">
        <v>8</v>
      </c>
    </row>
    <row r="6" spans="1:18" x14ac:dyDescent="0.35">
      <c r="A6" s="28" t="s">
        <v>4</v>
      </c>
      <c r="B6" s="28" t="s">
        <v>3</v>
      </c>
      <c r="D6" s="1" t="s">
        <v>3</v>
      </c>
      <c r="E6" s="26">
        <v>2</v>
      </c>
      <c r="F6" s="31">
        <v>4</v>
      </c>
      <c r="G6" s="1">
        <v>6</v>
      </c>
      <c r="O6" s="1" t="s">
        <v>3</v>
      </c>
      <c r="P6" s="26" t="s">
        <v>45</v>
      </c>
      <c r="Q6" s="31" t="s">
        <v>46</v>
      </c>
      <c r="R6" s="1">
        <v>6</v>
      </c>
    </row>
    <row r="7" spans="1:18" x14ac:dyDescent="0.35">
      <c r="A7" s="32" t="s">
        <v>4</v>
      </c>
      <c r="B7" s="32" t="s">
        <v>4</v>
      </c>
      <c r="D7" s="1" t="s">
        <v>4</v>
      </c>
      <c r="E7" s="29">
        <v>2</v>
      </c>
      <c r="F7" s="33">
        <v>2</v>
      </c>
      <c r="G7" s="1">
        <v>4</v>
      </c>
      <c r="O7" s="1" t="s">
        <v>4</v>
      </c>
      <c r="P7" s="29" t="s">
        <v>47</v>
      </c>
      <c r="Q7" s="33" t="s">
        <v>48</v>
      </c>
      <c r="R7" s="1">
        <v>4</v>
      </c>
    </row>
    <row r="8" spans="1:18" x14ac:dyDescent="0.35">
      <c r="A8" s="30" t="s">
        <v>3</v>
      </c>
      <c r="B8" s="30" t="s">
        <v>4</v>
      </c>
      <c r="D8" s="1" t="s">
        <v>8</v>
      </c>
      <c r="E8" s="1">
        <v>4</v>
      </c>
      <c r="F8" s="1">
        <v>6</v>
      </c>
      <c r="G8" s="1">
        <v>10</v>
      </c>
      <c r="O8" s="1" t="s">
        <v>8</v>
      </c>
      <c r="P8" s="1">
        <v>4</v>
      </c>
      <c r="Q8" s="1">
        <v>6</v>
      </c>
      <c r="R8" s="1">
        <v>10</v>
      </c>
    </row>
    <row r="9" spans="1:18" ht="15" thickBot="1" x14ac:dyDescent="0.4">
      <c r="A9" s="28" t="s">
        <v>4</v>
      </c>
      <c r="B9" s="28" t="s">
        <v>3</v>
      </c>
    </row>
    <row r="10" spans="1:18" ht="15" thickBot="1" x14ac:dyDescent="0.4">
      <c r="A10" s="30" t="s">
        <v>3</v>
      </c>
      <c r="B10" s="30" t="s">
        <v>4</v>
      </c>
      <c r="D10" s="3" t="s">
        <v>10</v>
      </c>
      <c r="E10" s="4">
        <f>(E7*F6)-(E6*F7)</f>
        <v>4</v>
      </c>
    </row>
    <row r="11" spans="1:18" ht="15" thickBot="1" x14ac:dyDescent="0.4">
      <c r="A11" s="30" t="s">
        <v>3</v>
      </c>
      <c r="B11" s="30" t="s">
        <v>4</v>
      </c>
      <c r="D11" s="5" t="s">
        <v>11</v>
      </c>
      <c r="E11" s="6">
        <f>SQRT((E6+F6)*(E7+F7)*(E6+E7)*(F6+F7))</f>
        <v>24</v>
      </c>
      <c r="G11" s="7" t="s">
        <v>9</v>
      </c>
      <c r="H11" s="8">
        <f>E10/E11</f>
        <v>0.16666666666666666</v>
      </c>
      <c r="I11">
        <v>0.16700000000000001</v>
      </c>
      <c r="K11" t="s">
        <v>49</v>
      </c>
    </row>
  </sheetData>
  <mergeCells count="1">
    <mergeCell ref="D1: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2C4D-CA81-479B-B232-A5EC88633DD5}">
  <dimension ref="A1:Q52"/>
  <sheetViews>
    <sheetView workbookViewId="0">
      <selection activeCell="H5" sqref="H5:H9"/>
    </sheetView>
  </sheetViews>
  <sheetFormatPr baseColWidth="10" defaultColWidth="8.7265625" defaultRowHeight="14.5" x14ac:dyDescent="0.35"/>
  <cols>
    <col min="1" max="1" width="16.453125" bestFit="1" customWidth="1"/>
    <col min="2" max="2" width="5.1796875" bestFit="1" customWidth="1"/>
    <col min="6" max="6" width="11" bestFit="1" customWidth="1"/>
    <col min="9" max="9" width="10.6328125" bestFit="1" customWidth="1"/>
    <col min="11" max="11" width="13.54296875" customWidth="1"/>
  </cols>
  <sheetData>
    <row r="1" spans="1:17" ht="28.5" x14ac:dyDescent="0.65">
      <c r="E1" s="23" t="s">
        <v>41</v>
      </c>
      <c r="F1" s="23"/>
      <c r="G1" s="23"/>
      <c r="H1" s="23"/>
      <c r="I1" s="23"/>
      <c r="J1" s="23"/>
      <c r="K1" s="23"/>
      <c r="L1" s="23"/>
      <c r="M1" s="23"/>
      <c r="N1" s="23"/>
    </row>
    <row r="2" spans="1:17" x14ac:dyDescent="0.35">
      <c r="A2" t="s">
        <v>5</v>
      </c>
      <c r="B2" t="s">
        <v>2</v>
      </c>
    </row>
    <row r="3" spans="1:17" x14ac:dyDescent="0.35">
      <c r="A3">
        <v>1</v>
      </c>
      <c r="B3" s="35" t="s">
        <v>3</v>
      </c>
      <c r="F3" s="21" t="s">
        <v>19</v>
      </c>
      <c r="G3" s="21"/>
      <c r="H3" s="21"/>
      <c r="I3" s="21"/>
      <c r="L3" t="s">
        <v>12</v>
      </c>
    </row>
    <row r="4" spans="1:17" x14ac:dyDescent="0.35">
      <c r="A4">
        <v>2</v>
      </c>
      <c r="B4" s="35" t="s">
        <v>3</v>
      </c>
      <c r="F4" s="1" t="s">
        <v>7</v>
      </c>
      <c r="G4" s="34" t="s">
        <v>3</v>
      </c>
      <c r="H4" s="34" t="s">
        <v>4</v>
      </c>
      <c r="I4" s="1" t="s">
        <v>8</v>
      </c>
    </row>
    <row r="5" spans="1:17" x14ac:dyDescent="0.35">
      <c r="A5">
        <v>3</v>
      </c>
      <c r="B5" s="35" t="s">
        <v>3</v>
      </c>
      <c r="F5" s="1">
        <v>1</v>
      </c>
      <c r="G5" s="34">
        <v>1</v>
      </c>
      <c r="H5" s="34">
        <v>0</v>
      </c>
      <c r="I5" s="1">
        <v>1</v>
      </c>
      <c r="K5" s="35" t="s">
        <v>50</v>
      </c>
    </row>
    <row r="6" spans="1:17" x14ac:dyDescent="0.35">
      <c r="A6">
        <v>4</v>
      </c>
      <c r="B6" s="35" t="s">
        <v>4</v>
      </c>
      <c r="F6" s="1">
        <v>2</v>
      </c>
      <c r="G6" s="34">
        <v>1</v>
      </c>
      <c r="H6" s="34">
        <v>0</v>
      </c>
      <c r="I6" s="1">
        <v>1</v>
      </c>
    </row>
    <row r="7" spans="1:17" x14ac:dyDescent="0.35">
      <c r="A7">
        <v>5</v>
      </c>
      <c r="B7" s="35" t="s">
        <v>4</v>
      </c>
      <c r="F7" s="1">
        <v>3</v>
      </c>
      <c r="G7" s="34">
        <v>1</v>
      </c>
      <c r="H7" s="34">
        <v>0</v>
      </c>
      <c r="I7" s="1">
        <v>1</v>
      </c>
      <c r="L7" s="22" t="s">
        <v>16</v>
      </c>
      <c r="M7" s="22"/>
      <c r="N7" s="22"/>
      <c r="O7" s="22"/>
      <c r="P7" s="22"/>
      <c r="Q7" s="22"/>
    </row>
    <row r="8" spans="1:17" x14ac:dyDescent="0.35">
      <c r="A8">
        <v>6</v>
      </c>
      <c r="B8" s="35" t="s">
        <v>4</v>
      </c>
      <c r="F8" s="1">
        <v>4</v>
      </c>
      <c r="G8" s="34">
        <v>0</v>
      </c>
      <c r="H8" s="34">
        <v>1</v>
      </c>
      <c r="I8" s="1">
        <v>1</v>
      </c>
      <c r="L8" s="22"/>
      <c r="M8" s="22"/>
      <c r="N8" s="22"/>
      <c r="O8" s="22"/>
      <c r="P8" s="22"/>
      <c r="Q8" s="22"/>
    </row>
    <row r="9" spans="1:17" x14ac:dyDescent="0.35">
      <c r="A9">
        <v>7</v>
      </c>
      <c r="B9" s="35" t="s">
        <v>3</v>
      </c>
      <c r="F9" s="1">
        <v>5</v>
      </c>
      <c r="G9" s="34">
        <v>0</v>
      </c>
      <c r="H9" s="34">
        <v>1</v>
      </c>
      <c r="I9" s="1">
        <v>1</v>
      </c>
      <c r="L9" s="22"/>
      <c r="M9" s="22"/>
      <c r="N9" s="22"/>
      <c r="O9" s="22"/>
      <c r="P9" s="22"/>
      <c r="Q9" s="22"/>
    </row>
    <row r="10" spans="1:17" x14ac:dyDescent="0.35">
      <c r="A10">
        <v>8</v>
      </c>
      <c r="B10" s="35" t="s">
        <v>4</v>
      </c>
      <c r="F10" s="1">
        <v>6</v>
      </c>
      <c r="G10" s="34">
        <v>0</v>
      </c>
      <c r="H10" s="34">
        <v>1</v>
      </c>
      <c r="I10" s="1">
        <v>1</v>
      </c>
      <c r="L10" s="22"/>
      <c r="M10" s="22"/>
      <c r="N10" s="22"/>
      <c r="O10" s="22"/>
      <c r="P10" s="22"/>
      <c r="Q10" s="22"/>
    </row>
    <row r="11" spans="1:17" x14ac:dyDescent="0.35">
      <c r="A11">
        <v>9</v>
      </c>
      <c r="B11" s="35" t="s">
        <v>3</v>
      </c>
      <c r="F11" s="1">
        <v>7</v>
      </c>
      <c r="G11" s="34">
        <v>1</v>
      </c>
      <c r="H11" s="34">
        <v>0</v>
      </c>
      <c r="I11" s="1">
        <v>1</v>
      </c>
      <c r="L11" s="22"/>
      <c r="M11" s="22"/>
      <c r="N11" s="22"/>
      <c r="O11" s="22"/>
      <c r="P11" s="22"/>
      <c r="Q11" s="22"/>
    </row>
    <row r="12" spans="1:17" x14ac:dyDescent="0.35">
      <c r="A12">
        <v>10</v>
      </c>
      <c r="B12" s="35" t="s">
        <v>3</v>
      </c>
      <c r="F12" s="1">
        <v>8</v>
      </c>
      <c r="G12" s="34">
        <v>0</v>
      </c>
      <c r="H12" s="34">
        <v>1</v>
      </c>
      <c r="I12" s="1">
        <v>1</v>
      </c>
      <c r="L12" s="22"/>
      <c r="M12" s="22"/>
      <c r="N12" s="22"/>
      <c r="O12" s="22"/>
      <c r="P12" s="22"/>
      <c r="Q12" s="22"/>
    </row>
    <row r="13" spans="1:17" x14ac:dyDescent="0.35">
      <c r="F13" s="1">
        <v>9</v>
      </c>
      <c r="G13" s="34">
        <v>1</v>
      </c>
      <c r="H13" s="34">
        <v>0</v>
      </c>
      <c r="I13" s="1">
        <v>1</v>
      </c>
      <c r="L13" s="22"/>
      <c r="M13" s="22"/>
      <c r="N13" s="22"/>
      <c r="O13" s="22"/>
      <c r="P13" s="22"/>
      <c r="Q13" s="22"/>
    </row>
    <row r="14" spans="1:17" x14ac:dyDescent="0.35">
      <c r="F14" s="1">
        <v>10</v>
      </c>
      <c r="G14" s="34">
        <v>1</v>
      </c>
      <c r="H14" s="34">
        <v>0</v>
      </c>
      <c r="I14" s="1">
        <v>1</v>
      </c>
    </row>
    <row r="15" spans="1:17" x14ac:dyDescent="0.35">
      <c r="F15" s="1" t="s">
        <v>8</v>
      </c>
      <c r="G15" s="1">
        <v>6</v>
      </c>
      <c r="H15" s="1">
        <v>4</v>
      </c>
      <c r="I15" s="1">
        <v>10</v>
      </c>
    </row>
    <row r="17" spans="6:10" x14ac:dyDescent="0.35">
      <c r="F17" s="21" t="s">
        <v>18</v>
      </c>
      <c r="G17" s="21"/>
      <c r="H17" s="21"/>
      <c r="I17" s="21"/>
    </row>
    <row r="18" spans="6:10" x14ac:dyDescent="0.35">
      <c r="F18" s="1" t="s">
        <v>7</v>
      </c>
      <c r="G18" s="1" t="s">
        <v>3</v>
      </c>
      <c r="H18" s="1" t="s">
        <v>4</v>
      </c>
      <c r="I18" s="1" t="s">
        <v>8</v>
      </c>
    </row>
    <row r="19" spans="6:10" x14ac:dyDescent="0.35">
      <c r="F19" s="1">
        <v>1</v>
      </c>
      <c r="G19" s="2">
        <f>I19*$G$29/$I$29</f>
        <v>0.6</v>
      </c>
      <c r="H19" s="2">
        <f>I19*$H$29/$I$29</f>
        <v>0.4</v>
      </c>
      <c r="I19" s="1">
        <v>1</v>
      </c>
    </row>
    <row r="20" spans="6:10" x14ac:dyDescent="0.35">
      <c r="F20" s="1">
        <v>2</v>
      </c>
      <c r="G20" s="2">
        <f t="shared" ref="G20:G28" si="0">I20*$G$29/$I$29</f>
        <v>0.6</v>
      </c>
      <c r="H20" s="2">
        <f t="shared" ref="H20:H28" si="1">I20*$H$29/$I$29</f>
        <v>0.4</v>
      </c>
      <c r="I20" s="1">
        <v>1</v>
      </c>
    </row>
    <row r="21" spans="6:10" x14ac:dyDescent="0.35">
      <c r="F21" s="1">
        <v>3</v>
      </c>
      <c r="G21" s="2">
        <f t="shared" si="0"/>
        <v>0.6</v>
      </c>
      <c r="H21" s="2">
        <f t="shared" si="1"/>
        <v>0.4</v>
      </c>
      <c r="I21" s="1">
        <v>1</v>
      </c>
    </row>
    <row r="22" spans="6:10" x14ac:dyDescent="0.35">
      <c r="F22" s="1">
        <v>4</v>
      </c>
      <c r="G22" s="2">
        <f t="shared" si="0"/>
        <v>0.6</v>
      </c>
      <c r="H22" s="2">
        <f t="shared" si="1"/>
        <v>0.4</v>
      </c>
      <c r="I22" s="1">
        <v>1</v>
      </c>
    </row>
    <row r="23" spans="6:10" x14ac:dyDescent="0.35">
      <c r="F23" s="1">
        <v>5</v>
      </c>
      <c r="G23" s="2">
        <f t="shared" si="0"/>
        <v>0.6</v>
      </c>
      <c r="H23" s="2">
        <f t="shared" si="1"/>
        <v>0.4</v>
      </c>
      <c r="I23" s="1">
        <v>1</v>
      </c>
    </row>
    <row r="24" spans="6:10" x14ac:dyDescent="0.35">
      <c r="F24" s="1">
        <v>6</v>
      </c>
      <c r="G24" s="2">
        <f t="shared" si="0"/>
        <v>0.6</v>
      </c>
      <c r="H24" s="2">
        <f t="shared" si="1"/>
        <v>0.4</v>
      </c>
      <c r="I24" s="1">
        <v>1</v>
      </c>
    </row>
    <row r="25" spans="6:10" x14ac:dyDescent="0.35">
      <c r="F25" s="1">
        <v>7</v>
      </c>
      <c r="G25" s="2">
        <f t="shared" si="0"/>
        <v>0.6</v>
      </c>
      <c r="H25" s="2">
        <f t="shared" si="1"/>
        <v>0.4</v>
      </c>
      <c r="I25" s="1">
        <v>1</v>
      </c>
    </row>
    <row r="26" spans="6:10" x14ac:dyDescent="0.35">
      <c r="F26" s="1">
        <v>8</v>
      </c>
      <c r="G26" s="2">
        <f t="shared" si="0"/>
        <v>0.6</v>
      </c>
      <c r="H26" s="2">
        <f t="shared" si="1"/>
        <v>0.4</v>
      </c>
      <c r="I26" s="1">
        <v>1</v>
      </c>
    </row>
    <row r="27" spans="6:10" x14ac:dyDescent="0.35">
      <c r="F27" s="1">
        <v>9</v>
      </c>
      <c r="G27" s="2">
        <f t="shared" si="0"/>
        <v>0.6</v>
      </c>
      <c r="H27" s="2">
        <f t="shared" si="1"/>
        <v>0.4</v>
      </c>
      <c r="I27" s="1">
        <v>1</v>
      </c>
    </row>
    <row r="28" spans="6:10" x14ac:dyDescent="0.35">
      <c r="F28" s="1">
        <v>10</v>
      </c>
      <c r="G28" s="2">
        <f t="shared" si="0"/>
        <v>0.6</v>
      </c>
      <c r="H28" s="2">
        <f t="shared" si="1"/>
        <v>0.4</v>
      </c>
      <c r="I28" s="1">
        <v>1</v>
      </c>
    </row>
    <row r="29" spans="6:10" x14ac:dyDescent="0.35">
      <c r="F29" s="1" t="s">
        <v>8</v>
      </c>
      <c r="G29" s="1">
        <v>6</v>
      </c>
      <c r="H29" s="1">
        <v>4</v>
      </c>
      <c r="I29" s="1">
        <v>10</v>
      </c>
    </row>
    <row r="31" spans="6:10" x14ac:dyDescent="0.35">
      <c r="F31" s="21" t="s">
        <v>20</v>
      </c>
      <c r="G31" s="21"/>
      <c r="H31" s="21"/>
      <c r="I31" s="21"/>
      <c r="J31">
        <v>1</v>
      </c>
    </row>
    <row r="32" spans="6:10" x14ac:dyDescent="0.35">
      <c r="F32" s="1" t="s">
        <v>7</v>
      </c>
      <c r="G32" s="1" t="s">
        <v>3</v>
      </c>
      <c r="H32" s="1" t="s">
        <v>4</v>
      </c>
      <c r="I32" s="1" t="s">
        <v>8</v>
      </c>
    </row>
    <row r="33" spans="4:9" x14ac:dyDescent="0.35">
      <c r="F33" s="1">
        <v>1</v>
      </c>
      <c r="G33" s="1">
        <f>((G5-G19)^2)/G19</f>
        <v>0.26666666666666672</v>
      </c>
      <c r="H33" s="1">
        <f>((H5-H19)^2)/H19</f>
        <v>0.40000000000000008</v>
      </c>
      <c r="I33" s="1">
        <v>1</v>
      </c>
    </row>
    <row r="34" spans="4:9" x14ac:dyDescent="0.35">
      <c r="F34" s="1">
        <v>2</v>
      </c>
      <c r="G34" s="1">
        <f t="shared" ref="G34:H42" si="2">((G6-G20)^2)/G20</f>
        <v>0.26666666666666672</v>
      </c>
      <c r="H34" s="1">
        <f t="shared" si="2"/>
        <v>0.40000000000000008</v>
      </c>
      <c r="I34" s="1">
        <v>1</v>
      </c>
    </row>
    <row r="35" spans="4:9" x14ac:dyDescent="0.35">
      <c r="F35" s="1">
        <v>3</v>
      </c>
      <c r="G35" s="1">
        <f t="shared" si="2"/>
        <v>0.26666666666666672</v>
      </c>
      <c r="H35" s="1">
        <f t="shared" si="2"/>
        <v>0.40000000000000008</v>
      </c>
      <c r="I35" s="1">
        <v>1</v>
      </c>
    </row>
    <row r="36" spans="4:9" x14ac:dyDescent="0.35">
      <c r="F36" s="1">
        <v>4</v>
      </c>
      <c r="G36" s="1">
        <f t="shared" si="2"/>
        <v>0.6</v>
      </c>
      <c r="H36" s="1">
        <f t="shared" si="2"/>
        <v>0.89999999999999991</v>
      </c>
      <c r="I36" s="1">
        <v>1</v>
      </c>
    </row>
    <row r="37" spans="4:9" x14ac:dyDescent="0.35">
      <c r="F37" s="1">
        <v>5</v>
      </c>
      <c r="G37" s="1">
        <f t="shared" si="2"/>
        <v>0.6</v>
      </c>
      <c r="H37" s="1">
        <f t="shared" si="2"/>
        <v>0.89999999999999991</v>
      </c>
      <c r="I37" s="1">
        <v>1</v>
      </c>
    </row>
    <row r="38" spans="4:9" x14ac:dyDescent="0.35">
      <c r="F38" s="1">
        <v>6</v>
      </c>
      <c r="G38" s="1">
        <f t="shared" si="2"/>
        <v>0.6</v>
      </c>
      <c r="H38" s="1">
        <f t="shared" si="2"/>
        <v>0.89999999999999991</v>
      </c>
      <c r="I38" s="1">
        <v>1</v>
      </c>
    </row>
    <row r="39" spans="4:9" x14ac:dyDescent="0.35">
      <c r="F39" s="1">
        <v>7</v>
      </c>
      <c r="G39" s="1">
        <f t="shared" si="2"/>
        <v>0.26666666666666672</v>
      </c>
      <c r="H39" s="1">
        <f t="shared" si="2"/>
        <v>0.40000000000000008</v>
      </c>
      <c r="I39" s="1">
        <v>1</v>
      </c>
    </row>
    <row r="40" spans="4:9" x14ac:dyDescent="0.35">
      <c r="F40" s="1">
        <v>8</v>
      </c>
      <c r="G40" s="1">
        <f t="shared" si="2"/>
        <v>0.6</v>
      </c>
      <c r="H40" s="1">
        <f t="shared" si="2"/>
        <v>0.89999999999999991</v>
      </c>
      <c r="I40" s="1">
        <v>1</v>
      </c>
    </row>
    <row r="41" spans="4:9" x14ac:dyDescent="0.35">
      <c r="F41" s="1">
        <v>9</v>
      </c>
      <c r="G41" s="1">
        <f t="shared" si="2"/>
        <v>0.26666666666666672</v>
      </c>
      <c r="H41" s="1">
        <f t="shared" si="2"/>
        <v>0.40000000000000008</v>
      </c>
      <c r="I41" s="1">
        <v>1</v>
      </c>
    </row>
    <row r="42" spans="4:9" x14ac:dyDescent="0.35">
      <c r="D42">
        <v>9</v>
      </c>
      <c r="E42" s="15"/>
      <c r="F42" s="1">
        <v>10</v>
      </c>
      <c r="G42" s="1">
        <f t="shared" si="2"/>
        <v>0.26666666666666672</v>
      </c>
      <c r="H42" s="1">
        <f t="shared" si="2"/>
        <v>0.40000000000000008</v>
      </c>
      <c r="I42" s="1">
        <v>1</v>
      </c>
    </row>
    <row r="43" spans="4:9" x14ac:dyDescent="0.35">
      <c r="F43" s="1" t="s">
        <v>8</v>
      </c>
      <c r="G43" s="1">
        <v>6</v>
      </c>
      <c r="H43" s="1">
        <v>4</v>
      </c>
      <c r="I43" s="1">
        <v>10</v>
      </c>
    </row>
    <row r="45" spans="4:9" x14ac:dyDescent="0.35">
      <c r="F45" t="s">
        <v>13</v>
      </c>
      <c r="G45">
        <f>SUM(G33:G42)+SUM(H33:H42)</f>
        <v>10</v>
      </c>
    </row>
    <row r="49" spans="6:10" x14ac:dyDescent="0.35">
      <c r="G49" s="12" t="s">
        <v>29</v>
      </c>
    </row>
    <row r="50" spans="6:10" x14ac:dyDescent="0.35">
      <c r="F50" t="s">
        <v>14</v>
      </c>
      <c r="G50" s="12">
        <f>10/10*1</f>
        <v>1</v>
      </c>
    </row>
    <row r="51" spans="6:10" x14ac:dyDescent="0.35">
      <c r="J51" t="s">
        <v>32</v>
      </c>
    </row>
    <row r="52" spans="6:10" x14ac:dyDescent="0.35">
      <c r="J52" t="s">
        <v>33</v>
      </c>
    </row>
  </sheetData>
  <mergeCells count="4">
    <mergeCell ref="F3:I3"/>
    <mergeCell ref="F17:I17"/>
    <mergeCell ref="F31:I31"/>
    <mergeCell ref="L7:Q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E363-3C80-4188-A716-8E860CDE4226}">
  <dimension ref="A1:Q32"/>
  <sheetViews>
    <sheetView topLeftCell="A8" workbookViewId="0">
      <selection activeCell="D28" sqref="D28"/>
    </sheetView>
  </sheetViews>
  <sheetFormatPr baseColWidth="10" defaultColWidth="8.7265625" defaultRowHeight="14.5" x14ac:dyDescent="0.35"/>
  <cols>
    <col min="1" max="1" width="10.6328125" bestFit="1" customWidth="1"/>
    <col min="4" max="4" width="10.1796875" bestFit="1" customWidth="1"/>
    <col min="6" max="6" width="4.1796875" customWidth="1"/>
    <col min="7" max="7" width="10.1796875" bestFit="1" customWidth="1"/>
    <col min="8" max="8" width="5.1796875" bestFit="1" customWidth="1"/>
  </cols>
  <sheetData>
    <row r="1" spans="1:8" x14ac:dyDescent="0.35">
      <c r="A1" t="s">
        <v>1</v>
      </c>
      <c r="B1" t="s">
        <v>2</v>
      </c>
    </row>
    <row r="2" spans="1:8" x14ac:dyDescent="0.35">
      <c r="A2">
        <v>90</v>
      </c>
      <c r="B2" t="s">
        <v>3</v>
      </c>
      <c r="D2" s="21" t="s">
        <v>21</v>
      </c>
      <c r="E2" s="21"/>
      <c r="F2" s="21"/>
      <c r="G2" s="21"/>
      <c r="H2" s="21"/>
    </row>
    <row r="3" spans="1:8" x14ac:dyDescent="0.35">
      <c r="A3">
        <v>98</v>
      </c>
      <c r="B3" t="s">
        <v>3</v>
      </c>
    </row>
    <row r="4" spans="1:8" x14ac:dyDescent="0.35">
      <c r="A4">
        <v>80</v>
      </c>
      <c r="B4" t="s">
        <v>3</v>
      </c>
      <c r="D4" s="1" t="s">
        <v>1</v>
      </c>
      <c r="E4" s="1" t="s">
        <v>2</v>
      </c>
      <c r="G4" s="1" t="s">
        <v>1</v>
      </c>
      <c r="H4" s="1" t="s">
        <v>2</v>
      </c>
    </row>
    <row r="5" spans="1:8" x14ac:dyDescent="0.35">
      <c r="A5">
        <v>89</v>
      </c>
      <c r="B5" t="s">
        <v>4</v>
      </c>
      <c r="D5" s="1">
        <v>90</v>
      </c>
      <c r="E5" s="1" t="s">
        <v>3</v>
      </c>
      <c r="G5" s="1">
        <v>89</v>
      </c>
      <c r="H5" s="1" t="s">
        <v>4</v>
      </c>
    </row>
    <row r="6" spans="1:8" x14ac:dyDescent="0.35">
      <c r="A6">
        <v>94</v>
      </c>
      <c r="B6" t="s">
        <v>4</v>
      </c>
      <c r="D6" s="1">
        <v>98</v>
      </c>
      <c r="E6" s="1" t="s">
        <v>3</v>
      </c>
      <c r="G6" s="1">
        <v>94</v>
      </c>
      <c r="H6" s="1" t="s">
        <v>4</v>
      </c>
    </row>
    <row r="7" spans="1:8" x14ac:dyDescent="0.35">
      <c r="A7">
        <v>89</v>
      </c>
      <c r="B7" t="s">
        <v>4</v>
      </c>
      <c r="D7" s="1">
        <v>80</v>
      </c>
      <c r="E7" s="1" t="s">
        <v>3</v>
      </c>
      <c r="G7" s="1">
        <v>89</v>
      </c>
      <c r="H7" s="1" t="s">
        <v>4</v>
      </c>
    </row>
    <row r="8" spans="1:8" x14ac:dyDescent="0.35">
      <c r="A8">
        <v>86</v>
      </c>
      <c r="B8" t="s">
        <v>3</v>
      </c>
      <c r="D8" s="1">
        <v>86</v>
      </c>
      <c r="E8" s="1" t="s">
        <v>3</v>
      </c>
      <c r="G8" s="1">
        <v>98</v>
      </c>
      <c r="H8" s="1" t="s">
        <v>4</v>
      </c>
    </row>
    <row r="9" spans="1:8" x14ac:dyDescent="0.35">
      <c r="A9">
        <v>98</v>
      </c>
      <c r="B9" t="s">
        <v>4</v>
      </c>
      <c r="D9" s="1">
        <v>84</v>
      </c>
      <c r="E9" s="1" t="s">
        <v>3</v>
      </c>
    </row>
    <row r="10" spans="1:8" x14ac:dyDescent="0.35">
      <c r="A10">
        <v>84</v>
      </c>
      <c r="B10" t="s">
        <v>3</v>
      </c>
      <c r="D10" s="1">
        <v>88</v>
      </c>
      <c r="E10" s="1" t="s">
        <v>3</v>
      </c>
    </row>
    <row r="11" spans="1:8" x14ac:dyDescent="0.35">
      <c r="A11">
        <v>88</v>
      </c>
      <c r="B11" t="s">
        <v>3</v>
      </c>
    </row>
    <row r="12" spans="1:8" x14ac:dyDescent="0.35">
      <c r="D12" s="21" t="s">
        <v>22</v>
      </c>
      <c r="E12" s="21"/>
      <c r="F12" s="21"/>
      <c r="G12" s="21"/>
      <c r="H12" s="21"/>
    </row>
    <row r="13" spans="1:8" ht="15" thickBot="1" x14ac:dyDescent="0.4"/>
    <row r="14" spans="1:8" ht="15" thickBot="1" x14ac:dyDescent="0.4">
      <c r="C14" s="9" t="s">
        <v>3</v>
      </c>
      <c r="D14" s="10">
        <f>AVERAGE(D5:D10)</f>
        <v>87.666666666666671</v>
      </c>
      <c r="F14" s="9" t="s">
        <v>4</v>
      </c>
      <c r="G14" s="10">
        <f>AVERAGE(G5:G8)</f>
        <v>92.5</v>
      </c>
    </row>
    <row r="16" spans="1:8" x14ac:dyDescent="0.35">
      <c r="D16" s="21" t="s">
        <v>23</v>
      </c>
      <c r="E16" s="21"/>
      <c r="F16" s="21"/>
      <c r="G16" s="21"/>
      <c r="H16" s="21"/>
    </row>
    <row r="18" spans="3:17" x14ac:dyDescent="0.35">
      <c r="D18" t="s">
        <v>24</v>
      </c>
      <c r="E18" s="11">
        <f>6/10</f>
        <v>0.6</v>
      </c>
    </row>
    <row r="20" spans="3:17" x14ac:dyDescent="0.35">
      <c r="D20" s="21" t="s">
        <v>25</v>
      </c>
      <c r="E20" s="21"/>
      <c r="F20" s="21"/>
      <c r="G20" s="21"/>
      <c r="H20" s="21"/>
    </row>
    <row r="21" spans="3:17" x14ac:dyDescent="0.35">
      <c r="C21" t="s">
        <v>38</v>
      </c>
      <c r="D21">
        <v>10</v>
      </c>
    </row>
    <row r="23" spans="3:17" x14ac:dyDescent="0.35">
      <c r="D23" s="21" t="s">
        <v>26</v>
      </c>
      <c r="E23" s="21"/>
      <c r="F23" s="21"/>
      <c r="G23" s="21"/>
      <c r="H23" s="21"/>
    </row>
    <row r="24" spans="3:17" x14ac:dyDescent="0.35">
      <c r="D24">
        <f>SQRT(_xlfn.VAR.S(A2:A11))</f>
        <v>5.7773504115448784</v>
      </c>
    </row>
    <row r="25" spans="3:17" ht="15" thickBot="1" x14ac:dyDescent="0.4">
      <c r="Q25" s="19">
        <v>10</v>
      </c>
    </row>
    <row r="26" spans="3:17" x14ac:dyDescent="0.35">
      <c r="D26" t="s">
        <v>27</v>
      </c>
      <c r="N26">
        <v>0.6</v>
      </c>
      <c r="O26" t="s">
        <v>37</v>
      </c>
      <c r="P26" s="15" t="s">
        <v>39</v>
      </c>
      <c r="Q26">
        <v>9</v>
      </c>
    </row>
    <row r="28" spans="3:17" x14ac:dyDescent="0.35">
      <c r="D28" s="12">
        <f>(D14-G14)/D24</f>
        <v>-0.83660034255060578</v>
      </c>
    </row>
    <row r="30" spans="3:17" x14ac:dyDescent="0.35">
      <c r="C30" t="s">
        <v>40</v>
      </c>
      <c r="D30">
        <f>SQRT(E18*(1-E18)*(D21/(D21-1)))</f>
        <v>0.5163977794943222</v>
      </c>
    </row>
    <row r="32" spans="3:17" x14ac:dyDescent="0.35">
      <c r="D32" t="s">
        <v>28</v>
      </c>
      <c r="E32" s="12">
        <f>D28*D30</f>
        <v>-0.43201855921732213</v>
      </c>
    </row>
  </sheetData>
  <sortState xmlns:xlrd2="http://schemas.microsoft.com/office/spreadsheetml/2017/richdata2" ref="D5:E14">
    <sortCondition ref="E4:E14"/>
  </sortState>
  <mergeCells count="5">
    <mergeCell ref="D2:H2"/>
    <mergeCell ref="D12:H12"/>
    <mergeCell ref="D16:H16"/>
    <mergeCell ref="D20:H20"/>
    <mergeCell ref="D23:H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975-B3A6-4941-A283-326F0C76B64A}">
  <dimension ref="A1:D11"/>
  <sheetViews>
    <sheetView workbookViewId="0">
      <selection activeCell="D2" sqref="D2"/>
    </sheetView>
  </sheetViews>
  <sheetFormatPr baseColWidth="10" defaultColWidth="8.7265625" defaultRowHeight="14.5" x14ac:dyDescent="0.35"/>
  <cols>
    <col min="1" max="1" width="5" bestFit="1" customWidth="1"/>
    <col min="2" max="2" width="10.179687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21</v>
      </c>
      <c r="B2">
        <v>90</v>
      </c>
      <c r="D2" s="12">
        <f>CORREL(A2:A11,B2:B11)</f>
        <v>-0.48640599873547907</v>
      </c>
    </row>
    <row r="3" spans="1:4" x14ac:dyDescent="0.35">
      <c r="A3">
        <v>21</v>
      </c>
      <c r="B3">
        <v>98</v>
      </c>
    </row>
    <row r="4" spans="1:4" x14ac:dyDescent="0.35">
      <c r="A4">
        <v>24</v>
      </c>
      <c r="B4">
        <v>89</v>
      </c>
    </row>
    <row r="5" spans="1:4" x14ac:dyDescent="0.35">
      <c r="A5">
        <v>25</v>
      </c>
      <c r="B5">
        <v>89</v>
      </c>
    </row>
    <row r="6" spans="1:4" x14ac:dyDescent="0.35">
      <c r="A6">
        <v>25</v>
      </c>
      <c r="B6">
        <v>94</v>
      </c>
    </row>
    <row r="7" spans="1:4" x14ac:dyDescent="0.35">
      <c r="A7">
        <v>27</v>
      </c>
      <c r="B7">
        <v>86</v>
      </c>
    </row>
    <row r="8" spans="1:4" x14ac:dyDescent="0.35">
      <c r="A8">
        <v>28</v>
      </c>
      <c r="B8">
        <v>98</v>
      </c>
    </row>
    <row r="9" spans="1:4" x14ac:dyDescent="0.35">
      <c r="A9">
        <v>28</v>
      </c>
      <c r="B9">
        <v>84</v>
      </c>
    </row>
    <row r="10" spans="1:4" x14ac:dyDescent="0.35">
      <c r="A10">
        <v>29</v>
      </c>
      <c r="B10">
        <v>80</v>
      </c>
    </row>
    <row r="11" spans="1:4" x14ac:dyDescent="0.35">
      <c r="A11">
        <v>30</v>
      </c>
      <c r="B11">
        <v>88</v>
      </c>
    </row>
  </sheetData>
  <sortState xmlns:xlrd2="http://schemas.microsoft.com/office/spreadsheetml/2017/richdata2" ref="A2:B11">
    <sortCondition ref="A2:A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81A1-2B16-4E84-850C-9B8CD230E0EA}">
  <dimension ref="A1:D11"/>
  <sheetViews>
    <sheetView workbookViewId="0"/>
  </sheetViews>
  <sheetFormatPr baseColWidth="10" defaultColWidth="8.7265625" defaultRowHeight="14.5" x14ac:dyDescent="0.35"/>
  <cols>
    <col min="1" max="1" width="16.453125" customWidth="1"/>
    <col min="2" max="2" width="16.36328125" customWidth="1"/>
    <col min="3" max="3" width="15" customWidth="1"/>
    <col min="4" max="4" width="11.453125" bestFit="1" customWidth="1"/>
  </cols>
  <sheetData>
    <row r="1" spans="1:4" x14ac:dyDescent="0.35">
      <c r="A1" t="s">
        <v>5</v>
      </c>
      <c r="B1" t="s">
        <v>0</v>
      </c>
      <c r="C1" t="s">
        <v>1</v>
      </c>
      <c r="D1" t="s">
        <v>34</v>
      </c>
    </row>
    <row r="2" spans="1:4" x14ac:dyDescent="0.35">
      <c r="A2">
        <v>1</v>
      </c>
      <c r="B2">
        <v>21</v>
      </c>
      <c r="C2">
        <v>90</v>
      </c>
      <c r="D2" s="12" t="s">
        <v>35</v>
      </c>
    </row>
    <row r="3" spans="1:4" x14ac:dyDescent="0.35">
      <c r="A3">
        <v>2</v>
      </c>
      <c r="B3">
        <v>28</v>
      </c>
      <c r="C3">
        <v>98</v>
      </c>
      <c r="D3" s="12" t="s">
        <v>36</v>
      </c>
    </row>
    <row r="4" spans="1:4" x14ac:dyDescent="0.35">
      <c r="A4">
        <v>3</v>
      </c>
      <c r="B4">
        <v>29</v>
      </c>
      <c r="C4">
        <v>80</v>
      </c>
      <c r="D4" s="12" t="s">
        <v>36</v>
      </c>
    </row>
    <row r="5" spans="1:4" x14ac:dyDescent="0.35">
      <c r="A5">
        <v>4</v>
      </c>
      <c r="B5">
        <v>25</v>
      </c>
      <c r="C5">
        <v>89</v>
      </c>
      <c r="D5" s="12" t="s">
        <v>35</v>
      </c>
    </row>
    <row r="6" spans="1:4" x14ac:dyDescent="0.35">
      <c r="A6">
        <v>5</v>
      </c>
      <c r="B6">
        <v>25</v>
      </c>
      <c r="C6">
        <v>94</v>
      </c>
      <c r="D6" s="12" t="s">
        <v>35</v>
      </c>
    </row>
    <row r="7" spans="1:4" x14ac:dyDescent="0.35">
      <c r="A7">
        <v>6</v>
      </c>
      <c r="B7">
        <v>24</v>
      </c>
      <c r="C7">
        <v>89</v>
      </c>
      <c r="D7" s="12" t="s">
        <v>36</v>
      </c>
    </row>
    <row r="8" spans="1:4" x14ac:dyDescent="0.35">
      <c r="A8">
        <v>7</v>
      </c>
      <c r="B8">
        <v>27</v>
      </c>
      <c r="C8">
        <v>86</v>
      </c>
      <c r="D8" s="12" t="s">
        <v>35</v>
      </c>
    </row>
    <row r="9" spans="1:4" x14ac:dyDescent="0.35">
      <c r="A9">
        <v>8</v>
      </c>
      <c r="B9">
        <v>21</v>
      </c>
      <c r="C9">
        <v>98</v>
      </c>
      <c r="D9" s="12" t="s">
        <v>35</v>
      </c>
    </row>
    <row r="10" spans="1:4" x14ac:dyDescent="0.35">
      <c r="A10">
        <v>9</v>
      </c>
      <c r="B10">
        <v>28</v>
      </c>
      <c r="C10">
        <v>84</v>
      </c>
      <c r="D10" s="12" t="s">
        <v>36</v>
      </c>
    </row>
    <row r="11" spans="1:4" x14ac:dyDescent="0.35">
      <c r="A11">
        <v>10</v>
      </c>
      <c r="B11">
        <v>30</v>
      </c>
      <c r="C11">
        <v>88</v>
      </c>
      <c r="D11" s="12" t="s">
        <v>35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Nominal - Nominal</vt:lpstr>
      <vt:lpstr>Nominal - Ordinal</vt:lpstr>
      <vt:lpstr>Nominal - Escalar</vt:lpstr>
      <vt:lpstr>Escalar - Escalar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Meneses, Rodrigo</dc:creator>
  <cp:lastModifiedBy>Estefania Susanj</cp:lastModifiedBy>
  <dcterms:created xsi:type="dcterms:W3CDTF">2022-11-14T18:13:37Z</dcterms:created>
  <dcterms:modified xsi:type="dcterms:W3CDTF">2024-02-01T01:34:12Z</dcterms:modified>
</cp:coreProperties>
</file>