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athersanalytics-my.sharepoint.com/personal/joseph_feathersanalytics_com/Documents/Presentations/Python in Excel/"/>
    </mc:Choice>
  </mc:AlternateContent>
  <xr:revisionPtr revIDLastSave="593" documentId="8_{7BBD9212-A949-414D-BB17-F689CDC14EC4}" xr6:coauthVersionLast="47" xr6:coauthVersionMax="47" xr10:uidLastSave="{B3434A0C-F0C3-49FE-BC8E-EF2817716424}"/>
  <bookViews>
    <workbookView xWindow="-38520" yWindow="-120" windowWidth="38640" windowHeight="21120" xr2:uid="{23A2420F-A8B3-4EEB-9A48-ADEC41CA8958}"/>
  </bookViews>
  <sheets>
    <sheet name="Basics" sheetId="2" r:id="rId1"/>
    <sheet name="Excel Data" sheetId="1" r:id="rId2"/>
    <sheet name="Visuals" sheetId="4" r:id="rId3"/>
    <sheet name="Bullet Chart" sheetId="5" r:id="rId4"/>
    <sheet name="Classification 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 a="1"/>
  <c r="F26" i="1" s="1"/>
  <c r="F3" i="1" a="1"/>
  <c r="F3" i="1" s="1"/>
  <c r="A4" i="2" a="1"/>
  <c r="A4" i="2" l="1"/>
  <c r="F4" i="2" a="1"/>
  <c r="F4" i="2" l="1"/>
  <c r="B4" i="2" a="1"/>
  <c r="B4" i="2" s="1"/>
  <c r="I4" i="2" a="1"/>
  <c r="L4" i="2" a="1"/>
  <c r="I5" i="2" a="1"/>
  <c r="I5" i="2" l="1"/>
  <c r="J5" i="2" s="1" a="1"/>
  <c r="J5" i="2" s="1"/>
  <c r="L4" i="2"/>
  <c r="I4" i="2"/>
  <c r="O2" i="1" a="1"/>
  <c r="O2" i="1" l="1"/>
  <c r="J4" i="2" a="1"/>
  <c r="J4" i="2" s="1"/>
  <c r="A14" i="1" a="1"/>
  <c r="A14" i="1" l="1"/>
  <c r="P2" i="1" a="1"/>
  <c r="P2" i="1" s="1"/>
  <c r="F14" i="1" a="1"/>
  <c r="F14" i="1" l="1"/>
  <c r="J14" i="1" a="1"/>
  <c r="J14" i="1" l="1"/>
  <c r="G14" i="1" a="1"/>
  <c r="G14" i="1" s="1"/>
  <c r="F34" i="1" a="1"/>
  <c r="F34" i="1" l="1"/>
  <c r="G1" i="4" a="1"/>
  <c r="G1" i="4" l="1"/>
  <c r="G2" i="4" a="1"/>
  <c r="F1" i="5" a="1"/>
  <c r="G2" i="4" l="1"/>
  <c r="F1" i="5"/>
  <c r="F2" i="5" a="1"/>
  <c r="F2" i="5" l="1"/>
  <c r="B1" i="6" a="1"/>
  <c r="B1" i="6" l="1"/>
  <c r="B2" i="6" a="1"/>
  <c r="B2" i="6" l="1"/>
  <c r="B7" i="6" a="1"/>
  <c r="B7" i="6" l="1"/>
  <c r="B8" i="6" a="1"/>
  <c r="B8" i="6" l="1"/>
  <c r="B9" i="6" a="1"/>
  <c r="B9" i="6" l="1"/>
  <c r="B10" i="6" a="1"/>
  <c r="B11" i="6" a="1"/>
  <c r="B11" i="6" l="1"/>
  <c r="B10" i="6"/>
  <c r="B12" i="6" a="1"/>
  <c r="B12" i="6" l="1"/>
  <c r="B13" i="6" a="1"/>
  <c r="B13" i="6" l="1"/>
  <c r="I15" i="6" a="1"/>
  <c r="J79" i="6" l="1"/>
  <c r="J129" i="6"/>
  <c r="J150" i="6"/>
  <c r="J115" i="6"/>
  <c r="J95" i="6"/>
  <c r="J164" i="6"/>
  <c r="J69" i="6"/>
  <c r="J23" i="6"/>
  <c r="J61" i="6"/>
  <c r="J19" i="6"/>
  <c r="J76" i="6"/>
  <c r="J91" i="6"/>
  <c r="J36" i="6"/>
  <c r="J74" i="6"/>
  <c r="J33" i="6"/>
  <c r="J120" i="6"/>
  <c r="J34" i="6"/>
  <c r="I15" i="6"/>
  <c r="J15" i="6" s="1"/>
  <c r="J32" i="6"/>
  <c r="J100" i="6"/>
  <c r="J140" i="6"/>
  <c r="J78" i="6"/>
  <c r="J67" i="6"/>
  <c r="J122" i="6"/>
  <c r="J131" i="6"/>
  <c r="J94" i="6"/>
  <c r="J50" i="6"/>
  <c r="J75" i="6"/>
  <c r="J116" i="6"/>
  <c r="J136" i="6"/>
  <c r="J64" i="6"/>
  <c r="J155" i="6"/>
  <c r="J154" i="6"/>
  <c r="J55" i="6"/>
  <c r="J96" i="6"/>
  <c r="J66" i="6"/>
  <c r="J148" i="6"/>
  <c r="J109" i="6"/>
  <c r="J143" i="6"/>
  <c r="J139" i="6"/>
  <c r="J42" i="6"/>
  <c r="J97" i="6"/>
  <c r="J22" i="6"/>
  <c r="J53" i="6"/>
  <c r="J24" i="6"/>
  <c r="J149" i="6"/>
  <c r="J101" i="6"/>
  <c r="J89" i="6"/>
  <c r="J85" i="6"/>
  <c r="J102" i="6"/>
  <c r="J134" i="6"/>
  <c r="J51" i="6"/>
  <c r="J99" i="6"/>
  <c r="J127" i="6"/>
  <c r="J80" i="6"/>
  <c r="J118" i="6"/>
  <c r="J133" i="6"/>
  <c r="J63" i="6"/>
  <c r="J88" i="6"/>
  <c r="J18" i="6"/>
  <c r="J29" i="6"/>
  <c r="J156" i="6"/>
  <c r="J160" i="6"/>
  <c r="J81" i="6"/>
  <c r="J59" i="6"/>
  <c r="J163" i="6"/>
  <c r="J58" i="6"/>
  <c r="J54" i="6"/>
  <c r="J103" i="6"/>
  <c r="J90" i="6"/>
  <c r="J151" i="6"/>
  <c r="J60" i="6"/>
  <c r="J158" i="6"/>
  <c r="J128" i="6"/>
  <c r="J77" i="6"/>
  <c r="J130" i="6"/>
  <c r="J111" i="6"/>
  <c r="J44" i="6"/>
  <c r="J125" i="6"/>
  <c r="J38" i="6"/>
  <c r="J93" i="6"/>
  <c r="J123" i="6"/>
  <c r="J31" i="6"/>
  <c r="J112" i="6"/>
  <c r="J62" i="6"/>
  <c r="J43" i="6"/>
  <c r="J113" i="6"/>
  <c r="J30" i="6"/>
  <c r="J82" i="6"/>
  <c r="J41" i="6"/>
  <c r="J40" i="6"/>
  <c r="J162" i="6"/>
  <c r="J65" i="6"/>
  <c r="J142" i="6"/>
  <c r="J108" i="6"/>
  <c r="J135" i="6"/>
  <c r="J70" i="6"/>
  <c r="J146" i="6"/>
  <c r="J52" i="6"/>
  <c r="J92" i="6"/>
  <c r="J124" i="6"/>
  <c r="J57" i="6"/>
  <c r="J117" i="6"/>
  <c r="J137" i="6"/>
  <c r="J68" i="6"/>
  <c r="J20" i="6"/>
  <c r="J107" i="6"/>
  <c r="J35" i="6"/>
  <c r="J104" i="6"/>
  <c r="J145" i="6"/>
  <c r="J147" i="6"/>
  <c r="J47" i="6"/>
  <c r="J144" i="6"/>
  <c r="J98" i="6"/>
  <c r="J21" i="6"/>
  <c r="J121" i="6"/>
  <c r="J110" i="6"/>
  <c r="J141" i="6"/>
  <c r="J138" i="6"/>
  <c r="J17" i="6"/>
  <c r="J83" i="6"/>
  <c r="J126" i="6"/>
  <c r="J153" i="6"/>
  <c r="J48" i="6"/>
  <c r="J114" i="6"/>
  <c r="J16" i="6"/>
  <c r="J87" i="6"/>
  <c r="J46" i="6"/>
  <c r="J28" i="6"/>
  <c r="J152" i="6"/>
  <c r="J84" i="6"/>
  <c r="J49" i="6"/>
  <c r="J56" i="6"/>
  <c r="J86" i="6"/>
  <c r="J106" i="6"/>
  <c r="J27" i="6"/>
  <c r="J39" i="6"/>
  <c r="J72" i="6"/>
  <c r="J71" i="6"/>
  <c r="J73" i="6"/>
  <c r="J26" i="6"/>
  <c r="J157" i="6"/>
  <c r="J105" i="6"/>
  <c r="J119" i="6"/>
  <c r="J45" i="6"/>
  <c r="J132" i="6"/>
  <c r="J161" i="6"/>
  <c r="J37" i="6"/>
  <c r="J159" i="6"/>
  <c r="J25" i="6"/>
  <c r="L14" i="6" l="1" a="1"/>
  <c r="M15" i="6" s="1"/>
  <c r="L14" i="6" l="1"/>
  <c r="M14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751507-1551-4AB5-B8CE-B95000268E1E}" keepAlive="1" name="Query - FSA" description="Connection to the 'FSA' query in the workbook." type="5" refreshedVersion="0" background="1">
    <dbPr connection="Provider=Microsoft.Mashup.OleDb.1;Data Source=$Workbook$;Location=FSA;Extended Properties=&quot;&quot;" command="SELECT * FROM [FS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60"/>
        </ext>
      </extLst>
    </bk>
  </futureMetadata>
  <cellMetadata count="1">
    <bk>
      <rc t="1" v="0"/>
    </bk>
  </cellMetadata>
  <valueMetadata count="2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pd.DataFrame({
    'Grade': ['A','A', 'B','B','C','C'],
    'Price': [125,236,300,300,472,600],
    'State': ['NY','CA','IL','IL','WI','NV']
    })</code>
    </pythonScript>
    <pythonScript>
      <code>nos = list(range(1, 21))
df1 = pd.DataFrame({'Numbers': nos})
df1['Student'] = 'Student: ' + df1['Numbers'].astype(str)
df1['Score'] = df1['Numbers'] * 4.6956
df1</code>
    </pythonScript>
    <pythonScript>
      <code>df1.columns</code>
    </pythonScript>
    <pythonScript>
      <code>pers = [50, 75, 90, 95]
for i in pers:
    j = np.percentile(df1['Score'], i)
    df1[str(i) + ' Percentile'] = j
# Define condition and choice lists
pers_conditions = [
    (df1['Score'] &lt; df1['50 Percentile']),
    (df1['Score'] &lt; df1['75 Percentile']),
    (df1['Score'] &lt; df1['90 Percentile']),
    (df1['Score'] &gt;= df1['90 Percentile'])
]
pers_bins = [str(i) for i in pers]
# Assign student to a percentile
df1['Student Percentile'] = np.select(pers_conditions, pers)
# Examine dataset
df1</code>
    </pythonScript>
    <pythonScript>
      <code>df1.dtypes</code>
    </pythonScript>
    <pythonScript>
      <code>df_pq = xl(%P2%)
df_pq[df_pq['FSA'] == 'V7M']</code>
    </pythonScript>
    <pythonScript>
      <code xml:space="preserve">pd.DataFrame(xl(%P2%, headers=True))
</code>
    </pythonScript>
    <pythonScript>
      <code>data_dynamic = xl(%P2%)
cols_dynamic = xl(%P3%)
df_dynamic = pd.DataFrame(data=data_dynamic, columns=cols_dynamic)</code>
    </pythonScript>
    <pythonScript>
      <code>df_table = xl(%P2%)</code>
    </pythonScript>
    <pythonScript>
      <code>dynamic_array_df = xl(%P2%, headers=True)</code>
    </pythonScript>
    <pythonScript>
      <code>data = xl(%P2%, headers=True)
sns.pairplot(data, hue='Product')</code>
    </pythonScript>
    <pythonScript>
      <code>matrix = data.corr(numeric_only=True)
sns.heatmap(matrix, annot=True, cmap='coolwarm')</code>
    </pythonScript>
    <pythonScript>
      <code># Define user input
reference_values = xl(%P2%)[0]
actual_progress = xl(%P3%)  
colors = xl(%P4%)[0]
# Create DataFrame
data = pd.DataFrame({
    'reference': reference_values,
    'color': colors
})</code>
    </pythonScript>
    <pythonScript>
      <code># Plot
fig, ax = plt.subplots(figsize=(10, 3))
# Plot reference layers
prev_value = 0
for idx, (ref, color) in enumerate(zip(reference_values, colors)):
    if idx == 0:
        width = ref  # For the first layer, width is the full value
    else:
        width = ref - prev_value  # Subsequent layers use the difference
    ax.barh(0, width, left=prev_value, color=color, edgecolor='white')  # Plot with left offset
    prev_value = ref  # Update previous value to current for the next iteration
# Plot actual progress
ax.barh(0, actual_progress, color='blue', height=0.3, left=0)  # Actual progress starts from 0
ax.text(actual_progress - 3, 0, f'{actual_progress}%%', va='center', ha='right', color='white', fontsize=10)
# Aesthetics and labelsxl("U10")
ax.set_xlim(0, 100)  # Set the x-axis limits to percentages
ax.set_xticks(np.arange(0, 101, 10))  # Setting x-axis ticks from 0%% to 100%%
ax.set_yticks([])  # Remove y-axis ticks
ax.set_xlabel('Completion (%%)')  # X-axis Label</code>
    </pythonScript>
    <pythonScript>
      <code>iris_df = xl(%P2%, headers=True)</code>
    </pythonScript>
    <pythonScript>
      <code>iris_df.groupby('target_name').mean()</code>
    </pythonScript>
    <pythonScript>
      <code>targets = xl(%P2%)[0].tolist()</code>
    </pythonScript>
    <pythonScript>
      <code>features = xl(%P2%).values.reshape((4, 1)).tolist()</code>
    </pythonScript>
    <pythonScript>
      <code>X_features = xl(%P2%)</code>
    </pythonScript>
    <pythonScript>
      <code>y_target = xl(%P2%)</code>
    </pythonScript>
    <pythonScript>
      <code>from sklearn.model_selection import train_test_split
from sklearn.tree import DecisionTreeClassifier
# Create the train / test split on the data
features_train, features_test, target_train, target_test = train_test_split(X_features, y_target, test_size = 0.25, random_state = 57)
# Define the model classifier
classifier = DecisionTreeClassifier(random_state = 237)
# Fit the classification model
trained_model = classifier.fit(features_train, target_train)</code>
    </pythonScript>
    <pythonScript>
      <code>from sklearn import tree
tree_plot = tree.plot_tree(trained_model, 
feature_names=features, 
class_names=targets, 
filled = True)</code>
    </pythonScript>
    <pythonScript>
      <code>from sklearn.tree import DecisionTreeClassifier
predictions = trained_model.predict(X_features)</code>
    </pythonScript>
    <pythonScript>
      <code>predictions</code>
    </pythonScript>
  </pythonScripts>
</python>
</file>

<file path=xl/sharedStrings.xml><?xml version="1.0" encoding="utf-8"?>
<sst xmlns="http://schemas.openxmlformats.org/spreadsheetml/2006/main" count="221" uniqueCount="41">
  <si>
    <t>Power Query</t>
  </si>
  <si>
    <t>Excel Data</t>
  </si>
  <si>
    <t>Dynamic Array</t>
  </si>
  <si>
    <t>Excel Table</t>
  </si>
  <si>
    <t>Cost</t>
  </si>
  <si>
    <t>Price</t>
  </si>
  <si>
    <t>Product</t>
  </si>
  <si>
    <t>A</t>
  </si>
  <si>
    <t>B</t>
  </si>
  <si>
    <t>C</t>
  </si>
  <si>
    <t>Amount1</t>
  </si>
  <si>
    <t>Amount2</t>
  </si>
  <si>
    <t>Progress</t>
  </si>
  <si>
    <t>Reference</t>
  </si>
  <si>
    <t>Colors</t>
  </si>
  <si>
    <t>yellow</t>
  </si>
  <si>
    <t>orange</t>
  </si>
  <si>
    <t>red</t>
  </si>
  <si>
    <t>sepal length (cm)</t>
  </si>
  <si>
    <t>sepal width (cm)</t>
  </si>
  <si>
    <t>petal length (cm)</t>
  </si>
  <si>
    <t>petal width (cm)</t>
  </si>
  <si>
    <t>target</t>
  </si>
  <si>
    <t>target_name</t>
  </si>
  <si>
    <t>setosa</t>
  </si>
  <si>
    <t>versicolor</t>
  </si>
  <si>
    <t>virginica</t>
  </si>
  <si>
    <t>feature names</t>
  </si>
  <si>
    <t>X_features</t>
  </si>
  <si>
    <t>y_target</t>
  </si>
  <si>
    <t>predictions</t>
  </si>
  <si>
    <t>target names</t>
  </si>
  <si>
    <t>DataFrame</t>
  </si>
  <si>
    <t>Visual</t>
  </si>
  <si>
    <t>Sale Price</t>
  </si>
  <si>
    <t>Discount Cost</t>
  </si>
  <si>
    <t>Define iris_df DataFrame</t>
  </si>
  <si>
    <t>Summarize iris_df</t>
  </si>
  <si>
    <t>Classification Model</t>
  </si>
  <si>
    <t>Tree Plot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</si>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</sst>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microsoft.com/office/2023/09/relationships/Python" Target="python.xml"/><Relationship Id="rId7" Type="http://schemas.openxmlformats.org/officeDocument/2006/relationships/connections" Target="connections.xml"/><Relationship Id="rId12" Type="http://schemas.microsoft.com/office/2017/06/relationships/rdRichValue" Target="richData/rdrichvalue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heetMetadata" Target="metadata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Array" Target="richData/rdarray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0</xdr:row>
      <xdr:rowOff>120650</xdr:rowOff>
    </xdr:from>
    <xdr:to>
      <xdr:col>14</xdr:col>
      <xdr:colOff>482600</xdr:colOff>
      <xdr:row>26</xdr:row>
      <xdr:rowOff>53975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A8AA3C-34B1-A10F-87C8-D5AD25719F5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Visuals!G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0075" y="120650"/>
          <a:ext cx="4711700" cy="4638675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26</xdr:row>
      <xdr:rowOff>92075</xdr:rowOff>
    </xdr:from>
    <xdr:to>
      <xdr:col>15</xdr:col>
      <xdr:colOff>58659</xdr:colOff>
      <xdr:row>47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CCDEA-4B80-F00B-B874-CF40DE4A9B3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Visuals!G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8176" y="4797425"/>
          <a:ext cx="4859258" cy="3813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800100</xdr:colOff>
      <xdr:row>0</xdr:row>
      <xdr:rowOff>0</xdr:rowOff>
    </xdr:from>
    <xdr:to>
      <xdr:col>19</xdr:col>
      <xdr:colOff>38100</xdr:colOff>
      <xdr:row>15</xdr:row>
      <xdr:rowOff>82550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24F52F-AD3A-F2A7-AC56-46F1DADEA98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Bullet Chart'!F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0" y="0"/>
          <a:ext cx="7734300" cy="279717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8">
  <a r="7" c="3">
    <v t="s">Grade</v>
    <v t="s">Price</v>
    <v t="s">State</v>
    <v t="s">A</v>
    <v>125</v>
    <v t="s">NY</v>
    <v t="s">A</v>
    <v>236</v>
    <v t="s">CA</v>
    <v t="s">B</v>
    <v>300</v>
    <v t="s">IL</v>
    <v t="s">B</v>
    <v>300</v>
    <v t="s">IL</v>
    <v t="s">C</v>
    <v>472</v>
    <v t="s">WI</v>
    <v t="s">C</v>
    <v>600</v>
    <v t="s">NV</v>
  </a>
  <a r="8" c="2">
    <v t="s">Numbers</v>
    <v t="s">&lt;class 'numpy.dtypes.Int64DType'&gt;</v>
    <v t="s">Student</v>
    <v t="s">&lt;class 'numpy.dtypes.ObjectDType'&gt;</v>
    <v t="s">Score</v>
    <v t="s">&lt;class 'numpy.dtypes.Float64DType'&gt;</v>
    <v t="s">50 Percentile</v>
    <v t="s">&lt;class 'numpy.dtypes.Float64DType'&gt;</v>
    <v t="s">75 Percentile</v>
    <v t="s">&lt;class 'numpy.dtypes.Float64DType'&gt;</v>
    <v t="s">90 Percentile</v>
    <v t="s">&lt;class 'numpy.dtypes.Float64DType'&gt;</v>
    <v t="s">95 Percentile</v>
    <v t="s">&lt;class 'numpy.dtypes.Float64DType'&gt;</v>
    <v t="s">Student Percentile</v>
    <v t="s">&lt;class 'numpy.dtypes.Int64DType'&gt;</v>
  </a>
  <a r="2" c="3">
    <v t="s">FSA</v>
    <v t="s">City</v>
    <v t="s">Description</v>
    <v t="s">V7M</v>
    <v t="s">North Vancouver (city)</v>
    <v t="s">Southwest Central</v>
  </a>
  <a r="11" c="3">
    <v t="s">Product</v>
    <v t="s">Cost</v>
    <v t="s">Price</v>
    <v t="s">A</v>
    <v>82.131865107084991</v>
    <v>99.451940434949108</v>
    <v t="s">B</v>
    <v>15.576194089041095</v>
    <v>54.939724732907607</v>
    <v t="s">B</v>
    <v>36.588856609823821</v>
    <v>52.548606627998822</v>
    <v t="s">B</v>
    <v>37.023775469652051</v>
    <v>76.113942404145746</v>
    <v t="s">B</v>
    <v>41.328640287413322</v>
    <v>75.074232126338387</v>
    <v t="s">C</v>
    <v>68.793723713530767</v>
    <v>56.918227482024392</v>
    <v t="s">C</v>
    <v>51.900216424270454</v>
    <v>59.006132044426124</v>
    <v t="s">A</v>
    <v>97.587109423947652</v>
    <v>93.072019453957381</v>
    <v t="s">B</v>
    <v>28.233882661628655</v>
    <v>25.542908174286353</v>
    <v t="s">A</v>
    <v>89.434436825155828</v>
    <v>82.59270675644207</v>
  </a>
  <a r="2">
    <v t="s">Amount1</v>
    <v t="s">Amount2</v>
  </a>
  <a r="11">
    <v t="r">13</v>
    <v t="e">#NUM!</v>
    <v t="e">#NUM!</v>
    <v t="e">#NUM!</v>
    <v t="e">#NUM!</v>
    <v t="e">#NUM!</v>
    <v t="e">#NUM!</v>
    <v t="e">#NUM!</v>
    <v t="e">#NUM!</v>
    <v t="e">#NUM!</v>
    <v t="e">#NUM!</v>
  </a>
  <a r="10" c="3">
    <v t="s">A</v>
    <v>82.131865107084991</v>
    <v>99.451940434949108</v>
    <v t="s">B</v>
    <v>15.576194089041095</v>
    <v>54.939724732907607</v>
    <v t="s">B</v>
    <v>36.588856609823821</v>
    <v>52.548606627998822</v>
    <v t="s">B</v>
    <v>37.023775469652051</v>
    <v>76.113942404145746</v>
    <v t="s">B</v>
    <v>41.328640287413322</v>
    <v>75.074232126338387</v>
    <v t="s">C</v>
    <v>68.793723713530767</v>
    <v>56.918227482024392</v>
    <v t="s">C</v>
    <v>51.900216424270454</v>
    <v>59.006132044426124</v>
    <v t="s">A</v>
    <v>97.587109423947652</v>
    <v>93.072019453957381</v>
    <v t="s">B</v>
    <v>28.233882661628655</v>
    <v>25.542908174286353</v>
    <v t="s">A</v>
    <v>89.434436825155828</v>
    <v>82.59270675644207</v>
  </a>
  <a r="7" c="3">
    <v t="s">Product</v>
    <v t="s">Cost</v>
    <v t="s">Price</v>
    <v t="s">A</v>
    <v>82.131865107084991</v>
    <v>99.451940434949108</v>
    <v t="s">B</v>
    <v>41.328640287413322</v>
    <v>75.074232126338387</v>
    <v t="s">C</v>
    <v>68.793723713530767</v>
    <v>56.918227482024392</v>
    <v t="s">C</v>
    <v>51.900216424270454</v>
    <v>59.006132044426124</v>
    <v t="s">A</v>
    <v>97.587109423947652</v>
    <v>93.072019453957381</v>
    <v t="s">A</v>
    <v>89.434436825155828</v>
    <v>82.59270675644207</v>
  </a>
  <a r="2">
    <v>1059</v>
    <v>986</v>
  </a>
  <a r="2">
    <v>527</v>
    <v>418</v>
  </a>
  <a r="4" c="2">
    <v t="s">reference</v>
    <v t="s">color</v>
    <v>80</v>
    <v t="s">yellow</v>
    <v>90</v>
    <v t="s">orange</v>
    <v>100</v>
    <v t="s">red</v>
  </a>
  <a r="2">
    <v>812</v>
    <v>294</v>
  </a>
  <a r="12" c="6">
    <v t="s">sepal length (cm)</v>
    <v t="s">sepal width (cm)</v>
    <v t="s">petal length (cm)</v>
    <v t="s">petal width (cm)</v>
    <v t="s">target</v>
    <v t="s">target_name</v>
    <v>5.0999999999999996</v>
    <v>3.5</v>
    <v>1.4</v>
    <v>0.2</v>
    <v>0</v>
    <v t="s">setosa</v>
    <v>4.9000000000000004</v>
    <v>3</v>
    <v>1.4</v>
    <v>0.2</v>
    <v>0</v>
    <v t="s">setosa</v>
    <v>4.7</v>
    <v>3.2</v>
    <v>1.3</v>
    <v>0.2</v>
    <v>0</v>
    <v t="s">setosa</v>
    <v>4.5999999999999996</v>
    <v>3.1</v>
    <v>1.5</v>
    <v>0.2</v>
    <v>0</v>
    <v t="s">setosa</v>
    <v>5</v>
    <v>3.6</v>
    <v>1.4</v>
    <v>0.2</v>
    <v>0</v>
    <v t="s">setosa</v>
    <v t="s">...</v>
    <v t="s">...</v>
    <v t="s">...</v>
    <v t="s">...</v>
    <v t="s">...</v>
    <v t="s">...</v>
    <v>6.7</v>
    <v>3</v>
    <v>5.2</v>
    <v>2.2999999999999998</v>
    <v>2</v>
    <v t="s">virginica</v>
    <v>6.3</v>
    <v>2.5</v>
    <v>5</v>
    <v>1.9</v>
    <v>2</v>
    <v t="s">virginica</v>
    <v>6.5</v>
    <v>3</v>
    <v>5.2</v>
    <v>2</v>
    <v>2</v>
    <v t="s">virginica</v>
    <v>6.2</v>
    <v>3.4</v>
    <v>5.4</v>
    <v>2.2999999999999998</v>
    <v>2</v>
    <v t="s">virginica</v>
    <v>5.9</v>
    <v>3</v>
    <v>5.0999999999999996</v>
    <v>1.8</v>
    <v>2</v>
    <v t="s">virginica</v>
  </a>
  <a r="3">
    <v t="s">setosa</v>
    <v t="s">versicolor</v>
    <v t="s">virginica</v>
  </a>
  <a r="4">
    <v t="s">sepal length (cm)</v>
    <v t="s">sepal width (cm)</v>
    <v t="s">petal length (cm)</v>
    <v t="s">petal width (cm)</v>
  </a>
  <a r="11" c="4">
    <v>5.0999999999999996</v>
    <v>3.5</v>
    <v>1.4</v>
    <v>0.2</v>
    <v>4.9000000000000004</v>
    <v>3</v>
    <v>1.4</v>
    <v>0.2</v>
    <v>4.7</v>
    <v>3.2</v>
    <v>1.3</v>
    <v>0.2</v>
    <v>4.5999999999999996</v>
    <v>3.1</v>
    <v>1.5</v>
    <v>0.2</v>
    <v>5</v>
    <v>3.6</v>
    <v>1.4</v>
    <v>0.2</v>
    <v t="s">...</v>
    <v t="s">...</v>
    <v t="s">...</v>
    <v t="s">...</v>
    <v>6.7</v>
    <v>3</v>
    <v>5.2</v>
    <v>2.2999999999999998</v>
    <v>6.3</v>
    <v>2.5</v>
    <v>5</v>
    <v>1.9</v>
    <v>6.5</v>
    <v>3</v>
    <v>5.2</v>
    <v>2</v>
    <v>6.2</v>
    <v>3.4</v>
    <v>5.4</v>
    <v>2.2999999999999998</v>
    <v>5.9</v>
    <v>3</v>
    <v>5.0999999999999996</v>
    <v>1.8</v>
  </a>
  <a r="11">
    <v>0</v>
    <v>0</v>
    <v>0</v>
    <v>0</v>
    <v>0</v>
    <v t="s">...</v>
    <v>2</v>
    <v>2</v>
    <v>2</v>
    <v>2</v>
    <v>2</v>
  </a>
  <a r="2">
    <v>515</v>
    <v>389</v>
  </a>
</arrayData>
</file>

<file path=xl/richData/rdrichvalue.xml><?xml version="1.0" encoding="utf-8"?>
<rvData xmlns="http://schemas.microsoft.com/office/spreadsheetml/2017/richdata" count="61">
  <rv s="0">
    <v>0</v>
  </rv>
  <rv s="1">
    <v>DataFrame</v>
    <v>1</v>
    <v>0</v>
  </rv>
  <rv s="2">
    <v>&lt;class 'pandas.core.frame.DataFrame'&gt;</v>
    <v>DataFrame</v>
    <v xml:space="preserve">  Grade  Price State
0     A    125    NY
1     A    236    CA
2     B    300    IL
3     B    300    IL
4     C    472    WI
5     C    600    NV</v>
    <v>1</v>
    <v>2</v>
  </rv>
  <rv s="3">
    <v>&lt;class 'pandas.core.indexes.base.Index'&gt;</v>
    <v>Index</v>
    <v>Index(['Numbers', 'Student', 'Score'], dtype='object')</v>
    <v>2</v>
  </rv>
  <rv s="0">
    <v>1</v>
  </rv>
  <rv s="1">
    <v>Series</v>
    <v>4</v>
    <v>4</v>
  </rv>
  <rv s="2">
    <v>&lt;class 'pandas.core.series.Series'&gt;</v>
    <v>Series</v>
    <v>Numbers                 int64
Student                object
Score                 float64
50 Percentile         float64
75 Percentile         float64
90 Percentile         float64
95 Percentile         float64
Student Percentile      int64
dtype: object</v>
    <v>5</v>
    <v>2</v>
  </rv>
  <rv s="0">
    <v>2</v>
  </rv>
  <rv s="1">
    <v>DataFrame</v>
    <v>6</v>
    <v>7</v>
  </rv>
  <rv s="2">
    <v>&lt;class 'pandas.core.frame.DataFrame'&gt;</v>
    <v>DataFrame</v>
    <v xml:space="preserve">    FSA                    City        Description
87  V7M  North Vancouver (city)  Southwest Central</v>
    <v>8</v>
    <v>2</v>
  </rv>
  <rv s="0">
    <v>3</v>
  </rv>
  <rv s="1">
    <v>DataFrame</v>
    <v>8</v>
    <v>10</v>
  </rv>
  <rv s="2">
    <v>&lt;class 'pandas.core.frame.DataFrame'&gt;</v>
    <v>DataFrame</v>
    <v xml:space="preserve">  Product       Cost      Price
0       A  82.131865  99.451940
1       B  15.576194  54.939725
2       B  36.588857  52.548607
3       B  37.023775  76.113942
4       B  41.328640  75.074232
5       C  68.793724  56.918227
6       C  51.900216  59.006...</v>
    <v>11</v>
    <v>2</v>
  </rv>
  <rv s="0">
    <v>4</v>
  </rv>
  <rv s="0">
    <v>5</v>
  </rv>
  <rv s="1">
    <v>DataFrame</v>
    <v>10</v>
    <v>14</v>
  </rv>
  <rv s="2">
    <v>&lt;class 'pandas.core.frame.DataFrame'&gt;</v>
    <v>DataFrame</v>
    <v xml:space="preserve">   (Amount1, Amount2)
0                 NaN
1                 NaN
2                 NaN
3                 NaN
4                 NaN
5                 NaN
6                 NaN
7                 NaN
8                 NaN
9                 NaN</v>
    <v>15</v>
    <v>2</v>
  </rv>
  <rv s="4">
    <v>13</v>
    <v>1</v>
  </rv>
  <rv s="0">
    <v>6</v>
  </rv>
  <rv s="1">
    <v>DataFrame</v>
    <v>12</v>
    <v>18</v>
  </rv>
  <rv s="2">
    <v>&lt;class 'pandas.core.frame.DataFrame'&gt;</v>
    <v>DataFrame</v>
    <v xml:space="preserve">   0          1          2
0  A  82.131865  99.451940
1  B  15.576194  54.939725
2  B  36.588857  52.548607
3  B  37.023775  76.113942
4  B  41.328640  75.074232
5  C  68.793724  56.918227
6  C  51.900216  59.006132
7  A  97.587109  93.072019
8  B  28....</v>
    <v>19</v>
    <v>2</v>
  </rv>
  <rv s="0">
    <v>7</v>
  </rv>
  <rv s="1">
    <v>DataFrame</v>
    <v>1</v>
    <v>21</v>
  </rv>
  <rv s="2">
    <v>&lt;class 'pandas.core.frame.DataFrame'&gt;</v>
    <v>DataFrame</v>
    <v xml:space="preserve">  Product       Cost      Price
0       A  82.131865  99.451940
1       B  41.328640  75.074232
2       C  68.793724  56.918227
3       C  51.900216  59.006132
4       A  97.587109  93.072019
5       A  89.434437  82.592707</v>
    <v>22</v>
    <v>2</v>
  </rv>
  <rv s="5">
    <v>0</v>
    <v>9</v>
  </rv>
  <rv s="0">
    <v>8</v>
  </rv>
  <rv s="6">
    <v>Image</v>
    <v>13</v>
    <v>24</v>
    <v>25</v>
  </rv>
  <rv s="2">
    <v>&lt;class 'PIL.PngImagePlugin.PngImageFile'&gt;</v>
    <v>PngImageFile</v>
    <v>&lt;PIL.PngImagePlugin.PngImageFile image mode=RGBA size=1059x986 at 0x7F8E64C05000&gt;</v>
    <v>26</v>
    <v>2</v>
  </rv>
  <rv s="5">
    <v>1</v>
    <v>9</v>
  </rv>
  <rv s="0">
    <v>9</v>
  </rv>
  <rv s="6">
    <v>Image</v>
    <v>13</v>
    <v>28</v>
    <v>29</v>
  </rv>
  <rv s="2">
    <v>&lt;class 'PIL.PngImagePlugin.PngImageFile'&gt;</v>
    <v>PngImageFile</v>
    <v>&lt;PIL.PngImagePlugin.PngImageFile image mode=RGBA size=527x418 at 0x7F8E64BD1BD0&gt;</v>
    <v>30</v>
    <v>2</v>
  </rv>
  <rv s="0">
    <v>10</v>
  </rv>
  <rv s="1">
    <v>DataFrame</v>
    <v>15</v>
    <v>32</v>
  </rv>
  <rv s="2">
    <v>&lt;class 'pandas.core.frame.DataFrame'&gt;</v>
    <v>DataFrame</v>
    <v xml:space="preserve">   reference   color
0         80  yellow
1         90  orange
2        100     red</v>
    <v>33</v>
    <v>2</v>
  </rv>
  <rv s="5">
    <v>2</v>
    <v>9</v>
  </rv>
  <rv s="0">
    <v>11</v>
  </rv>
  <rv s="6">
    <v>Image</v>
    <v>13</v>
    <v>35</v>
    <v>36</v>
  </rv>
  <rv s="2">
    <v>&lt;class 'PIL.PngImagePlugin.PngImageFile'&gt;</v>
    <v>PngImageFile</v>
    <v>&lt;PIL.PngImagePlugin.PngImageFile image mode=RGBA size=812x294 at 0x7F8E64B9F970&gt;</v>
    <v>37</v>
    <v>2</v>
  </rv>
  <rv s="0">
    <v>12</v>
  </rv>
  <rv s="1">
    <v>DataFrame</v>
    <v>17</v>
    <v>39</v>
  </rv>
  <rv s="2">
    <v>&lt;class 'pandas.core.frame.DataFrame'&gt;</v>
    <v>DataFrame</v>
    <v xml:space="preserve">     sepal length (cm)  sepal width (cm)  petal length (cm)  petal width (cm)  \
0                  5.1               3.5                1.4               0.2   
1                  4.9               3.0                1.4               0.2   
2        ...</v>
    <v>40</v>
    <v>2</v>
  </rv>
  <rv s="0">
    <v>13</v>
  </rv>
  <rv s="1">
    <v>list</v>
    <v>19</v>
    <v>42</v>
  </rv>
  <rv s="2">
    <v>&lt;class 'list'&gt;</v>
    <v>list</v>
    <v>['setosa', 'versicolor', 'virginica']</v>
    <v>43</v>
    <v>2</v>
  </rv>
  <rv s="0">
    <v>14</v>
  </rv>
  <rv s="1">
    <v>list</v>
    <v>21</v>
    <v>45</v>
  </rv>
  <rv s="2">
    <v>&lt;class 'list'&gt;</v>
    <v>list</v>
    <v>[['sepal length (cm)'], ['sepal width (cm)'], ['petal length (cm)'], ['petal width (cm)']]</v>
    <v>46</v>
    <v>2</v>
  </rv>
  <rv s="0">
    <v>15</v>
  </rv>
  <rv s="1">
    <v>DataFrame</v>
    <v>23</v>
    <v>48</v>
  </rv>
  <rv s="2">
    <v>&lt;class 'pandas.core.frame.DataFrame'&gt;</v>
    <v>DataFrame</v>
    <v xml:space="preserve">       0    1    2    3
0    5.1  3.5  1.4  0.2
1    4.9  3.0  1.4  0.2
2    4.7  3.2  1.3  0.2
3    4.6  3.1  1.5  0.2
4    5.0  3.6  1.4  0.2
..   ...  ...  ...  ...
145  6.7  3.0  5.2  2.3
146  6.3  2.5  5.0  1.9
147  6.5  3.0  5.2  2.0
148  6.2  3....</v>
    <v>49</v>
    <v>2</v>
  </rv>
  <rv s="0">
    <v>16</v>
  </rv>
  <rv s="1">
    <v>DataFrame</v>
    <v>25</v>
    <v>51</v>
  </rv>
  <rv s="2">
    <v>&lt;class 'pandas.core.frame.DataFrame'&gt;</v>
    <v>DataFrame</v>
    <v xml:space="preserve">     0
0    0
1    0
2    0
3    0
4    0
..  ..
145  2
146  2
147  2
148  2
149  2
[150 rows x 1 columns]</v>
    <v>52</v>
    <v>2</v>
  </rv>
  <rv s="3">
    <v>&lt;class 'sklearn.tree._classes.DecisionTreeClassifier'&gt;</v>
    <v>DecisionTreeClassifier</v>
    <v>DecisionTreeClassifier(random_state=237)</v>
    <v>2</v>
  </rv>
  <rv s="5">
    <v>3</v>
    <v>9</v>
  </rv>
  <rv s="0">
    <v>17</v>
  </rv>
  <rv s="6">
    <v>Image</v>
    <v>13</v>
    <v>55</v>
    <v>56</v>
  </rv>
  <rv s="2">
    <v>&lt;class 'PIL.PngImagePlugin.PngImageFile'&gt;</v>
    <v>PngImageFile</v>
    <v>&lt;PIL.PngImagePlugin.PngImageFile image mode=RGBA size=515x389 at 0x7F8E63935270&gt;</v>
    <v>57</v>
    <v>2</v>
  </rv>
  <rv s="1">
    <v>ndarray</v>
    <v>27</v>
    <v>51</v>
  </rv>
  <rv s="2">
    <v>&lt;class 'numpy.ndarray'&gt;</v>
    <v>ndarray</v>
    <v>[0 0 0 0 0 0 0 0 0 0 0 0 0 0 0 0 0 0 0 0 0 0 0 0 0 0 0 0 0 0 0 0 0 0 0 0 0
 0 0 0 0 0 0 0 0 0 0 0 0 0 1 1 1 1 1 1 1 1 1 1 1 1 1 1 1 1 1 1 1 1 1 1 1 1
 1 1 1 1 1 1 1 1 1 1 1 1 1 1 1 1 1 1 1 1 1 1 1 1 1 1 2 2 2 2 2 2 2 2 2 2 2
 2 2 2 2 2 2 2 2 2 2 1 2 2 ...</v>
    <v>59</v>
    <v>2</v>
  </rv>
</rvData>
</file>

<file path=xl/richData/rdrichvaluestructure.xml><?xml version="1.0" encoding="utf-8"?>
<rvStructures xmlns="http://schemas.microsoft.com/office/spreadsheetml/2017/richdata" count="7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python">
    <k n="Python_type" t="s"/>
    <k n="Python_typeName" t="s"/>
    <k n="Python_str" t="s"/>
    <k n="provider" t="spb"/>
  </s>
  <s t="_error">
    <k n="errorType" t="i"/>
    <k n="subType" t="i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28">
    <spb s="0">
      <v>6</v>
      <v>3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8</v>
      <v>1</v>
      <v>Series</v>
      <v>arrayPreview</v>
    </spb>
    <spb s="1">
      <v>3</v>
    </spb>
    <spb s="0">
      <v>1</v>
      <v>3</v>
      <v>DataFrame</v>
      <v>arrayPreview</v>
      <v>1</v>
    </spb>
    <spb s="1">
      <v>5</v>
    </spb>
    <spb s="0">
      <v>10</v>
      <v>3</v>
      <v>DataFrame</v>
      <v>arrayPreview</v>
      <v>1</v>
    </spb>
    <spb s="1">
      <v>7</v>
    </spb>
    <spb s="0">
      <v>10</v>
      <v>1</v>
      <v>DataFrame</v>
      <v>arrayPreview</v>
      <v>1</v>
    </spb>
    <spb s="1">
      <v>9</v>
    </spb>
    <spb s="3">
      <v>10</v>
      <v>3</v>
      <v>DataFrame</v>
      <v>arrayPreview</v>
    </spb>
    <spb s="1">
      <v>11</v>
    </spb>
    <spb s="4">
      <v>1</v>
    </spb>
    <spb s="0">
      <v>3</v>
      <v>2</v>
      <v>DataFrame</v>
      <v>arrayPreview</v>
      <v>1</v>
    </spb>
    <spb s="1">
      <v>14</v>
    </spb>
    <spb s="0">
      <v>150</v>
      <v>6</v>
      <v>DataFrame</v>
      <v>arrayPreview</v>
      <v>1</v>
    </spb>
    <spb s="1">
      <v>16</v>
    </spb>
    <spb s="3">
      <v>3</v>
      <v>1</v>
      <v>list</v>
      <v>arrayPreview</v>
    </spb>
    <spb s="1">
      <v>18</v>
    </spb>
    <spb s="3">
      <v>4</v>
      <v>1</v>
      <v>list</v>
      <v>arrayPreview</v>
    </spb>
    <spb s="1">
      <v>20</v>
    </spb>
    <spb s="3">
      <v>150</v>
      <v>4</v>
      <v>DataFrame</v>
      <v>arrayPreview</v>
    </spb>
    <spb s="1">
      <v>22</v>
    </spb>
    <spb s="3">
      <v>150</v>
      <v>1</v>
      <v>DataFrame</v>
      <v>arrayPreview</v>
    </spb>
    <spb s="1">
      <v>24</v>
    </spb>
    <spb s="3">
      <v>150</v>
      <v>1</v>
      <v>ndarray</v>
      <v>arrayPreview</v>
    </spb>
    <spb s="1">
      <v>26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  <s>
    <k n="drw" t="i"/>
    <k n="dcol" t="i"/>
    <k n="name" t="s"/>
    <k n="array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E06B4-3372-47AF-80C2-A318651A17DB}" name="Table1" displayName="Table1" ref="J2:L12" totalsRowShown="0">
  <autoFilter ref="J2:L12" xr:uid="{CB2E06B4-3372-47AF-80C2-A318651A17DB}"/>
  <tableColumns count="3">
    <tableColumn id="1" xr3:uid="{4D92E4DC-2CDB-4253-B1FA-CD3D41F95AE6}" name="Product"/>
    <tableColumn id="2" xr3:uid="{8130D273-6778-4967-9092-9F19C2FF8CBA}" name="Cost"/>
    <tableColumn id="3" xr3:uid="{F73E884F-228D-4672-A060-9ADBC2CDFB49}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BC2B9-FA61-41B8-9C20-5CDDCB37068B}" name="Table2" displayName="Table2" ref="A1:E11" totalsRowShown="0">
  <autoFilter ref="A1:E11" xr:uid="{1E4BC2B9-FA61-41B8-9C20-5CDDCB37068B}"/>
  <tableColumns count="5">
    <tableColumn id="1" xr3:uid="{79F2AF53-153F-4E8F-9CC5-72D345D989D4}" name="Product"/>
    <tableColumn id="2" xr3:uid="{B7886024-0DB6-411B-B9B3-2647232BE723}" name="Cost" dataDxfId="3"/>
    <tableColumn id="3" xr3:uid="{9F56A9B3-7A29-4A8D-9D41-9D27453BFFEA}" name="Price" dataDxfId="2"/>
    <tableColumn id="4" xr3:uid="{82666420-8C76-49FE-A57F-41B6C4752577}" name="Sale Price" dataDxfId="1"/>
    <tableColumn id="5" xr3:uid="{EC250C2C-D3FB-49AB-B471-A96D1E8B9383}" name="Discount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8D84-AF1C-42B3-B5FE-C71D84882B8E}">
  <dimension ref="A4:S24"/>
  <sheetViews>
    <sheetView tabSelected="1" workbookViewId="0">
      <selection activeCell="K7" sqref="K7"/>
    </sheetView>
  </sheetViews>
  <sheetFormatPr defaultRowHeight="14.5" x14ac:dyDescent="0.35"/>
  <cols>
    <col min="6" max="6" width="9.54296875" bestFit="1" customWidth="1"/>
    <col min="7" max="7" width="10.08984375" bestFit="1" customWidth="1"/>
    <col min="10" max="10" width="42.6328125" bestFit="1" customWidth="1"/>
    <col min="11" max="11" width="31.54296875" bestFit="1" customWidth="1"/>
    <col min="12" max="12" width="9.54296875" bestFit="1" customWidth="1"/>
  </cols>
  <sheetData>
    <row r="4" spans="1:19" x14ac:dyDescent="0.35">
      <c r="A4" t="e" cm="1" vm="1">
        <f t="array" ref="A4">_xlfn._xlws.PY(0,1)</f>
        <v>#VALUE!</v>
      </c>
      <c r="B4" t="str" cm="1">
        <f t="array" ref="B4:D10">_FV(A4,"arrayPreview")</f>
        <v>Grade</v>
      </c>
      <c r="C4" t="str">
        <v>Price</v>
      </c>
      <c r="D4" t="str">
        <v>State</v>
      </c>
      <c r="F4" t="str" cm="1">
        <f t="array" ref="F4:H24">_xlfn._xlws.PY(1,0)</f>
        <v>Numbers</v>
      </c>
      <c r="G4" t="str">
        <v>Student</v>
      </c>
      <c r="H4" t="str">
        <v>Score</v>
      </c>
      <c r="I4" t="e" cm="1" vm="2">
        <f t="array" ref="I4">_xlfn._xlws.PY(2,1)</f>
        <v>#VALUE!</v>
      </c>
      <c r="J4" t="str" cm="1">
        <f t="array" ref="J4">_xlfn._DF_Python_str(I4)</f>
        <v>Index(['Numbers', 'Student', 'Score'], dtype='object')</v>
      </c>
      <c r="L4" t="str" cm="1">
        <f t="array" ref="L4:S24">_xlfn._xlws.PY(3,0)</f>
        <v>Numbers</v>
      </c>
      <c r="M4" t="str">
        <v>Student</v>
      </c>
      <c r="N4" t="str">
        <v>Score</v>
      </c>
      <c r="O4" t="str">
        <v>50 Percentile</v>
      </c>
      <c r="P4" t="str">
        <v>75 Percentile</v>
      </c>
      <c r="Q4" t="str">
        <v>90 Percentile</v>
      </c>
      <c r="R4" t="str">
        <v>95 Percentile</v>
      </c>
      <c r="S4" t="str">
        <v>Student Percentile</v>
      </c>
    </row>
    <row r="5" spans="1:19" x14ac:dyDescent="0.35">
      <c r="B5" t="str">
        <v>A</v>
      </c>
      <c r="C5">
        <v>125</v>
      </c>
      <c r="D5" t="str">
        <v>NY</v>
      </c>
      <c r="F5">
        <v>1</v>
      </c>
      <c r="G5" t="str">
        <v>Student: 1</v>
      </c>
      <c r="H5">
        <v>4.6955999999999998</v>
      </c>
      <c r="I5" t="e" cm="1" vm="3">
        <f t="array" ref="I5">_xlfn._xlws.PY(4,1)</f>
        <v>#VALUE!</v>
      </c>
      <c r="J5" t="str" cm="1">
        <f t="array" ref="J5:K12">_FV(I5,"arrayPreview")</f>
        <v>Numbers</v>
      </c>
      <c r="K5" t="str">
        <v>&lt;class 'numpy.dtypes.Int64DType'&gt;</v>
      </c>
      <c r="L5">
        <v>1</v>
      </c>
      <c r="M5" t="str">
        <v>Student: 1</v>
      </c>
      <c r="N5">
        <v>4.6955999999999998</v>
      </c>
      <c r="O5">
        <v>49.303799999999995</v>
      </c>
      <c r="P5">
        <v>71.607900000000001</v>
      </c>
      <c r="Q5">
        <v>84.990359999999995</v>
      </c>
      <c r="R5">
        <v>89.451179999999994</v>
      </c>
      <c r="S5">
        <v>50</v>
      </c>
    </row>
    <row r="6" spans="1:19" x14ac:dyDescent="0.35">
      <c r="B6" t="str">
        <v>A</v>
      </c>
      <c r="C6">
        <v>236</v>
      </c>
      <c r="D6" t="str">
        <v>CA</v>
      </c>
      <c r="F6">
        <v>2</v>
      </c>
      <c r="G6" t="str">
        <v>Student: 2</v>
      </c>
      <c r="H6">
        <v>9.3911999999999995</v>
      </c>
      <c r="J6" t="str">
        <v>Student</v>
      </c>
      <c r="K6" t="str">
        <v>&lt;class 'numpy.dtypes.ObjectDType'&gt;</v>
      </c>
      <c r="L6">
        <v>2</v>
      </c>
      <c r="M6" t="str">
        <v>Student: 2</v>
      </c>
      <c r="N6">
        <v>9.3911999999999995</v>
      </c>
      <c r="O6">
        <v>49.303799999999995</v>
      </c>
      <c r="P6">
        <v>71.607900000000001</v>
      </c>
      <c r="Q6">
        <v>84.990359999999995</v>
      </c>
      <c r="R6">
        <v>89.451179999999994</v>
      </c>
      <c r="S6">
        <v>50</v>
      </c>
    </row>
    <row r="7" spans="1:19" x14ac:dyDescent="0.35">
      <c r="B7" t="str">
        <v>B</v>
      </c>
      <c r="C7">
        <v>300</v>
      </c>
      <c r="D7" t="str">
        <v>IL</v>
      </c>
      <c r="F7">
        <v>3</v>
      </c>
      <c r="G7" t="str">
        <v>Student: 3</v>
      </c>
      <c r="H7">
        <v>14.0868</v>
      </c>
      <c r="J7" t="str">
        <v>Score</v>
      </c>
      <c r="K7" t="str">
        <v>&lt;class 'numpy.dtypes.Float64DType'&gt;</v>
      </c>
      <c r="L7">
        <v>3</v>
      </c>
      <c r="M7" t="str">
        <v>Student: 3</v>
      </c>
      <c r="N7">
        <v>14.0868</v>
      </c>
      <c r="O7">
        <v>49.303799999999995</v>
      </c>
      <c r="P7">
        <v>71.607900000000001</v>
      </c>
      <c r="Q7">
        <v>84.990359999999995</v>
      </c>
      <c r="R7">
        <v>89.451179999999994</v>
      </c>
      <c r="S7">
        <v>50</v>
      </c>
    </row>
    <row r="8" spans="1:19" x14ac:dyDescent="0.35">
      <c r="B8" t="str">
        <v>B</v>
      </c>
      <c r="C8">
        <v>300</v>
      </c>
      <c r="D8" t="str">
        <v>IL</v>
      </c>
      <c r="F8">
        <v>4</v>
      </c>
      <c r="G8" t="str">
        <v>Student: 4</v>
      </c>
      <c r="H8">
        <v>18.782399999999999</v>
      </c>
      <c r="J8" t="str">
        <v>50 Percentile</v>
      </c>
      <c r="K8" t="str">
        <v>&lt;class 'numpy.dtypes.Float64DType'&gt;</v>
      </c>
      <c r="L8">
        <v>4</v>
      </c>
      <c r="M8" t="str">
        <v>Student: 4</v>
      </c>
      <c r="N8">
        <v>18.782399999999999</v>
      </c>
      <c r="O8">
        <v>49.303799999999995</v>
      </c>
      <c r="P8">
        <v>71.607900000000001</v>
      </c>
      <c r="Q8">
        <v>84.990359999999995</v>
      </c>
      <c r="R8">
        <v>89.451179999999994</v>
      </c>
      <c r="S8">
        <v>50</v>
      </c>
    </row>
    <row r="9" spans="1:19" x14ac:dyDescent="0.35">
      <c r="B9" t="str">
        <v>C</v>
      </c>
      <c r="C9">
        <v>472</v>
      </c>
      <c r="D9" t="str">
        <v>WI</v>
      </c>
      <c r="F9">
        <v>5</v>
      </c>
      <c r="G9" t="str">
        <v>Student: 5</v>
      </c>
      <c r="H9">
        <v>23.477999999999998</v>
      </c>
      <c r="J9" t="str">
        <v>75 Percentile</v>
      </c>
      <c r="K9" t="str">
        <v>&lt;class 'numpy.dtypes.Float64DType'&gt;</v>
      </c>
      <c r="L9">
        <v>5</v>
      </c>
      <c r="M9" t="str">
        <v>Student: 5</v>
      </c>
      <c r="N9">
        <v>23.477999999999998</v>
      </c>
      <c r="O9">
        <v>49.303799999999995</v>
      </c>
      <c r="P9">
        <v>71.607900000000001</v>
      </c>
      <c r="Q9">
        <v>84.990359999999995</v>
      </c>
      <c r="R9">
        <v>89.451179999999994</v>
      </c>
      <c r="S9">
        <v>50</v>
      </c>
    </row>
    <row r="10" spans="1:19" x14ac:dyDescent="0.35">
      <c r="B10" t="str">
        <v>C</v>
      </c>
      <c r="C10">
        <v>600</v>
      </c>
      <c r="D10" t="str">
        <v>NV</v>
      </c>
      <c r="F10">
        <v>6</v>
      </c>
      <c r="G10" t="str">
        <v>Student: 6</v>
      </c>
      <c r="H10">
        <v>28.1736</v>
      </c>
      <c r="J10" t="str">
        <v>90 Percentile</v>
      </c>
      <c r="K10" t="str">
        <v>&lt;class 'numpy.dtypes.Float64DType'&gt;</v>
      </c>
      <c r="L10">
        <v>6</v>
      </c>
      <c r="M10" t="str">
        <v>Student: 6</v>
      </c>
      <c r="N10">
        <v>28.1736</v>
      </c>
      <c r="O10">
        <v>49.303799999999995</v>
      </c>
      <c r="P10">
        <v>71.607900000000001</v>
      </c>
      <c r="Q10">
        <v>84.990359999999995</v>
      </c>
      <c r="R10">
        <v>89.451179999999994</v>
      </c>
      <c r="S10">
        <v>50</v>
      </c>
    </row>
    <row r="11" spans="1:19" x14ac:dyDescent="0.35">
      <c r="F11">
        <v>7</v>
      </c>
      <c r="G11" t="str">
        <v>Student: 7</v>
      </c>
      <c r="H11">
        <v>32.869199999999999</v>
      </c>
      <c r="J11" t="str">
        <v>95 Percentile</v>
      </c>
      <c r="K11" t="str">
        <v>&lt;class 'numpy.dtypes.Float64DType'&gt;</v>
      </c>
      <c r="L11">
        <v>7</v>
      </c>
      <c r="M11" t="str">
        <v>Student: 7</v>
      </c>
      <c r="N11">
        <v>32.869199999999999</v>
      </c>
      <c r="O11">
        <v>49.303799999999995</v>
      </c>
      <c r="P11">
        <v>71.607900000000001</v>
      </c>
      <c r="Q11">
        <v>84.990359999999995</v>
      </c>
      <c r="R11">
        <v>89.451179999999994</v>
      </c>
      <c r="S11">
        <v>50</v>
      </c>
    </row>
    <row r="12" spans="1:19" x14ac:dyDescent="0.35">
      <c r="F12">
        <v>8</v>
      </c>
      <c r="G12" t="str">
        <v>Student: 8</v>
      </c>
      <c r="H12">
        <v>37.564799999999998</v>
      </c>
      <c r="J12" t="str">
        <v>Student Percentile</v>
      </c>
      <c r="K12" t="str">
        <v>&lt;class 'numpy.dtypes.Int64DType'&gt;</v>
      </c>
      <c r="L12">
        <v>8</v>
      </c>
      <c r="M12" t="str">
        <v>Student: 8</v>
      </c>
      <c r="N12">
        <v>37.564799999999998</v>
      </c>
      <c r="O12">
        <v>49.303799999999995</v>
      </c>
      <c r="P12">
        <v>71.607900000000001</v>
      </c>
      <c r="Q12">
        <v>84.990359999999995</v>
      </c>
      <c r="R12">
        <v>89.451179999999994</v>
      </c>
      <c r="S12">
        <v>50</v>
      </c>
    </row>
    <row r="13" spans="1:19" x14ac:dyDescent="0.35">
      <c r="F13">
        <v>9</v>
      </c>
      <c r="G13" t="str">
        <v>Student: 9</v>
      </c>
      <c r="H13">
        <v>42.260399999999997</v>
      </c>
      <c r="L13">
        <v>9</v>
      </c>
      <c r="M13" t="str">
        <v>Student: 9</v>
      </c>
      <c r="N13">
        <v>42.260399999999997</v>
      </c>
      <c r="O13">
        <v>49.303799999999995</v>
      </c>
      <c r="P13">
        <v>71.607900000000001</v>
      </c>
      <c r="Q13">
        <v>84.990359999999995</v>
      </c>
      <c r="R13">
        <v>89.451179999999994</v>
      </c>
      <c r="S13">
        <v>50</v>
      </c>
    </row>
    <row r="14" spans="1:19" x14ac:dyDescent="0.35">
      <c r="F14">
        <v>10</v>
      </c>
      <c r="G14" t="str">
        <v>Student: 10</v>
      </c>
      <c r="H14">
        <v>46.955999999999996</v>
      </c>
      <c r="L14">
        <v>10</v>
      </c>
      <c r="M14" t="str">
        <v>Student: 10</v>
      </c>
      <c r="N14">
        <v>46.955999999999996</v>
      </c>
      <c r="O14">
        <v>49.303799999999995</v>
      </c>
      <c r="P14">
        <v>71.607900000000001</v>
      </c>
      <c r="Q14">
        <v>84.990359999999995</v>
      </c>
      <c r="R14">
        <v>89.451179999999994</v>
      </c>
      <c r="S14">
        <v>50</v>
      </c>
    </row>
    <row r="15" spans="1:19" x14ac:dyDescent="0.35">
      <c r="F15">
        <v>11</v>
      </c>
      <c r="G15" t="str">
        <v>Student: 11</v>
      </c>
      <c r="H15">
        <v>51.651599999999995</v>
      </c>
      <c r="L15">
        <v>11</v>
      </c>
      <c r="M15" t="str">
        <v>Student: 11</v>
      </c>
      <c r="N15">
        <v>51.651599999999995</v>
      </c>
      <c r="O15">
        <v>49.303799999999995</v>
      </c>
      <c r="P15">
        <v>71.607900000000001</v>
      </c>
      <c r="Q15">
        <v>84.990359999999995</v>
      </c>
      <c r="R15">
        <v>89.451179999999994</v>
      </c>
      <c r="S15">
        <v>75</v>
      </c>
    </row>
    <row r="16" spans="1:19" x14ac:dyDescent="0.35">
      <c r="F16">
        <v>12</v>
      </c>
      <c r="G16" t="str">
        <v>Student: 12</v>
      </c>
      <c r="H16">
        <v>56.347200000000001</v>
      </c>
      <c r="L16">
        <v>12</v>
      </c>
      <c r="M16" t="str">
        <v>Student: 12</v>
      </c>
      <c r="N16">
        <v>56.347200000000001</v>
      </c>
      <c r="O16">
        <v>49.303799999999995</v>
      </c>
      <c r="P16">
        <v>71.607900000000001</v>
      </c>
      <c r="Q16">
        <v>84.990359999999995</v>
      </c>
      <c r="R16">
        <v>89.451179999999994</v>
      </c>
      <c r="S16">
        <v>75</v>
      </c>
    </row>
    <row r="17" spans="6:19" x14ac:dyDescent="0.35">
      <c r="F17">
        <v>13</v>
      </c>
      <c r="G17" t="str">
        <v>Student: 13</v>
      </c>
      <c r="H17">
        <v>61.0428</v>
      </c>
      <c r="L17">
        <v>13</v>
      </c>
      <c r="M17" t="str">
        <v>Student: 13</v>
      </c>
      <c r="N17">
        <v>61.0428</v>
      </c>
      <c r="O17">
        <v>49.303799999999995</v>
      </c>
      <c r="P17">
        <v>71.607900000000001</v>
      </c>
      <c r="Q17">
        <v>84.990359999999995</v>
      </c>
      <c r="R17">
        <v>89.451179999999994</v>
      </c>
      <c r="S17">
        <v>75</v>
      </c>
    </row>
    <row r="18" spans="6:19" x14ac:dyDescent="0.35">
      <c r="F18">
        <v>14</v>
      </c>
      <c r="G18" t="str">
        <v>Student: 14</v>
      </c>
      <c r="H18">
        <v>65.738399999999999</v>
      </c>
      <c r="L18">
        <v>14</v>
      </c>
      <c r="M18" t="str">
        <v>Student: 14</v>
      </c>
      <c r="N18">
        <v>65.738399999999999</v>
      </c>
      <c r="O18">
        <v>49.303799999999995</v>
      </c>
      <c r="P18">
        <v>71.607900000000001</v>
      </c>
      <c r="Q18">
        <v>84.990359999999995</v>
      </c>
      <c r="R18">
        <v>89.451179999999994</v>
      </c>
      <c r="S18">
        <v>75</v>
      </c>
    </row>
    <row r="19" spans="6:19" x14ac:dyDescent="0.35">
      <c r="F19">
        <v>15</v>
      </c>
      <c r="G19" t="str">
        <v>Student: 15</v>
      </c>
      <c r="H19">
        <v>70.433999999999997</v>
      </c>
      <c r="L19">
        <v>15</v>
      </c>
      <c r="M19" t="str">
        <v>Student: 15</v>
      </c>
      <c r="N19">
        <v>70.433999999999997</v>
      </c>
      <c r="O19">
        <v>49.303799999999995</v>
      </c>
      <c r="P19">
        <v>71.607900000000001</v>
      </c>
      <c r="Q19">
        <v>84.990359999999995</v>
      </c>
      <c r="R19">
        <v>89.451179999999994</v>
      </c>
      <c r="S19">
        <v>75</v>
      </c>
    </row>
    <row r="20" spans="6:19" x14ac:dyDescent="0.35">
      <c r="F20">
        <v>16</v>
      </c>
      <c r="G20" t="str">
        <v>Student: 16</v>
      </c>
      <c r="H20">
        <v>75.129599999999996</v>
      </c>
      <c r="L20">
        <v>16</v>
      </c>
      <c r="M20" t="str">
        <v>Student: 16</v>
      </c>
      <c r="N20">
        <v>75.129599999999996</v>
      </c>
      <c r="O20">
        <v>49.303799999999995</v>
      </c>
      <c r="P20">
        <v>71.607900000000001</v>
      </c>
      <c r="Q20">
        <v>84.990359999999995</v>
      </c>
      <c r="R20">
        <v>89.451179999999994</v>
      </c>
      <c r="S20">
        <v>90</v>
      </c>
    </row>
    <row r="21" spans="6:19" x14ac:dyDescent="0.35">
      <c r="F21">
        <v>17</v>
      </c>
      <c r="G21" t="str">
        <v>Student: 17</v>
      </c>
      <c r="H21">
        <v>79.825199999999995</v>
      </c>
      <c r="L21">
        <v>17</v>
      </c>
      <c r="M21" t="str">
        <v>Student: 17</v>
      </c>
      <c r="N21">
        <v>79.825199999999995</v>
      </c>
      <c r="O21">
        <v>49.303799999999995</v>
      </c>
      <c r="P21">
        <v>71.607900000000001</v>
      </c>
      <c r="Q21">
        <v>84.990359999999995</v>
      </c>
      <c r="R21">
        <v>89.451179999999994</v>
      </c>
      <c r="S21">
        <v>90</v>
      </c>
    </row>
    <row r="22" spans="6:19" x14ac:dyDescent="0.35">
      <c r="F22">
        <v>18</v>
      </c>
      <c r="G22" t="str">
        <v>Student: 18</v>
      </c>
      <c r="H22">
        <v>84.520799999999994</v>
      </c>
      <c r="L22">
        <v>18</v>
      </c>
      <c r="M22" t="str">
        <v>Student: 18</v>
      </c>
      <c r="N22">
        <v>84.520799999999994</v>
      </c>
      <c r="O22">
        <v>49.303799999999995</v>
      </c>
      <c r="P22">
        <v>71.607900000000001</v>
      </c>
      <c r="Q22">
        <v>84.990359999999995</v>
      </c>
      <c r="R22">
        <v>89.451179999999994</v>
      </c>
      <c r="S22">
        <v>90</v>
      </c>
    </row>
    <row r="23" spans="6:19" x14ac:dyDescent="0.35">
      <c r="F23">
        <v>19</v>
      </c>
      <c r="G23" t="str">
        <v>Student: 19</v>
      </c>
      <c r="H23">
        <v>89.216399999999993</v>
      </c>
      <c r="L23">
        <v>19</v>
      </c>
      <c r="M23" t="str">
        <v>Student: 19</v>
      </c>
      <c r="N23">
        <v>89.216399999999993</v>
      </c>
      <c r="O23">
        <v>49.303799999999995</v>
      </c>
      <c r="P23">
        <v>71.607900000000001</v>
      </c>
      <c r="Q23">
        <v>84.990359999999995</v>
      </c>
      <c r="R23">
        <v>89.451179999999994</v>
      </c>
      <c r="S23">
        <v>95</v>
      </c>
    </row>
    <row r="24" spans="6:19" x14ac:dyDescent="0.35">
      <c r="F24">
        <v>20</v>
      </c>
      <c r="G24" t="str">
        <v>Student: 20</v>
      </c>
      <c r="H24">
        <v>93.911999999999992</v>
      </c>
      <c r="L24">
        <v>20</v>
      </c>
      <c r="M24" t="str">
        <v>Student: 20</v>
      </c>
      <c r="N24">
        <v>93.911999999999992</v>
      </c>
      <c r="O24">
        <v>49.303799999999995</v>
      </c>
      <c r="P24">
        <v>71.607900000000001</v>
      </c>
      <c r="Q24">
        <v>84.990359999999995</v>
      </c>
      <c r="R24">
        <v>89.451179999999994</v>
      </c>
      <c r="S24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9A84-15C8-4F2D-9899-19BE46055199}">
  <dimension ref="A1:R34"/>
  <sheetViews>
    <sheetView workbookViewId="0">
      <selection activeCell="J14" sqref="J14"/>
    </sheetView>
  </sheetViews>
  <sheetFormatPr defaultRowHeight="14.5" x14ac:dyDescent="0.35"/>
  <cols>
    <col min="6" max="6" width="9.54296875" bestFit="1" customWidth="1"/>
    <col min="10" max="10" width="9.36328125" customWidth="1"/>
    <col min="15" max="15" width="12.54296875" bestFit="1" customWidth="1"/>
  </cols>
  <sheetData>
    <row r="1" spans="1:18" x14ac:dyDescent="0.35">
      <c r="A1" s="1" t="s">
        <v>1</v>
      </c>
      <c r="F1" s="1" t="s">
        <v>2</v>
      </c>
      <c r="J1" s="1" t="s">
        <v>3</v>
      </c>
      <c r="O1" s="1" t="s">
        <v>0</v>
      </c>
    </row>
    <row r="2" spans="1:18" x14ac:dyDescent="0.35">
      <c r="A2" t="s">
        <v>6</v>
      </c>
      <c r="B2" t="s">
        <v>4</v>
      </c>
      <c r="C2" t="s">
        <v>5</v>
      </c>
      <c r="F2" t="s">
        <v>10</v>
      </c>
      <c r="G2" t="s">
        <v>11</v>
      </c>
      <c r="J2" t="s">
        <v>6</v>
      </c>
      <c r="K2" t="s">
        <v>4</v>
      </c>
      <c r="L2" t="s">
        <v>5</v>
      </c>
      <c r="O2" t="e" cm="1" vm="4">
        <f t="array" ref="O2">_xlfn._xlws.PY(5,1,_xlfn.PQSOURCE("c3469fd1-6cfd-49cb-8718-0e6edbc3b9f6"))</f>
        <v>#VALUE!</v>
      </c>
      <c r="P2" t="str" cm="1">
        <f t="array" ref="P2:R3">_FV(O2,"arrayPreview")</f>
        <v>FSA</v>
      </c>
      <c r="Q2" t="str">
        <v>City</v>
      </c>
      <c r="R2" t="str">
        <v>Description</v>
      </c>
    </row>
    <row r="3" spans="1:18" x14ac:dyDescent="0.35">
      <c r="A3" t="s">
        <v>7</v>
      </c>
      <c r="B3">
        <v>82.131865107084991</v>
      </c>
      <c r="C3">
        <v>99.451940434949108</v>
      </c>
      <c r="F3" cm="1">
        <f t="array" aca="1" ref="F3:G12" ca="1">_xlfn.RANDARRAY(10,2,10,99)</f>
        <v>85.388048249514384</v>
      </c>
      <c r="G3">
        <f ca="1"/>
        <v>75.693790163929819</v>
      </c>
      <c r="J3" t="s">
        <v>7</v>
      </c>
      <c r="K3">
        <v>82.131865107084991</v>
      </c>
      <c r="L3">
        <v>99.451940434949108</v>
      </c>
      <c r="P3" t="str">
        <v>V7M</v>
      </c>
      <c r="Q3" t="str">
        <v>North Vancouver (city)</v>
      </c>
      <c r="R3" t="str">
        <v>Southwest Central</v>
      </c>
    </row>
    <row r="4" spans="1:18" x14ac:dyDescent="0.35">
      <c r="A4" t="s">
        <v>8</v>
      </c>
      <c r="B4">
        <v>15.576194089041095</v>
      </c>
      <c r="C4">
        <v>54.939724732907607</v>
      </c>
      <c r="F4">
        <f ca="1"/>
        <v>89.207267425866334</v>
      </c>
      <c r="G4">
        <f ca="1"/>
        <v>60.696798702875412</v>
      </c>
      <c r="J4" t="s">
        <v>8</v>
      </c>
      <c r="K4">
        <v>15.576194089041095</v>
      </c>
      <c r="L4">
        <v>54.939724732907607</v>
      </c>
    </row>
    <row r="5" spans="1:18" x14ac:dyDescent="0.35">
      <c r="A5" t="s">
        <v>8</v>
      </c>
      <c r="B5">
        <v>36.588856609823821</v>
      </c>
      <c r="C5">
        <v>52.548606627998822</v>
      </c>
      <c r="F5">
        <f ca="1"/>
        <v>91.992487715183003</v>
      </c>
      <c r="G5">
        <f ca="1"/>
        <v>85.612197338997674</v>
      </c>
      <c r="J5" t="s">
        <v>8</v>
      </c>
      <c r="K5">
        <v>36.588856609823821</v>
      </c>
      <c r="L5">
        <v>52.548606627998822</v>
      </c>
    </row>
    <row r="6" spans="1:18" x14ac:dyDescent="0.35">
      <c r="A6" t="s">
        <v>8</v>
      </c>
      <c r="B6">
        <v>37.023775469652051</v>
      </c>
      <c r="C6">
        <v>76.113942404145746</v>
      </c>
      <c r="F6">
        <f ca="1"/>
        <v>30.929641230010944</v>
      </c>
      <c r="G6">
        <f ca="1"/>
        <v>10.931665846766236</v>
      </c>
      <c r="J6" t="s">
        <v>8</v>
      </c>
      <c r="K6">
        <v>37.023775469652051</v>
      </c>
      <c r="L6">
        <v>76.113942404145746</v>
      </c>
    </row>
    <row r="7" spans="1:18" x14ac:dyDescent="0.35">
      <c r="A7" t="s">
        <v>8</v>
      </c>
      <c r="B7">
        <v>41.328640287413322</v>
      </c>
      <c r="C7">
        <v>75.074232126338387</v>
      </c>
      <c r="F7">
        <f ca="1"/>
        <v>28.616148891760574</v>
      </c>
      <c r="G7">
        <f ca="1"/>
        <v>87.156892544348082</v>
      </c>
      <c r="J7" t="s">
        <v>8</v>
      </c>
      <c r="K7">
        <v>41.328640287413322</v>
      </c>
      <c r="L7">
        <v>75.074232126338387</v>
      </c>
    </row>
    <row r="8" spans="1:18" x14ac:dyDescent="0.35">
      <c r="A8" t="s">
        <v>9</v>
      </c>
      <c r="B8">
        <v>68.793723713530767</v>
      </c>
      <c r="C8">
        <v>56.918227482024392</v>
      </c>
      <c r="F8">
        <f ca="1"/>
        <v>57.422337040696988</v>
      </c>
      <c r="G8">
        <f ca="1"/>
        <v>34.50728164209076</v>
      </c>
      <c r="J8" t="s">
        <v>9</v>
      </c>
      <c r="K8">
        <v>68.793723713530767</v>
      </c>
      <c r="L8">
        <v>56.918227482024392</v>
      </c>
    </row>
    <row r="9" spans="1:18" x14ac:dyDescent="0.35">
      <c r="A9" t="s">
        <v>9</v>
      </c>
      <c r="B9">
        <v>51.900216424270454</v>
      </c>
      <c r="C9">
        <v>59.006132044426124</v>
      </c>
      <c r="F9">
        <f ca="1"/>
        <v>98.865889070685256</v>
      </c>
      <c r="G9">
        <f ca="1"/>
        <v>76.490103215430295</v>
      </c>
      <c r="J9" t="s">
        <v>9</v>
      </c>
      <c r="K9">
        <v>51.900216424270454</v>
      </c>
      <c r="L9">
        <v>59.006132044426124</v>
      </c>
    </row>
    <row r="10" spans="1:18" x14ac:dyDescent="0.35">
      <c r="A10" t="s">
        <v>7</v>
      </c>
      <c r="B10">
        <v>97.587109423947652</v>
      </c>
      <c r="C10">
        <v>93.072019453957381</v>
      </c>
      <c r="F10">
        <f ca="1"/>
        <v>64.366618331770368</v>
      </c>
      <c r="G10">
        <f ca="1"/>
        <v>48.791853595480674</v>
      </c>
      <c r="J10" t="s">
        <v>7</v>
      </c>
      <c r="K10">
        <v>97.587109423947652</v>
      </c>
      <c r="L10">
        <v>93.072019453957381</v>
      </c>
    </row>
    <row r="11" spans="1:18" x14ac:dyDescent="0.35">
      <c r="A11" t="s">
        <v>8</v>
      </c>
      <c r="B11">
        <v>28.233882661628655</v>
      </c>
      <c r="C11">
        <v>25.542908174286353</v>
      </c>
      <c r="F11">
        <f ca="1"/>
        <v>53.054588221289109</v>
      </c>
      <c r="G11">
        <f ca="1"/>
        <v>77.890691326713167</v>
      </c>
      <c r="J11" t="s">
        <v>8</v>
      </c>
      <c r="K11">
        <v>28.233882661628655</v>
      </c>
      <c r="L11">
        <v>25.542908174286353</v>
      </c>
    </row>
    <row r="12" spans="1:18" x14ac:dyDescent="0.35">
      <c r="A12" t="s">
        <v>7</v>
      </c>
      <c r="B12">
        <v>89.434436825155828</v>
      </c>
      <c r="C12">
        <v>82.59270675644207</v>
      </c>
      <c r="F12">
        <f ca="1"/>
        <v>14.358449634111281</v>
      </c>
      <c r="G12">
        <f ca="1"/>
        <v>94.818703180345082</v>
      </c>
      <c r="J12" t="s">
        <v>7</v>
      </c>
      <c r="K12">
        <v>89.434436825155828</v>
      </c>
      <c r="L12">
        <v>82.59270675644207</v>
      </c>
    </row>
    <row r="14" spans="1:18" x14ac:dyDescent="0.35">
      <c r="A14" t="e" cm="1" vm="5">
        <f t="array" ref="A14">_xlfn._xlws.PY(6,1,A2:C12)</f>
        <v>#VALUE!</v>
      </c>
      <c r="F14" t="e" cm="1" vm="6">
        <f t="array" aca="1" ref="F14" ca="1">_xlfn._xlws.PY(7,1,_xlfn.ANCHORARRAY(F3),F2:G2)</f>
        <v>#VALUE!</v>
      </c>
      <c r="G14" t="e" cm="1" vm="7">
        <f t="array" aca="1" ref="G14:G24" ca="1">_FV(F14,"arrayPreview")</f>
        <v>#VALUE!</v>
      </c>
      <c r="J14" t="e" cm="1" vm="8">
        <f t="array" ref="J14">_xlfn._xlws.PY(8,1,Table1[])</f>
        <v>#VALUE!</v>
      </c>
    </row>
    <row r="15" spans="1:18" x14ac:dyDescent="0.35">
      <c r="G15" t="e">
        <f ca="1"/>
        <v>#NUM!</v>
      </c>
    </row>
    <row r="16" spans="1:18" x14ac:dyDescent="0.35">
      <c r="G16" t="e">
        <f ca="1"/>
        <v>#NUM!</v>
      </c>
    </row>
    <row r="17" spans="6:8" x14ac:dyDescent="0.35">
      <c r="G17" t="e">
        <f ca="1"/>
        <v>#NUM!</v>
      </c>
    </row>
    <row r="18" spans="6:8" x14ac:dyDescent="0.35">
      <c r="G18" t="e">
        <f ca="1"/>
        <v>#NUM!</v>
      </c>
    </row>
    <row r="19" spans="6:8" x14ac:dyDescent="0.35">
      <c r="G19" t="e">
        <f ca="1"/>
        <v>#NUM!</v>
      </c>
    </row>
    <row r="20" spans="6:8" x14ac:dyDescent="0.35">
      <c r="G20" t="e">
        <f ca="1"/>
        <v>#NUM!</v>
      </c>
    </row>
    <row r="21" spans="6:8" x14ac:dyDescent="0.35">
      <c r="G21" t="e">
        <f ca="1"/>
        <v>#NUM!</v>
      </c>
    </row>
    <row r="22" spans="6:8" x14ac:dyDescent="0.35">
      <c r="G22" t="e">
        <f ca="1"/>
        <v>#NUM!</v>
      </c>
    </row>
    <row r="23" spans="6:8" x14ac:dyDescent="0.35">
      <c r="G23" t="e">
        <f ca="1"/>
        <v>#NUM!</v>
      </c>
    </row>
    <row r="24" spans="6:8" x14ac:dyDescent="0.35">
      <c r="G24" t="e">
        <f ca="1"/>
        <v>#NUM!</v>
      </c>
    </row>
    <row r="26" spans="6:8" x14ac:dyDescent="0.35">
      <c r="F26" t="str" cm="1">
        <f t="array" ref="F26:H32">_xlfn._xlws.FILTER(A2:C12,B2:B12&gt;40)</f>
        <v>Product</v>
      </c>
      <c r="G26" t="str">
        <v>Cost</v>
      </c>
      <c r="H26" t="str">
        <v>Price</v>
      </c>
    </row>
    <row r="27" spans="6:8" x14ac:dyDescent="0.35">
      <c r="F27" t="str">
        <v>A</v>
      </c>
      <c r="G27">
        <v>82.131865107084991</v>
      </c>
      <c r="H27">
        <v>99.451940434949108</v>
      </c>
    </row>
    <row r="28" spans="6:8" x14ac:dyDescent="0.35">
      <c r="F28" t="str">
        <v>B</v>
      </c>
      <c r="G28">
        <v>41.328640287413322</v>
      </c>
      <c r="H28">
        <v>75.074232126338387</v>
      </c>
    </row>
    <row r="29" spans="6:8" x14ac:dyDescent="0.35">
      <c r="F29" t="str">
        <v>C</v>
      </c>
      <c r="G29">
        <v>68.793723713530767</v>
      </c>
      <c r="H29">
        <v>56.918227482024392</v>
      </c>
    </row>
    <row r="30" spans="6:8" x14ac:dyDescent="0.35">
      <c r="F30" t="str">
        <v>C</v>
      </c>
      <c r="G30">
        <v>51.900216424270454</v>
      </c>
      <c r="H30">
        <v>59.006132044426124</v>
      </c>
    </row>
    <row r="31" spans="6:8" x14ac:dyDescent="0.35">
      <c r="F31" t="str">
        <v>A</v>
      </c>
      <c r="G31">
        <v>97.587109423947652</v>
      </c>
      <c r="H31">
        <v>93.072019453957381</v>
      </c>
    </row>
    <row r="32" spans="6:8" x14ac:dyDescent="0.35">
      <c r="F32" t="str">
        <v>A</v>
      </c>
      <c r="G32">
        <v>89.434436825155828</v>
      </c>
      <c r="H32">
        <v>82.59270675644207</v>
      </c>
    </row>
    <row r="34" spans="6:6" x14ac:dyDescent="0.35">
      <c r="F34" t="e" cm="1" vm="9">
        <f t="array" ref="F34">_xlfn._xlws.PY(9,1,_xlfn.ANCHORARRAY(F26))</f>
        <v>#VALUE!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5037-BB2B-4CEA-A82D-6D99A01A88EF}">
  <dimension ref="A1:G11"/>
  <sheetViews>
    <sheetView workbookViewId="0">
      <selection activeCell="G2" sqref="G2"/>
    </sheetView>
  </sheetViews>
  <sheetFormatPr defaultRowHeight="14.5" x14ac:dyDescent="0.35"/>
  <cols>
    <col min="1" max="1" width="9.54296875" customWidth="1"/>
    <col min="8" max="8" width="9.36328125" bestFit="1" customWidth="1"/>
  </cols>
  <sheetData>
    <row r="1" spans="1:7" x14ac:dyDescent="0.35">
      <c r="A1" t="s">
        <v>6</v>
      </c>
      <c r="B1" t="s">
        <v>4</v>
      </c>
      <c r="C1" t="s">
        <v>5</v>
      </c>
      <c r="D1" t="s">
        <v>34</v>
      </c>
      <c r="E1" t="s">
        <v>35</v>
      </c>
      <c r="G1" t="e" cm="1" vm="10">
        <f t="array" ref="G1">_xlfn._xlws.PY(10,1,Table2[#All])</f>
        <v>#VALUE!</v>
      </c>
    </row>
    <row r="2" spans="1:7" x14ac:dyDescent="0.35">
      <c r="A2" t="s">
        <v>7</v>
      </c>
      <c r="B2" s="2">
        <v>59.537019999999998</v>
      </c>
      <c r="C2" s="2">
        <v>121.98473199999999</v>
      </c>
      <c r="D2" s="2">
        <v>19.18994</v>
      </c>
      <c r="E2" s="2">
        <v>54.967142000000003</v>
      </c>
      <c r="G2" t="e" cm="1" vm="11">
        <f t="array" ref="G2">_xlfn._xlws.PY(11,1)</f>
        <v>#VALUE!</v>
      </c>
    </row>
    <row r="3" spans="1:7" x14ac:dyDescent="0.35">
      <c r="A3" t="s">
        <v>8</v>
      </c>
      <c r="B3" s="2">
        <v>52.547632999999998</v>
      </c>
      <c r="C3" s="2">
        <v>96.613354999999999</v>
      </c>
      <c r="D3" s="2">
        <v>28.922726000000001</v>
      </c>
      <c r="E3" s="2">
        <v>48.617356999999998</v>
      </c>
    </row>
    <row r="4" spans="1:7" x14ac:dyDescent="0.35">
      <c r="A4" t="s">
        <v>8</v>
      </c>
      <c r="B4" s="2">
        <v>62.608497999999997</v>
      </c>
      <c r="C4" s="2">
        <v>101.012923</v>
      </c>
      <c r="D4" s="2">
        <v>20.033805999999998</v>
      </c>
      <c r="E4" s="2">
        <v>56.476885000000003</v>
      </c>
    </row>
    <row r="5" spans="1:7" x14ac:dyDescent="0.35">
      <c r="A5" t="s">
        <v>8</v>
      </c>
      <c r="B5" s="2">
        <v>67.926767999999996</v>
      </c>
      <c r="C5" s="2">
        <v>78.628776999999999</v>
      </c>
      <c r="D5" s="2">
        <v>12.574323</v>
      </c>
      <c r="E5" s="2">
        <v>65.230299000000002</v>
      </c>
    </row>
    <row r="6" spans="1:7" x14ac:dyDescent="0.35">
      <c r="A6" t="s">
        <v>8</v>
      </c>
      <c r="B6" s="2">
        <v>48.974477</v>
      </c>
      <c r="C6" s="2">
        <v>91.834259000000003</v>
      </c>
      <c r="D6" s="2">
        <v>23.296150000000001</v>
      </c>
      <c r="E6" s="2">
        <v>47.658465999999997</v>
      </c>
    </row>
    <row r="7" spans="1:7" x14ac:dyDescent="0.35">
      <c r="A7" t="s">
        <v>9</v>
      </c>
      <c r="B7" s="2">
        <v>51.299917999999998</v>
      </c>
      <c r="C7" s="2">
        <v>101.663839</v>
      </c>
      <c r="D7" s="2">
        <v>14.062165999999999</v>
      </c>
      <c r="E7" s="2">
        <v>47.658630000000002</v>
      </c>
    </row>
    <row r="8" spans="1:7" x14ac:dyDescent="0.35">
      <c r="A8" t="s">
        <v>9</v>
      </c>
      <c r="B8" s="2">
        <v>70.345679000000004</v>
      </c>
      <c r="C8" s="2">
        <v>82.735095999999999</v>
      </c>
      <c r="D8" s="2">
        <v>19.317827999999999</v>
      </c>
      <c r="E8" s="2">
        <v>65.792128000000005</v>
      </c>
    </row>
    <row r="9" spans="1:7" x14ac:dyDescent="0.35">
      <c r="A9" t="s">
        <v>7</v>
      </c>
      <c r="B9" s="2">
        <v>64.070277000000004</v>
      </c>
      <c r="C9" s="2">
        <v>105.63547</v>
      </c>
      <c r="D9" s="2">
        <v>10.765196</v>
      </c>
      <c r="E9" s="2">
        <v>57.674346999999997</v>
      </c>
    </row>
    <row r="10" spans="1:7" x14ac:dyDescent="0.35">
      <c r="A10" t="s">
        <v>8</v>
      </c>
      <c r="B10" s="2">
        <v>48.019734</v>
      </c>
      <c r="C10" s="2">
        <v>90.99042</v>
      </c>
      <c r="D10" s="2">
        <v>12.458112</v>
      </c>
      <c r="E10" s="2">
        <v>45.305256</v>
      </c>
    </row>
    <row r="11" spans="1:7" x14ac:dyDescent="0.35">
      <c r="A11" t="s">
        <v>7</v>
      </c>
      <c r="B11" s="2">
        <v>58.143552999999997</v>
      </c>
      <c r="C11" s="2">
        <v>95.624594000000002</v>
      </c>
      <c r="D11" s="2">
        <v>20.546766000000002</v>
      </c>
      <c r="E11" s="2">
        <v>55.425600000000003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FF7C-D5B2-4EC1-A755-1D65802AA710}">
  <dimension ref="A1:F4"/>
  <sheetViews>
    <sheetView workbookViewId="0">
      <selection activeCell="E1" sqref="E1:E2"/>
    </sheetView>
  </sheetViews>
  <sheetFormatPr defaultRowHeight="14.5" x14ac:dyDescent="0.35"/>
  <cols>
    <col min="1" max="1" width="7.90625" bestFit="1" customWidth="1"/>
    <col min="2" max="2" width="9.08984375" bestFit="1" customWidth="1"/>
    <col min="3" max="3" width="6.36328125" bestFit="1" customWidth="1"/>
    <col min="4" max="4" width="6.36328125" customWidth="1"/>
    <col min="5" max="5" width="10.1796875" bestFit="1" customWidth="1"/>
    <col min="6" max="6" width="12.54296875" bestFit="1" customWidth="1"/>
    <col min="7" max="7" width="7.81640625" bestFit="1" customWidth="1"/>
    <col min="8" max="8" width="12.54296875" customWidth="1"/>
    <col min="11" max="11" width="9.54296875" bestFit="1" customWidth="1"/>
    <col min="18" max="18" width="9.54296875" bestFit="1" customWidth="1"/>
  </cols>
  <sheetData>
    <row r="1" spans="1:6" x14ac:dyDescent="0.35">
      <c r="A1" t="s">
        <v>12</v>
      </c>
      <c r="B1" t="s">
        <v>13</v>
      </c>
      <c r="C1" t="s">
        <v>14</v>
      </c>
      <c r="E1" s="1" t="s">
        <v>32</v>
      </c>
      <c r="F1" t="e" cm="1" vm="12">
        <f t="array" ref="F1">_xlfn._xlws.PY(12,1,B2:B4,A2,C2:C4)</f>
        <v>#VALUE!</v>
      </c>
    </row>
    <row r="2" spans="1:6" x14ac:dyDescent="0.35">
      <c r="A2">
        <v>86</v>
      </c>
      <c r="B2">
        <v>80</v>
      </c>
      <c r="C2" t="s">
        <v>15</v>
      </c>
      <c r="E2" s="1" t="s">
        <v>33</v>
      </c>
      <c r="F2" t="e" cm="1" vm="13">
        <f t="array" ref="F2">_xlfn._xlws.PY(13,1)</f>
        <v>#VALUE!</v>
      </c>
    </row>
    <row r="3" spans="1:6" x14ac:dyDescent="0.35">
      <c r="B3">
        <v>90</v>
      </c>
      <c r="C3" t="s">
        <v>16</v>
      </c>
    </row>
    <row r="4" spans="1:6" x14ac:dyDescent="0.35">
      <c r="B4">
        <v>100</v>
      </c>
      <c r="C4" t="s">
        <v>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6102-DE42-43DC-BB80-4DC98B839EF4}">
  <dimension ref="A1:M164"/>
  <sheetViews>
    <sheetView workbookViewId="0"/>
  </sheetViews>
  <sheetFormatPr defaultRowHeight="14.5" x14ac:dyDescent="0.35"/>
  <cols>
    <col min="1" max="1" width="22.6328125" bestFit="1" customWidth="1"/>
    <col min="2" max="2" width="22.36328125" bestFit="1" customWidth="1"/>
    <col min="3" max="3" width="15.6328125" bestFit="1" customWidth="1"/>
    <col min="4" max="4" width="15.08984375" bestFit="1" customWidth="1"/>
    <col min="5" max="5" width="15.26953125" bestFit="1" customWidth="1"/>
    <col min="6" max="6" width="14.7265625" bestFit="1" customWidth="1"/>
    <col min="7" max="7" width="5.7265625" bestFit="1" customWidth="1"/>
    <col min="8" max="8" width="11.26953125" bestFit="1" customWidth="1"/>
    <col min="9" max="9" width="10.453125" bestFit="1" customWidth="1"/>
    <col min="10" max="10" width="5.81640625" bestFit="1" customWidth="1"/>
    <col min="11" max="11" width="15.26953125" bestFit="1" customWidth="1"/>
    <col min="12" max="12" width="5.81640625" bestFit="1" customWidth="1"/>
    <col min="13" max="13" width="3.81640625" bestFit="1" customWidth="1"/>
    <col min="14" max="14" width="11.26953125" customWidth="1"/>
    <col min="15" max="15" width="10.453125" bestFit="1" customWidth="1"/>
    <col min="16" max="16" width="5.81640625" bestFit="1" customWidth="1"/>
    <col min="18" max="18" width="5.81640625" bestFit="1" customWidth="1"/>
    <col min="19" max="19" width="3.81640625" bestFit="1" customWidth="1"/>
  </cols>
  <sheetData>
    <row r="1" spans="1:13" x14ac:dyDescent="0.35">
      <c r="A1" s="1" t="s">
        <v>36</v>
      </c>
      <c r="B1" t="e" cm="1" vm="14">
        <f t="array" ref="B1">_xlfn._xlws.PY(14,1,C14:H164)</f>
        <v>#VALUE!</v>
      </c>
    </row>
    <row r="2" spans="1:13" x14ac:dyDescent="0.35">
      <c r="A2" s="1" t="s">
        <v>37</v>
      </c>
      <c r="B2" t="str" cm="1">
        <f t="array" ref="B2:G6">_xlfn._xlws.PY(15,0)</f>
        <v/>
      </c>
      <c r="C2" t="str">
        <v>sepal length (cm)</v>
      </c>
      <c r="D2" t="str">
        <v>sepal width (cm)</v>
      </c>
      <c r="E2" t="str">
        <v>petal length (cm)</v>
      </c>
      <c r="F2" t="str">
        <v>petal width (cm)</v>
      </c>
      <c r="G2" t="str">
        <v>target</v>
      </c>
    </row>
    <row r="3" spans="1:13" x14ac:dyDescent="0.35">
      <c r="A3" s="1"/>
      <c r="B3" t="str">
        <v>target_name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spans="1:13" x14ac:dyDescent="0.35">
      <c r="A4" s="1"/>
      <c r="B4" t="str">
        <v>setosa</v>
      </c>
      <c r="C4">
        <v>5.0060000000000002</v>
      </c>
      <c r="D4">
        <v>3.4279999999999999</v>
      </c>
      <c r="E4">
        <v>1.462</v>
      </c>
      <c r="F4">
        <v>0.24600000000000002</v>
      </c>
      <c r="G4">
        <v>0</v>
      </c>
    </row>
    <row r="5" spans="1:13" x14ac:dyDescent="0.35">
      <c r="A5" s="1"/>
      <c r="B5" t="str">
        <v>versicolor</v>
      </c>
      <c r="C5">
        <v>5.9359999999999999</v>
      </c>
      <c r="D5">
        <v>2.77</v>
      </c>
      <c r="E5">
        <v>4.26</v>
      </c>
      <c r="F5">
        <v>1.3259999999999998</v>
      </c>
      <c r="G5">
        <v>1</v>
      </c>
    </row>
    <row r="6" spans="1:13" x14ac:dyDescent="0.35">
      <c r="A6" s="1"/>
      <c r="B6" t="str">
        <v>virginica</v>
      </c>
      <c r="C6">
        <v>6.5879999999999992</v>
      </c>
      <c r="D6">
        <v>2.9739999999999998</v>
      </c>
      <c r="E6">
        <v>5.5520000000000005</v>
      </c>
      <c r="F6">
        <v>2.0259999999999998</v>
      </c>
      <c r="G6">
        <v>2</v>
      </c>
    </row>
    <row r="7" spans="1:13" x14ac:dyDescent="0.35">
      <c r="A7" s="1" t="s">
        <v>31</v>
      </c>
      <c r="B7" t="e" cm="1" vm="15">
        <f t="array" aca="1" ref="B7" ca="1">_xlfn._xlws.PY(16,1,B4:B6)</f>
        <v>#VALUE!</v>
      </c>
    </row>
    <row r="8" spans="1:13" x14ac:dyDescent="0.35">
      <c r="A8" s="1" t="s">
        <v>27</v>
      </c>
      <c r="B8" t="e" cm="1" vm="16">
        <f t="array" aca="1" ref="B8" ca="1">_xlfn._xlws.PY(17,1,C2:F2)</f>
        <v>#VALUE!</v>
      </c>
    </row>
    <row r="9" spans="1:13" x14ac:dyDescent="0.35">
      <c r="A9" s="1" t="s">
        <v>28</v>
      </c>
      <c r="B9" t="e" cm="1" vm="17">
        <f t="array" aca="1" ref="B9" ca="1">_xlfn._xlws.PY(18,1,C15:F164)</f>
        <v>#VALUE!</v>
      </c>
    </row>
    <row r="10" spans="1:13" x14ac:dyDescent="0.35">
      <c r="A10" s="1" t="s">
        <v>29</v>
      </c>
      <c r="B10" t="e" cm="1" vm="18">
        <f t="array" aca="1" ref="B10" ca="1">_xlfn._xlws.PY(19,1,G15:G164)</f>
        <v>#VALUE!</v>
      </c>
    </row>
    <row r="11" spans="1:13" x14ac:dyDescent="0.35">
      <c r="A11" s="1" t="s">
        <v>38</v>
      </c>
      <c r="B11" t="e" cm="1" vm="19">
        <f t="array" aca="1" ref="B11" ca="1">_xlfn._xlws.PY(20,1)</f>
        <v>#VALUE!</v>
      </c>
    </row>
    <row r="12" spans="1:13" x14ac:dyDescent="0.35">
      <c r="A12" s="1" t="s">
        <v>39</v>
      </c>
      <c r="B12" t="e" cm="1" vm="20">
        <f t="array" aca="1" ref="B12" ca="1">_xlfn._xlws.PY(21,1)</f>
        <v>#VALUE!</v>
      </c>
    </row>
    <row r="13" spans="1:13" x14ac:dyDescent="0.35">
      <c r="A13" s="1" t="s">
        <v>40</v>
      </c>
      <c r="B13" t="e" cm="1" vm="21">
        <f t="array" aca="1" ref="B13" ca="1">_xlfn._xlws.PY(22,1)</f>
        <v>#VALUE!</v>
      </c>
    </row>
    <row r="14" spans="1:13" x14ac:dyDescent="0.35"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30</v>
      </c>
      <c r="L14" t="b" cm="1">
        <f t="array" aca="1" ref="L14:L15" ca="1">_xlfn.UNIQUE(J15:J164)</f>
        <v>1</v>
      </c>
      <c r="M14">
        <f ca="1">COUNTIFS($J$15:$J$164,L14)</f>
        <v>149</v>
      </c>
    </row>
    <row r="15" spans="1:13" x14ac:dyDescent="0.35">
      <c r="C15">
        <v>5.0999999999999996</v>
      </c>
      <c r="D15">
        <v>3.5</v>
      </c>
      <c r="E15">
        <v>1.4</v>
      </c>
      <c r="F15">
        <v>0.2</v>
      </c>
      <c r="G15">
        <v>0</v>
      </c>
      <c r="H15" t="s">
        <v>24</v>
      </c>
      <c r="I15" cm="1">
        <f t="array" aca="1" ref="I15:I164" ca="1">_xlfn._xlws.PY(23,0)</f>
        <v>0</v>
      </c>
      <c r="J15" t="b">
        <f ca="1">G15=I15</f>
        <v>1</v>
      </c>
      <c r="L15" t="b">
        <f ca="1"/>
        <v>0</v>
      </c>
      <c r="M15">
        <f ca="1">COUNTIFS($J$15:$J$164,L15)</f>
        <v>1</v>
      </c>
    </row>
    <row r="16" spans="1:13" x14ac:dyDescent="0.35">
      <c r="C16">
        <v>4.9000000000000004</v>
      </c>
      <c r="D16">
        <v>3</v>
      </c>
      <c r="E16">
        <v>1.4</v>
      </c>
      <c r="F16">
        <v>0.2</v>
      </c>
      <c r="G16">
        <v>0</v>
      </c>
      <c r="H16" t="s">
        <v>24</v>
      </c>
      <c r="I16">
        <f ca="1"/>
        <v>0</v>
      </c>
      <c r="J16" t="b">
        <f t="shared" ref="J16:J79" ca="1" si="0">G16=I16</f>
        <v>1</v>
      </c>
    </row>
    <row r="17" spans="3:10" x14ac:dyDescent="0.35">
      <c r="C17">
        <v>4.7</v>
      </c>
      <c r="D17">
        <v>3.2</v>
      </c>
      <c r="E17">
        <v>1.3</v>
      </c>
      <c r="F17">
        <v>0.2</v>
      </c>
      <c r="G17">
        <v>0</v>
      </c>
      <c r="H17" t="s">
        <v>24</v>
      </c>
      <c r="I17">
        <f ca="1"/>
        <v>0</v>
      </c>
      <c r="J17" t="b">
        <f t="shared" ca="1" si="0"/>
        <v>1</v>
      </c>
    </row>
    <row r="18" spans="3:10" x14ac:dyDescent="0.35">
      <c r="C18">
        <v>4.5999999999999996</v>
      </c>
      <c r="D18">
        <v>3.1</v>
      </c>
      <c r="E18">
        <v>1.5</v>
      </c>
      <c r="F18">
        <v>0.2</v>
      </c>
      <c r="G18">
        <v>0</v>
      </c>
      <c r="H18" t="s">
        <v>24</v>
      </c>
      <c r="I18">
        <f ca="1"/>
        <v>0</v>
      </c>
      <c r="J18" t="b">
        <f t="shared" ca="1" si="0"/>
        <v>1</v>
      </c>
    </row>
    <row r="19" spans="3:10" x14ac:dyDescent="0.35">
      <c r="C19">
        <v>5</v>
      </c>
      <c r="D19">
        <v>3.6</v>
      </c>
      <c r="E19">
        <v>1.4</v>
      </c>
      <c r="F19">
        <v>0.2</v>
      </c>
      <c r="G19">
        <v>0</v>
      </c>
      <c r="H19" t="s">
        <v>24</v>
      </c>
      <c r="I19">
        <f ca="1"/>
        <v>0</v>
      </c>
      <c r="J19" t="b">
        <f t="shared" ca="1" si="0"/>
        <v>1</v>
      </c>
    </row>
    <row r="20" spans="3:10" x14ac:dyDescent="0.35">
      <c r="C20">
        <v>5.4</v>
      </c>
      <c r="D20">
        <v>3.9</v>
      </c>
      <c r="E20">
        <v>1.7</v>
      </c>
      <c r="F20">
        <v>0.4</v>
      </c>
      <c r="G20">
        <v>0</v>
      </c>
      <c r="H20" t="s">
        <v>24</v>
      </c>
      <c r="I20">
        <f ca="1"/>
        <v>0</v>
      </c>
      <c r="J20" t="b">
        <f t="shared" ca="1" si="0"/>
        <v>1</v>
      </c>
    </row>
    <row r="21" spans="3:10" x14ac:dyDescent="0.35">
      <c r="C21">
        <v>4.5999999999999996</v>
      </c>
      <c r="D21">
        <v>3.4</v>
      </c>
      <c r="E21">
        <v>1.4</v>
      </c>
      <c r="F21">
        <v>0.3</v>
      </c>
      <c r="G21">
        <v>0</v>
      </c>
      <c r="H21" t="s">
        <v>24</v>
      </c>
      <c r="I21">
        <f ca="1"/>
        <v>0</v>
      </c>
      <c r="J21" t="b">
        <f t="shared" ca="1" si="0"/>
        <v>1</v>
      </c>
    </row>
    <row r="22" spans="3:10" x14ac:dyDescent="0.35">
      <c r="C22">
        <v>5</v>
      </c>
      <c r="D22">
        <v>3.4</v>
      </c>
      <c r="E22">
        <v>1.5</v>
      </c>
      <c r="F22">
        <v>0.2</v>
      </c>
      <c r="G22">
        <v>0</v>
      </c>
      <c r="H22" t="s">
        <v>24</v>
      </c>
      <c r="I22">
        <f ca="1"/>
        <v>0</v>
      </c>
      <c r="J22" t="b">
        <f t="shared" ca="1" si="0"/>
        <v>1</v>
      </c>
    </row>
    <row r="23" spans="3:10" x14ac:dyDescent="0.35">
      <c r="C23">
        <v>4.4000000000000004</v>
      </c>
      <c r="D23">
        <v>2.9</v>
      </c>
      <c r="E23">
        <v>1.4</v>
      </c>
      <c r="F23">
        <v>0.2</v>
      </c>
      <c r="G23">
        <v>0</v>
      </c>
      <c r="H23" t="s">
        <v>24</v>
      </c>
      <c r="I23">
        <f ca="1"/>
        <v>0</v>
      </c>
      <c r="J23" t="b">
        <f t="shared" ca="1" si="0"/>
        <v>1</v>
      </c>
    </row>
    <row r="24" spans="3:10" x14ac:dyDescent="0.35">
      <c r="C24">
        <v>4.9000000000000004</v>
      </c>
      <c r="D24">
        <v>3.1</v>
      </c>
      <c r="E24">
        <v>1.5</v>
      </c>
      <c r="F24">
        <v>0.1</v>
      </c>
      <c r="G24">
        <v>0</v>
      </c>
      <c r="H24" t="s">
        <v>24</v>
      </c>
      <c r="I24">
        <f ca="1"/>
        <v>0</v>
      </c>
      <c r="J24" t="b">
        <f t="shared" ca="1" si="0"/>
        <v>1</v>
      </c>
    </row>
    <row r="25" spans="3:10" x14ac:dyDescent="0.35">
      <c r="C25">
        <v>5.4</v>
      </c>
      <c r="D25">
        <v>3.7</v>
      </c>
      <c r="E25">
        <v>1.5</v>
      </c>
      <c r="F25">
        <v>0.2</v>
      </c>
      <c r="G25">
        <v>0</v>
      </c>
      <c r="H25" t="s">
        <v>24</v>
      </c>
      <c r="I25">
        <f ca="1"/>
        <v>0</v>
      </c>
      <c r="J25" t="b">
        <f t="shared" ca="1" si="0"/>
        <v>1</v>
      </c>
    </row>
    <row r="26" spans="3:10" x14ac:dyDescent="0.35">
      <c r="C26">
        <v>4.8</v>
      </c>
      <c r="D26">
        <v>3.4</v>
      </c>
      <c r="E26">
        <v>1.6</v>
      </c>
      <c r="F26">
        <v>0.2</v>
      </c>
      <c r="G26">
        <v>0</v>
      </c>
      <c r="H26" t="s">
        <v>24</v>
      </c>
      <c r="I26">
        <f ca="1"/>
        <v>0</v>
      </c>
      <c r="J26" t="b">
        <f t="shared" ca="1" si="0"/>
        <v>1</v>
      </c>
    </row>
    <row r="27" spans="3:10" x14ac:dyDescent="0.35">
      <c r="C27">
        <v>4.8</v>
      </c>
      <c r="D27">
        <v>3</v>
      </c>
      <c r="E27">
        <v>1.4</v>
      </c>
      <c r="F27">
        <v>0.1</v>
      </c>
      <c r="G27">
        <v>0</v>
      </c>
      <c r="H27" t="s">
        <v>24</v>
      </c>
      <c r="I27">
        <f ca="1"/>
        <v>0</v>
      </c>
      <c r="J27" t="b">
        <f t="shared" ca="1" si="0"/>
        <v>1</v>
      </c>
    </row>
    <row r="28" spans="3:10" x14ac:dyDescent="0.35">
      <c r="C28">
        <v>4.3</v>
      </c>
      <c r="D28">
        <v>3</v>
      </c>
      <c r="E28">
        <v>1.1000000000000001</v>
      </c>
      <c r="F28">
        <v>0.1</v>
      </c>
      <c r="G28">
        <v>0</v>
      </c>
      <c r="H28" t="s">
        <v>24</v>
      </c>
      <c r="I28">
        <f ca="1"/>
        <v>0</v>
      </c>
      <c r="J28" t="b">
        <f t="shared" ca="1" si="0"/>
        <v>1</v>
      </c>
    </row>
    <row r="29" spans="3:10" x14ac:dyDescent="0.35">
      <c r="C29">
        <v>5.8</v>
      </c>
      <c r="D29">
        <v>4</v>
      </c>
      <c r="E29">
        <v>1.2</v>
      </c>
      <c r="F29">
        <v>0.2</v>
      </c>
      <c r="G29">
        <v>0</v>
      </c>
      <c r="H29" t="s">
        <v>24</v>
      </c>
      <c r="I29">
        <f ca="1"/>
        <v>0</v>
      </c>
      <c r="J29" t="b">
        <f t="shared" ca="1" si="0"/>
        <v>1</v>
      </c>
    </row>
    <row r="30" spans="3:10" x14ac:dyDescent="0.35">
      <c r="C30">
        <v>5.7</v>
      </c>
      <c r="D30">
        <v>4.4000000000000004</v>
      </c>
      <c r="E30">
        <v>1.5</v>
      </c>
      <c r="F30">
        <v>0.4</v>
      </c>
      <c r="G30">
        <v>0</v>
      </c>
      <c r="H30" t="s">
        <v>24</v>
      </c>
      <c r="I30">
        <f ca="1"/>
        <v>0</v>
      </c>
      <c r="J30" t="b">
        <f t="shared" ca="1" si="0"/>
        <v>1</v>
      </c>
    </row>
    <row r="31" spans="3:10" x14ac:dyDescent="0.35">
      <c r="C31">
        <v>5.4</v>
      </c>
      <c r="D31">
        <v>3.9</v>
      </c>
      <c r="E31">
        <v>1.3</v>
      </c>
      <c r="F31">
        <v>0.4</v>
      </c>
      <c r="G31">
        <v>0</v>
      </c>
      <c r="H31" t="s">
        <v>24</v>
      </c>
      <c r="I31">
        <f ca="1"/>
        <v>0</v>
      </c>
      <c r="J31" t="b">
        <f t="shared" ca="1" si="0"/>
        <v>1</v>
      </c>
    </row>
    <row r="32" spans="3:10" x14ac:dyDescent="0.35">
      <c r="C32">
        <v>5.0999999999999996</v>
      </c>
      <c r="D32">
        <v>3.5</v>
      </c>
      <c r="E32">
        <v>1.4</v>
      </c>
      <c r="F32">
        <v>0.3</v>
      </c>
      <c r="G32">
        <v>0</v>
      </c>
      <c r="H32" t="s">
        <v>24</v>
      </c>
      <c r="I32">
        <f ca="1"/>
        <v>0</v>
      </c>
      <c r="J32" t="b">
        <f t="shared" ca="1" si="0"/>
        <v>1</v>
      </c>
    </row>
    <row r="33" spans="3:10" x14ac:dyDescent="0.35">
      <c r="C33">
        <v>5.7</v>
      </c>
      <c r="D33">
        <v>3.8</v>
      </c>
      <c r="E33">
        <v>1.7</v>
      </c>
      <c r="F33">
        <v>0.3</v>
      </c>
      <c r="G33">
        <v>0</v>
      </c>
      <c r="H33" t="s">
        <v>24</v>
      </c>
      <c r="I33">
        <f ca="1"/>
        <v>0</v>
      </c>
      <c r="J33" t="b">
        <f t="shared" ca="1" si="0"/>
        <v>1</v>
      </c>
    </row>
    <row r="34" spans="3:10" x14ac:dyDescent="0.35">
      <c r="C34">
        <v>5.0999999999999996</v>
      </c>
      <c r="D34">
        <v>3.8</v>
      </c>
      <c r="E34">
        <v>1.5</v>
      </c>
      <c r="F34">
        <v>0.3</v>
      </c>
      <c r="G34">
        <v>0</v>
      </c>
      <c r="H34" t="s">
        <v>24</v>
      </c>
      <c r="I34">
        <f ca="1"/>
        <v>0</v>
      </c>
      <c r="J34" t="b">
        <f t="shared" ca="1" si="0"/>
        <v>1</v>
      </c>
    </row>
    <row r="35" spans="3:10" x14ac:dyDescent="0.35">
      <c r="C35">
        <v>5.4</v>
      </c>
      <c r="D35">
        <v>3.4</v>
      </c>
      <c r="E35">
        <v>1.7</v>
      </c>
      <c r="F35">
        <v>0.2</v>
      </c>
      <c r="G35">
        <v>0</v>
      </c>
      <c r="H35" t="s">
        <v>24</v>
      </c>
      <c r="I35">
        <f ca="1"/>
        <v>0</v>
      </c>
      <c r="J35" t="b">
        <f t="shared" ca="1" si="0"/>
        <v>1</v>
      </c>
    </row>
    <row r="36" spans="3:10" x14ac:dyDescent="0.35">
      <c r="C36">
        <v>5.0999999999999996</v>
      </c>
      <c r="D36">
        <v>3.7</v>
      </c>
      <c r="E36">
        <v>1.5</v>
      </c>
      <c r="F36">
        <v>0.4</v>
      </c>
      <c r="G36">
        <v>0</v>
      </c>
      <c r="H36" t="s">
        <v>24</v>
      </c>
      <c r="I36">
        <f ca="1"/>
        <v>0</v>
      </c>
      <c r="J36" t="b">
        <f t="shared" ca="1" si="0"/>
        <v>1</v>
      </c>
    </row>
    <row r="37" spans="3:10" x14ac:dyDescent="0.35">
      <c r="C37">
        <v>4.5999999999999996</v>
      </c>
      <c r="D37">
        <v>3.6</v>
      </c>
      <c r="E37">
        <v>1</v>
      </c>
      <c r="F37">
        <v>0.2</v>
      </c>
      <c r="G37">
        <v>0</v>
      </c>
      <c r="H37" t="s">
        <v>24</v>
      </c>
      <c r="I37">
        <f ca="1"/>
        <v>0</v>
      </c>
      <c r="J37" t="b">
        <f t="shared" ca="1" si="0"/>
        <v>1</v>
      </c>
    </row>
    <row r="38" spans="3:10" x14ac:dyDescent="0.35">
      <c r="C38">
        <v>5.0999999999999996</v>
      </c>
      <c r="D38">
        <v>3.3</v>
      </c>
      <c r="E38">
        <v>1.7</v>
      </c>
      <c r="F38">
        <v>0.5</v>
      </c>
      <c r="G38">
        <v>0</v>
      </c>
      <c r="H38" t="s">
        <v>24</v>
      </c>
      <c r="I38">
        <f ca="1"/>
        <v>0</v>
      </c>
      <c r="J38" t="b">
        <f t="shared" ca="1" si="0"/>
        <v>1</v>
      </c>
    </row>
    <row r="39" spans="3:10" x14ac:dyDescent="0.35">
      <c r="C39">
        <v>4.8</v>
      </c>
      <c r="D39">
        <v>3.4</v>
      </c>
      <c r="E39">
        <v>1.9</v>
      </c>
      <c r="F39">
        <v>0.2</v>
      </c>
      <c r="G39">
        <v>0</v>
      </c>
      <c r="H39" t="s">
        <v>24</v>
      </c>
      <c r="I39">
        <f ca="1"/>
        <v>0</v>
      </c>
      <c r="J39" t="b">
        <f t="shared" ca="1" si="0"/>
        <v>1</v>
      </c>
    </row>
    <row r="40" spans="3:10" x14ac:dyDescent="0.35">
      <c r="C40">
        <v>5</v>
      </c>
      <c r="D40">
        <v>3</v>
      </c>
      <c r="E40">
        <v>1.6</v>
      </c>
      <c r="F40">
        <v>0.2</v>
      </c>
      <c r="G40">
        <v>0</v>
      </c>
      <c r="H40" t="s">
        <v>24</v>
      </c>
      <c r="I40">
        <f ca="1"/>
        <v>0</v>
      </c>
      <c r="J40" t="b">
        <f t="shared" ca="1" si="0"/>
        <v>1</v>
      </c>
    </row>
    <row r="41" spans="3:10" x14ac:dyDescent="0.35">
      <c r="C41">
        <v>5</v>
      </c>
      <c r="D41">
        <v>3.4</v>
      </c>
      <c r="E41">
        <v>1.6</v>
      </c>
      <c r="F41">
        <v>0.4</v>
      </c>
      <c r="G41">
        <v>0</v>
      </c>
      <c r="H41" t="s">
        <v>24</v>
      </c>
      <c r="I41">
        <f ca="1"/>
        <v>0</v>
      </c>
      <c r="J41" t="b">
        <f t="shared" ca="1" si="0"/>
        <v>1</v>
      </c>
    </row>
    <row r="42" spans="3:10" x14ac:dyDescent="0.35">
      <c r="C42">
        <v>5.2</v>
      </c>
      <c r="D42">
        <v>3.5</v>
      </c>
      <c r="E42">
        <v>1.5</v>
      </c>
      <c r="F42">
        <v>0.2</v>
      </c>
      <c r="G42">
        <v>0</v>
      </c>
      <c r="H42" t="s">
        <v>24</v>
      </c>
      <c r="I42">
        <f ca="1"/>
        <v>0</v>
      </c>
      <c r="J42" t="b">
        <f t="shared" ca="1" si="0"/>
        <v>1</v>
      </c>
    </row>
    <row r="43" spans="3:10" x14ac:dyDescent="0.35">
      <c r="C43">
        <v>5.2</v>
      </c>
      <c r="D43">
        <v>3.4</v>
      </c>
      <c r="E43">
        <v>1.4</v>
      </c>
      <c r="F43">
        <v>0.2</v>
      </c>
      <c r="G43">
        <v>0</v>
      </c>
      <c r="H43" t="s">
        <v>24</v>
      </c>
      <c r="I43">
        <f ca="1"/>
        <v>0</v>
      </c>
      <c r="J43" t="b">
        <f t="shared" ca="1" si="0"/>
        <v>1</v>
      </c>
    </row>
    <row r="44" spans="3:10" x14ac:dyDescent="0.35">
      <c r="C44">
        <v>4.7</v>
      </c>
      <c r="D44">
        <v>3.2</v>
      </c>
      <c r="E44">
        <v>1.6</v>
      </c>
      <c r="F44">
        <v>0.2</v>
      </c>
      <c r="G44">
        <v>0</v>
      </c>
      <c r="H44" t="s">
        <v>24</v>
      </c>
      <c r="I44">
        <f ca="1"/>
        <v>0</v>
      </c>
      <c r="J44" t="b">
        <f t="shared" ca="1" si="0"/>
        <v>1</v>
      </c>
    </row>
    <row r="45" spans="3:10" x14ac:dyDescent="0.35">
      <c r="C45">
        <v>4.8</v>
      </c>
      <c r="D45">
        <v>3.1</v>
      </c>
      <c r="E45">
        <v>1.6</v>
      </c>
      <c r="F45">
        <v>0.2</v>
      </c>
      <c r="G45">
        <v>0</v>
      </c>
      <c r="H45" t="s">
        <v>24</v>
      </c>
      <c r="I45">
        <f ca="1"/>
        <v>0</v>
      </c>
      <c r="J45" t="b">
        <f t="shared" ca="1" si="0"/>
        <v>1</v>
      </c>
    </row>
    <row r="46" spans="3:10" x14ac:dyDescent="0.35">
      <c r="C46">
        <v>5.4</v>
      </c>
      <c r="D46">
        <v>3.4</v>
      </c>
      <c r="E46">
        <v>1.5</v>
      </c>
      <c r="F46">
        <v>0.4</v>
      </c>
      <c r="G46">
        <v>0</v>
      </c>
      <c r="H46" t="s">
        <v>24</v>
      </c>
      <c r="I46">
        <f ca="1"/>
        <v>0</v>
      </c>
      <c r="J46" t="b">
        <f t="shared" ca="1" si="0"/>
        <v>1</v>
      </c>
    </row>
    <row r="47" spans="3:10" x14ac:dyDescent="0.35">
      <c r="C47">
        <v>5.2</v>
      </c>
      <c r="D47">
        <v>4.0999999999999996</v>
      </c>
      <c r="E47">
        <v>1.5</v>
      </c>
      <c r="F47">
        <v>0.1</v>
      </c>
      <c r="G47">
        <v>0</v>
      </c>
      <c r="H47" t="s">
        <v>24</v>
      </c>
      <c r="I47">
        <f ca="1"/>
        <v>0</v>
      </c>
      <c r="J47" t="b">
        <f t="shared" ca="1" si="0"/>
        <v>1</v>
      </c>
    </row>
    <row r="48" spans="3:10" x14ac:dyDescent="0.35">
      <c r="C48">
        <v>5.5</v>
      </c>
      <c r="D48">
        <v>4.2</v>
      </c>
      <c r="E48">
        <v>1.4</v>
      </c>
      <c r="F48">
        <v>0.2</v>
      </c>
      <c r="G48">
        <v>0</v>
      </c>
      <c r="H48" t="s">
        <v>24</v>
      </c>
      <c r="I48">
        <f ca="1"/>
        <v>0</v>
      </c>
      <c r="J48" t="b">
        <f t="shared" ca="1" si="0"/>
        <v>1</v>
      </c>
    </row>
    <row r="49" spans="3:10" x14ac:dyDescent="0.35">
      <c r="C49">
        <v>4.9000000000000004</v>
      </c>
      <c r="D49">
        <v>3.1</v>
      </c>
      <c r="E49">
        <v>1.5</v>
      </c>
      <c r="F49">
        <v>0.2</v>
      </c>
      <c r="G49">
        <v>0</v>
      </c>
      <c r="H49" t="s">
        <v>24</v>
      </c>
      <c r="I49">
        <f ca="1"/>
        <v>0</v>
      </c>
      <c r="J49" t="b">
        <f t="shared" ca="1" si="0"/>
        <v>1</v>
      </c>
    </row>
    <row r="50" spans="3:10" x14ac:dyDescent="0.35">
      <c r="C50">
        <v>5</v>
      </c>
      <c r="D50">
        <v>3.2</v>
      </c>
      <c r="E50">
        <v>1.2</v>
      </c>
      <c r="F50">
        <v>0.2</v>
      </c>
      <c r="G50">
        <v>0</v>
      </c>
      <c r="H50" t="s">
        <v>24</v>
      </c>
      <c r="I50">
        <f ca="1"/>
        <v>0</v>
      </c>
      <c r="J50" t="b">
        <f t="shared" ca="1" si="0"/>
        <v>1</v>
      </c>
    </row>
    <row r="51" spans="3:10" x14ac:dyDescent="0.35">
      <c r="C51">
        <v>5.5</v>
      </c>
      <c r="D51">
        <v>3.5</v>
      </c>
      <c r="E51">
        <v>1.3</v>
      </c>
      <c r="F51">
        <v>0.2</v>
      </c>
      <c r="G51">
        <v>0</v>
      </c>
      <c r="H51" t="s">
        <v>24</v>
      </c>
      <c r="I51">
        <f ca="1"/>
        <v>0</v>
      </c>
      <c r="J51" t="b">
        <f t="shared" ca="1" si="0"/>
        <v>1</v>
      </c>
    </row>
    <row r="52" spans="3:10" x14ac:dyDescent="0.35">
      <c r="C52">
        <v>4.9000000000000004</v>
      </c>
      <c r="D52">
        <v>3.6</v>
      </c>
      <c r="E52">
        <v>1.4</v>
      </c>
      <c r="F52">
        <v>0.1</v>
      </c>
      <c r="G52">
        <v>0</v>
      </c>
      <c r="H52" t="s">
        <v>24</v>
      </c>
      <c r="I52">
        <f ca="1"/>
        <v>0</v>
      </c>
      <c r="J52" t="b">
        <f t="shared" ca="1" si="0"/>
        <v>1</v>
      </c>
    </row>
    <row r="53" spans="3:10" x14ac:dyDescent="0.35">
      <c r="C53">
        <v>4.4000000000000004</v>
      </c>
      <c r="D53">
        <v>3</v>
      </c>
      <c r="E53">
        <v>1.3</v>
      </c>
      <c r="F53">
        <v>0.2</v>
      </c>
      <c r="G53">
        <v>0</v>
      </c>
      <c r="H53" t="s">
        <v>24</v>
      </c>
      <c r="I53">
        <f ca="1"/>
        <v>0</v>
      </c>
      <c r="J53" t="b">
        <f t="shared" ca="1" si="0"/>
        <v>1</v>
      </c>
    </row>
    <row r="54" spans="3:10" x14ac:dyDescent="0.35">
      <c r="C54">
        <v>5.0999999999999996</v>
      </c>
      <c r="D54">
        <v>3.4</v>
      </c>
      <c r="E54">
        <v>1.5</v>
      </c>
      <c r="F54">
        <v>0.2</v>
      </c>
      <c r="G54">
        <v>0</v>
      </c>
      <c r="H54" t="s">
        <v>24</v>
      </c>
      <c r="I54">
        <f ca="1"/>
        <v>0</v>
      </c>
      <c r="J54" t="b">
        <f t="shared" ca="1" si="0"/>
        <v>1</v>
      </c>
    </row>
    <row r="55" spans="3:10" x14ac:dyDescent="0.35">
      <c r="C55">
        <v>5</v>
      </c>
      <c r="D55">
        <v>3.5</v>
      </c>
      <c r="E55">
        <v>1.3</v>
      </c>
      <c r="F55">
        <v>0.3</v>
      </c>
      <c r="G55">
        <v>0</v>
      </c>
      <c r="H55" t="s">
        <v>24</v>
      </c>
      <c r="I55">
        <f ca="1"/>
        <v>0</v>
      </c>
      <c r="J55" t="b">
        <f t="shared" ca="1" si="0"/>
        <v>1</v>
      </c>
    </row>
    <row r="56" spans="3:10" x14ac:dyDescent="0.35">
      <c r="C56">
        <v>4.5</v>
      </c>
      <c r="D56">
        <v>2.2999999999999998</v>
      </c>
      <c r="E56">
        <v>1.3</v>
      </c>
      <c r="F56">
        <v>0.3</v>
      </c>
      <c r="G56">
        <v>0</v>
      </c>
      <c r="H56" t="s">
        <v>24</v>
      </c>
      <c r="I56">
        <f ca="1"/>
        <v>0</v>
      </c>
      <c r="J56" t="b">
        <f t="shared" ca="1" si="0"/>
        <v>1</v>
      </c>
    </row>
    <row r="57" spans="3:10" x14ac:dyDescent="0.35">
      <c r="C57">
        <v>4.4000000000000004</v>
      </c>
      <c r="D57">
        <v>3.2</v>
      </c>
      <c r="E57">
        <v>1.3</v>
      </c>
      <c r="F57">
        <v>0.2</v>
      </c>
      <c r="G57">
        <v>0</v>
      </c>
      <c r="H57" t="s">
        <v>24</v>
      </c>
      <c r="I57">
        <f ca="1"/>
        <v>0</v>
      </c>
      <c r="J57" t="b">
        <f t="shared" ca="1" si="0"/>
        <v>1</v>
      </c>
    </row>
    <row r="58" spans="3:10" x14ac:dyDescent="0.35">
      <c r="C58">
        <v>5</v>
      </c>
      <c r="D58">
        <v>3.5</v>
      </c>
      <c r="E58">
        <v>1.6</v>
      </c>
      <c r="F58">
        <v>0.6</v>
      </c>
      <c r="G58">
        <v>0</v>
      </c>
      <c r="H58" t="s">
        <v>24</v>
      </c>
      <c r="I58">
        <f ca="1"/>
        <v>0</v>
      </c>
      <c r="J58" t="b">
        <f t="shared" ca="1" si="0"/>
        <v>1</v>
      </c>
    </row>
    <row r="59" spans="3:10" x14ac:dyDescent="0.35">
      <c r="C59">
        <v>5.0999999999999996</v>
      </c>
      <c r="D59">
        <v>3.8</v>
      </c>
      <c r="E59">
        <v>1.9</v>
      </c>
      <c r="F59">
        <v>0.4</v>
      </c>
      <c r="G59">
        <v>0</v>
      </c>
      <c r="H59" t="s">
        <v>24</v>
      </c>
      <c r="I59">
        <f ca="1"/>
        <v>0</v>
      </c>
      <c r="J59" t="b">
        <f t="shared" ca="1" si="0"/>
        <v>1</v>
      </c>
    </row>
    <row r="60" spans="3:10" x14ac:dyDescent="0.35">
      <c r="C60">
        <v>4.8</v>
      </c>
      <c r="D60">
        <v>3</v>
      </c>
      <c r="E60">
        <v>1.4</v>
      </c>
      <c r="F60">
        <v>0.3</v>
      </c>
      <c r="G60">
        <v>0</v>
      </c>
      <c r="H60" t="s">
        <v>24</v>
      </c>
      <c r="I60">
        <f ca="1"/>
        <v>0</v>
      </c>
      <c r="J60" t="b">
        <f t="shared" ca="1" si="0"/>
        <v>1</v>
      </c>
    </row>
    <row r="61" spans="3:10" x14ac:dyDescent="0.35">
      <c r="C61">
        <v>5.0999999999999996</v>
      </c>
      <c r="D61">
        <v>3.8</v>
      </c>
      <c r="E61">
        <v>1.6</v>
      </c>
      <c r="F61">
        <v>0.2</v>
      </c>
      <c r="G61">
        <v>0</v>
      </c>
      <c r="H61" t="s">
        <v>24</v>
      </c>
      <c r="I61">
        <f ca="1"/>
        <v>0</v>
      </c>
      <c r="J61" t="b">
        <f t="shared" ca="1" si="0"/>
        <v>1</v>
      </c>
    </row>
    <row r="62" spans="3:10" x14ac:dyDescent="0.35">
      <c r="C62">
        <v>4.5999999999999996</v>
      </c>
      <c r="D62">
        <v>3.2</v>
      </c>
      <c r="E62">
        <v>1.4</v>
      </c>
      <c r="F62">
        <v>0.2</v>
      </c>
      <c r="G62">
        <v>0</v>
      </c>
      <c r="H62" t="s">
        <v>24</v>
      </c>
      <c r="I62">
        <f ca="1"/>
        <v>0</v>
      </c>
      <c r="J62" t="b">
        <f t="shared" ca="1" si="0"/>
        <v>1</v>
      </c>
    </row>
    <row r="63" spans="3:10" x14ac:dyDescent="0.35">
      <c r="C63">
        <v>5.3</v>
      </c>
      <c r="D63">
        <v>3.7</v>
      </c>
      <c r="E63">
        <v>1.5</v>
      </c>
      <c r="F63">
        <v>0.2</v>
      </c>
      <c r="G63">
        <v>0</v>
      </c>
      <c r="H63" t="s">
        <v>24</v>
      </c>
      <c r="I63">
        <f ca="1"/>
        <v>0</v>
      </c>
      <c r="J63" t="b">
        <f t="shared" ca="1" si="0"/>
        <v>1</v>
      </c>
    </row>
    <row r="64" spans="3:10" x14ac:dyDescent="0.35">
      <c r="C64">
        <v>5</v>
      </c>
      <c r="D64">
        <v>3.3</v>
      </c>
      <c r="E64">
        <v>1.4</v>
      </c>
      <c r="F64">
        <v>0.2</v>
      </c>
      <c r="G64">
        <v>0</v>
      </c>
      <c r="H64" t="s">
        <v>24</v>
      </c>
      <c r="I64">
        <f ca="1"/>
        <v>0</v>
      </c>
      <c r="J64" t="b">
        <f t="shared" ca="1" si="0"/>
        <v>1</v>
      </c>
    </row>
    <row r="65" spans="3:10" x14ac:dyDescent="0.35">
      <c r="C65">
        <v>7</v>
      </c>
      <c r="D65">
        <v>3.2</v>
      </c>
      <c r="E65">
        <v>4.7</v>
      </c>
      <c r="F65">
        <v>1.4</v>
      </c>
      <c r="G65">
        <v>1</v>
      </c>
      <c r="H65" t="s">
        <v>25</v>
      </c>
      <c r="I65">
        <f ca="1"/>
        <v>1</v>
      </c>
      <c r="J65" t="b">
        <f t="shared" ca="1" si="0"/>
        <v>1</v>
      </c>
    </row>
    <row r="66" spans="3:10" x14ac:dyDescent="0.35">
      <c r="C66">
        <v>6.4</v>
      </c>
      <c r="D66">
        <v>3.2</v>
      </c>
      <c r="E66">
        <v>4.5</v>
      </c>
      <c r="F66">
        <v>1.5</v>
      </c>
      <c r="G66">
        <v>1</v>
      </c>
      <c r="H66" t="s">
        <v>25</v>
      </c>
      <c r="I66">
        <f ca="1"/>
        <v>1</v>
      </c>
      <c r="J66" t="b">
        <f t="shared" ca="1" si="0"/>
        <v>1</v>
      </c>
    </row>
    <row r="67" spans="3:10" x14ac:dyDescent="0.35">
      <c r="C67">
        <v>6.9</v>
      </c>
      <c r="D67">
        <v>3.1</v>
      </c>
      <c r="E67">
        <v>4.9000000000000004</v>
      </c>
      <c r="F67">
        <v>1.5</v>
      </c>
      <c r="G67">
        <v>1</v>
      </c>
      <c r="H67" t="s">
        <v>25</v>
      </c>
      <c r="I67">
        <f ca="1"/>
        <v>1</v>
      </c>
      <c r="J67" t="b">
        <f t="shared" ca="1" si="0"/>
        <v>1</v>
      </c>
    </row>
    <row r="68" spans="3:10" x14ac:dyDescent="0.35">
      <c r="C68">
        <v>5.5</v>
      </c>
      <c r="D68">
        <v>2.2999999999999998</v>
      </c>
      <c r="E68">
        <v>4</v>
      </c>
      <c r="F68">
        <v>1.3</v>
      </c>
      <c r="G68">
        <v>1</v>
      </c>
      <c r="H68" t="s">
        <v>25</v>
      </c>
      <c r="I68">
        <f ca="1"/>
        <v>1</v>
      </c>
      <c r="J68" t="b">
        <f t="shared" ca="1" si="0"/>
        <v>1</v>
      </c>
    </row>
    <row r="69" spans="3:10" x14ac:dyDescent="0.35">
      <c r="C69">
        <v>6.5</v>
      </c>
      <c r="D69">
        <v>2.8</v>
      </c>
      <c r="E69">
        <v>4.5999999999999996</v>
      </c>
      <c r="F69">
        <v>1.5</v>
      </c>
      <c r="G69">
        <v>1</v>
      </c>
      <c r="H69" t="s">
        <v>25</v>
      </c>
      <c r="I69">
        <f ca="1"/>
        <v>1</v>
      </c>
      <c r="J69" t="b">
        <f t="shared" ca="1" si="0"/>
        <v>1</v>
      </c>
    </row>
    <row r="70" spans="3:10" x14ac:dyDescent="0.35">
      <c r="C70">
        <v>5.7</v>
      </c>
      <c r="D70">
        <v>2.8</v>
      </c>
      <c r="E70">
        <v>4.5</v>
      </c>
      <c r="F70">
        <v>1.3</v>
      </c>
      <c r="G70">
        <v>1</v>
      </c>
      <c r="H70" t="s">
        <v>25</v>
      </c>
      <c r="I70">
        <f ca="1"/>
        <v>1</v>
      </c>
      <c r="J70" t="b">
        <f t="shared" ca="1" si="0"/>
        <v>1</v>
      </c>
    </row>
    <row r="71" spans="3:10" x14ac:dyDescent="0.35">
      <c r="C71">
        <v>6.3</v>
      </c>
      <c r="D71">
        <v>3.3</v>
      </c>
      <c r="E71">
        <v>4.7</v>
      </c>
      <c r="F71">
        <v>1.6</v>
      </c>
      <c r="G71">
        <v>1</v>
      </c>
      <c r="H71" t="s">
        <v>25</v>
      </c>
      <c r="I71">
        <f ca="1"/>
        <v>1</v>
      </c>
      <c r="J71" t="b">
        <f t="shared" ca="1" si="0"/>
        <v>1</v>
      </c>
    </row>
    <row r="72" spans="3:10" x14ac:dyDescent="0.35">
      <c r="C72">
        <v>4.9000000000000004</v>
      </c>
      <c r="D72">
        <v>2.4</v>
      </c>
      <c r="E72">
        <v>3.3</v>
      </c>
      <c r="F72">
        <v>1</v>
      </c>
      <c r="G72">
        <v>1</v>
      </c>
      <c r="H72" t="s">
        <v>25</v>
      </c>
      <c r="I72">
        <f ca="1"/>
        <v>1</v>
      </c>
      <c r="J72" t="b">
        <f t="shared" ca="1" si="0"/>
        <v>1</v>
      </c>
    </row>
    <row r="73" spans="3:10" x14ac:dyDescent="0.35">
      <c r="C73">
        <v>6.6</v>
      </c>
      <c r="D73">
        <v>2.9</v>
      </c>
      <c r="E73">
        <v>4.5999999999999996</v>
      </c>
      <c r="F73">
        <v>1.3</v>
      </c>
      <c r="G73">
        <v>1</v>
      </c>
      <c r="H73" t="s">
        <v>25</v>
      </c>
      <c r="I73">
        <f ca="1"/>
        <v>1</v>
      </c>
      <c r="J73" t="b">
        <f t="shared" ca="1" si="0"/>
        <v>1</v>
      </c>
    </row>
    <row r="74" spans="3:10" x14ac:dyDescent="0.35">
      <c r="C74">
        <v>5.2</v>
      </c>
      <c r="D74">
        <v>2.7</v>
      </c>
      <c r="E74">
        <v>3.9</v>
      </c>
      <c r="F74">
        <v>1.4</v>
      </c>
      <c r="G74">
        <v>1</v>
      </c>
      <c r="H74" t="s">
        <v>25</v>
      </c>
      <c r="I74">
        <f ca="1"/>
        <v>1</v>
      </c>
      <c r="J74" t="b">
        <f t="shared" ca="1" si="0"/>
        <v>1</v>
      </c>
    </row>
    <row r="75" spans="3:10" x14ac:dyDescent="0.35">
      <c r="C75">
        <v>5</v>
      </c>
      <c r="D75">
        <v>2</v>
      </c>
      <c r="E75">
        <v>3.5</v>
      </c>
      <c r="F75">
        <v>1</v>
      </c>
      <c r="G75">
        <v>1</v>
      </c>
      <c r="H75" t="s">
        <v>25</v>
      </c>
      <c r="I75">
        <f ca="1"/>
        <v>1</v>
      </c>
      <c r="J75" t="b">
        <f t="shared" ca="1" si="0"/>
        <v>1</v>
      </c>
    </row>
    <row r="76" spans="3:10" x14ac:dyDescent="0.35">
      <c r="C76">
        <v>5.9</v>
      </c>
      <c r="D76">
        <v>3</v>
      </c>
      <c r="E76">
        <v>4.2</v>
      </c>
      <c r="F76">
        <v>1.5</v>
      </c>
      <c r="G76">
        <v>1</v>
      </c>
      <c r="H76" t="s">
        <v>25</v>
      </c>
      <c r="I76">
        <f ca="1"/>
        <v>1</v>
      </c>
      <c r="J76" t="b">
        <f t="shared" ca="1" si="0"/>
        <v>1</v>
      </c>
    </row>
    <row r="77" spans="3:10" x14ac:dyDescent="0.35">
      <c r="C77">
        <v>6</v>
      </c>
      <c r="D77">
        <v>2.2000000000000002</v>
      </c>
      <c r="E77">
        <v>4</v>
      </c>
      <c r="F77">
        <v>1</v>
      </c>
      <c r="G77">
        <v>1</v>
      </c>
      <c r="H77" t="s">
        <v>25</v>
      </c>
      <c r="I77">
        <f ca="1"/>
        <v>1</v>
      </c>
      <c r="J77" t="b">
        <f t="shared" ca="1" si="0"/>
        <v>1</v>
      </c>
    </row>
    <row r="78" spans="3:10" x14ac:dyDescent="0.35">
      <c r="C78">
        <v>6.1</v>
      </c>
      <c r="D78">
        <v>2.9</v>
      </c>
      <c r="E78">
        <v>4.7</v>
      </c>
      <c r="F78">
        <v>1.4</v>
      </c>
      <c r="G78">
        <v>1</v>
      </c>
      <c r="H78" t="s">
        <v>25</v>
      </c>
      <c r="I78">
        <f ca="1"/>
        <v>1</v>
      </c>
      <c r="J78" t="b">
        <f t="shared" ca="1" si="0"/>
        <v>1</v>
      </c>
    </row>
    <row r="79" spans="3:10" x14ac:dyDescent="0.35">
      <c r="C79">
        <v>5.6</v>
      </c>
      <c r="D79">
        <v>2.9</v>
      </c>
      <c r="E79">
        <v>3.6</v>
      </c>
      <c r="F79">
        <v>1.3</v>
      </c>
      <c r="G79">
        <v>1</v>
      </c>
      <c r="H79" t="s">
        <v>25</v>
      </c>
      <c r="I79">
        <f ca="1"/>
        <v>1</v>
      </c>
      <c r="J79" t="b">
        <f t="shared" ca="1" si="0"/>
        <v>1</v>
      </c>
    </row>
    <row r="80" spans="3:10" x14ac:dyDescent="0.35">
      <c r="C80">
        <v>6.7</v>
      </c>
      <c r="D80">
        <v>3.1</v>
      </c>
      <c r="E80">
        <v>4.4000000000000004</v>
      </c>
      <c r="F80">
        <v>1.4</v>
      </c>
      <c r="G80">
        <v>1</v>
      </c>
      <c r="H80" t="s">
        <v>25</v>
      </c>
      <c r="I80">
        <f ca="1"/>
        <v>1</v>
      </c>
      <c r="J80" t="b">
        <f t="shared" ref="J80:J143" ca="1" si="1">G80=I80</f>
        <v>1</v>
      </c>
    </row>
    <row r="81" spans="3:10" x14ac:dyDescent="0.35">
      <c r="C81">
        <v>5.6</v>
      </c>
      <c r="D81">
        <v>3</v>
      </c>
      <c r="E81">
        <v>4.5</v>
      </c>
      <c r="F81">
        <v>1.5</v>
      </c>
      <c r="G81">
        <v>1</v>
      </c>
      <c r="H81" t="s">
        <v>25</v>
      </c>
      <c r="I81">
        <f ca="1"/>
        <v>1</v>
      </c>
      <c r="J81" t="b">
        <f t="shared" ca="1" si="1"/>
        <v>1</v>
      </c>
    </row>
    <row r="82" spans="3:10" x14ac:dyDescent="0.35">
      <c r="C82">
        <v>5.8</v>
      </c>
      <c r="D82">
        <v>2.7</v>
      </c>
      <c r="E82">
        <v>4.0999999999999996</v>
      </c>
      <c r="F82">
        <v>1</v>
      </c>
      <c r="G82">
        <v>1</v>
      </c>
      <c r="H82" t="s">
        <v>25</v>
      </c>
      <c r="I82">
        <f ca="1"/>
        <v>1</v>
      </c>
      <c r="J82" t="b">
        <f t="shared" ca="1" si="1"/>
        <v>1</v>
      </c>
    </row>
    <row r="83" spans="3:10" x14ac:dyDescent="0.35">
      <c r="C83">
        <v>6.2</v>
      </c>
      <c r="D83">
        <v>2.2000000000000002</v>
      </c>
      <c r="E83">
        <v>4.5</v>
      </c>
      <c r="F83">
        <v>1.5</v>
      </c>
      <c r="G83">
        <v>1</v>
      </c>
      <c r="H83" t="s">
        <v>25</v>
      </c>
      <c r="I83">
        <f ca="1"/>
        <v>1</v>
      </c>
      <c r="J83" t="b">
        <f t="shared" ca="1" si="1"/>
        <v>1</v>
      </c>
    </row>
    <row r="84" spans="3:10" x14ac:dyDescent="0.35">
      <c r="C84">
        <v>5.6</v>
      </c>
      <c r="D84">
        <v>2.5</v>
      </c>
      <c r="E84">
        <v>3.9</v>
      </c>
      <c r="F84">
        <v>1.1000000000000001</v>
      </c>
      <c r="G84">
        <v>1</v>
      </c>
      <c r="H84" t="s">
        <v>25</v>
      </c>
      <c r="I84">
        <f ca="1"/>
        <v>1</v>
      </c>
      <c r="J84" t="b">
        <f t="shared" ca="1" si="1"/>
        <v>1</v>
      </c>
    </row>
    <row r="85" spans="3:10" x14ac:dyDescent="0.35">
      <c r="C85">
        <v>5.9</v>
      </c>
      <c r="D85">
        <v>3.2</v>
      </c>
      <c r="E85">
        <v>4.8</v>
      </c>
      <c r="F85">
        <v>1.8</v>
      </c>
      <c r="G85">
        <v>1</v>
      </c>
      <c r="H85" t="s">
        <v>25</v>
      </c>
      <c r="I85">
        <f ca="1"/>
        <v>1</v>
      </c>
      <c r="J85" t="b">
        <f t="shared" ca="1" si="1"/>
        <v>1</v>
      </c>
    </row>
    <row r="86" spans="3:10" x14ac:dyDescent="0.35">
      <c r="C86">
        <v>6.1</v>
      </c>
      <c r="D86">
        <v>2.8</v>
      </c>
      <c r="E86">
        <v>4</v>
      </c>
      <c r="F86">
        <v>1.3</v>
      </c>
      <c r="G86">
        <v>1</v>
      </c>
      <c r="H86" t="s">
        <v>25</v>
      </c>
      <c r="I86">
        <f ca="1"/>
        <v>1</v>
      </c>
      <c r="J86" t="b">
        <f t="shared" ca="1" si="1"/>
        <v>1</v>
      </c>
    </row>
    <row r="87" spans="3:10" x14ac:dyDescent="0.35">
      <c r="C87">
        <v>6.3</v>
      </c>
      <c r="D87">
        <v>2.5</v>
      </c>
      <c r="E87">
        <v>4.9000000000000004</v>
      </c>
      <c r="F87">
        <v>1.5</v>
      </c>
      <c r="G87">
        <v>1</v>
      </c>
      <c r="H87" t="s">
        <v>25</v>
      </c>
      <c r="I87">
        <f ca="1"/>
        <v>1</v>
      </c>
      <c r="J87" t="b">
        <f t="shared" ca="1" si="1"/>
        <v>1</v>
      </c>
    </row>
    <row r="88" spans="3:10" x14ac:dyDescent="0.35">
      <c r="C88">
        <v>6.1</v>
      </c>
      <c r="D88">
        <v>2.8</v>
      </c>
      <c r="E88">
        <v>4.7</v>
      </c>
      <c r="F88">
        <v>1.2</v>
      </c>
      <c r="G88">
        <v>1</v>
      </c>
      <c r="H88" t="s">
        <v>25</v>
      </c>
      <c r="I88">
        <f ca="1"/>
        <v>1</v>
      </c>
      <c r="J88" t="b">
        <f t="shared" ca="1" si="1"/>
        <v>1</v>
      </c>
    </row>
    <row r="89" spans="3:10" x14ac:dyDescent="0.35">
      <c r="C89">
        <v>6.4</v>
      </c>
      <c r="D89">
        <v>2.9</v>
      </c>
      <c r="E89">
        <v>4.3</v>
      </c>
      <c r="F89">
        <v>1.3</v>
      </c>
      <c r="G89">
        <v>1</v>
      </c>
      <c r="H89" t="s">
        <v>25</v>
      </c>
      <c r="I89">
        <f ca="1"/>
        <v>1</v>
      </c>
      <c r="J89" t="b">
        <f t="shared" ca="1" si="1"/>
        <v>1</v>
      </c>
    </row>
    <row r="90" spans="3:10" x14ac:dyDescent="0.35">
      <c r="C90">
        <v>6.6</v>
      </c>
      <c r="D90">
        <v>3</v>
      </c>
      <c r="E90">
        <v>4.4000000000000004</v>
      </c>
      <c r="F90">
        <v>1.4</v>
      </c>
      <c r="G90">
        <v>1</v>
      </c>
      <c r="H90" t="s">
        <v>25</v>
      </c>
      <c r="I90">
        <f ca="1"/>
        <v>1</v>
      </c>
      <c r="J90" t="b">
        <f t="shared" ca="1" si="1"/>
        <v>1</v>
      </c>
    </row>
    <row r="91" spans="3:10" x14ac:dyDescent="0.35">
      <c r="C91">
        <v>6.8</v>
      </c>
      <c r="D91">
        <v>2.8</v>
      </c>
      <c r="E91">
        <v>4.8</v>
      </c>
      <c r="F91">
        <v>1.4</v>
      </c>
      <c r="G91">
        <v>1</v>
      </c>
      <c r="H91" t="s">
        <v>25</v>
      </c>
      <c r="I91">
        <f ca="1"/>
        <v>1</v>
      </c>
      <c r="J91" t="b">
        <f t="shared" ca="1" si="1"/>
        <v>1</v>
      </c>
    </row>
    <row r="92" spans="3:10" x14ac:dyDescent="0.35">
      <c r="C92">
        <v>6.7</v>
      </c>
      <c r="D92">
        <v>3</v>
      </c>
      <c r="E92">
        <v>5</v>
      </c>
      <c r="F92">
        <v>1.7</v>
      </c>
      <c r="G92">
        <v>1</v>
      </c>
      <c r="H92" t="s">
        <v>25</v>
      </c>
      <c r="I92">
        <f ca="1"/>
        <v>1</v>
      </c>
      <c r="J92" t="b">
        <f t="shared" ca="1" si="1"/>
        <v>1</v>
      </c>
    </row>
    <row r="93" spans="3:10" x14ac:dyDescent="0.35">
      <c r="C93">
        <v>6</v>
      </c>
      <c r="D93">
        <v>2.9</v>
      </c>
      <c r="E93">
        <v>4.5</v>
      </c>
      <c r="F93">
        <v>1.5</v>
      </c>
      <c r="G93">
        <v>1</v>
      </c>
      <c r="H93" t="s">
        <v>25</v>
      </c>
      <c r="I93">
        <f ca="1"/>
        <v>1</v>
      </c>
      <c r="J93" t="b">
        <f t="shared" ca="1" si="1"/>
        <v>1</v>
      </c>
    </row>
    <row r="94" spans="3:10" x14ac:dyDescent="0.35">
      <c r="C94">
        <v>5.7</v>
      </c>
      <c r="D94">
        <v>2.6</v>
      </c>
      <c r="E94">
        <v>3.5</v>
      </c>
      <c r="F94">
        <v>1</v>
      </c>
      <c r="G94">
        <v>1</v>
      </c>
      <c r="H94" t="s">
        <v>25</v>
      </c>
      <c r="I94">
        <f ca="1"/>
        <v>1</v>
      </c>
      <c r="J94" t="b">
        <f t="shared" ca="1" si="1"/>
        <v>1</v>
      </c>
    </row>
    <row r="95" spans="3:10" x14ac:dyDescent="0.35">
      <c r="C95">
        <v>5.5</v>
      </c>
      <c r="D95">
        <v>2.4</v>
      </c>
      <c r="E95">
        <v>3.8</v>
      </c>
      <c r="F95">
        <v>1.1000000000000001</v>
      </c>
      <c r="G95">
        <v>1</v>
      </c>
      <c r="H95" t="s">
        <v>25</v>
      </c>
      <c r="I95">
        <f ca="1"/>
        <v>1</v>
      </c>
      <c r="J95" t="b">
        <f t="shared" ca="1" si="1"/>
        <v>1</v>
      </c>
    </row>
    <row r="96" spans="3:10" x14ac:dyDescent="0.35">
      <c r="C96">
        <v>5.5</v>
      </c>
      <c r="D96">
        <v>2.4</v>
      </c>
      <c r="E96">
        <v>3.7</v>
      </c>
      <c r="F96">
        <v>1</v>
      </c>
      <c r="G96">
        <v>1</v>
      </c>
      <c r="H96" t="s">
        <v>25</v>
      </c>
      <c r="I96">
        <f ca="1"/>
        <v>1</v>
      </c>
      <c r="J96" t="b">
        <f t="shared" ca="1" si="1"/>
        <v>1</v>
      </c>
    </row>
    <row r="97" spans="3:10" x14ac:dyDescent="0.35">
      <c r="C97">
        <v>5.8</v>
      </c>
      <c r="D97">
        <v>2.7</v>
      </c>
      <c r="E97">
        <v>3.9</v>
      </c>
      <c r="F97">
        <v>1.2</v>
      </c>
      <c r="G97">
        <v>1</v>
      </c>
      <c r="H97" t="s">
        <v>25</v>
      </c>
      <c r="I97">
        <f ca="1"/>
        <v>1</v>
      </c>
      <c r="J97" t="b">
        <f t="shared" ca="1" si="1"/>
        <v>1</v>
      </c>
    </row>
    <row r="98" spans="3:10" x14ac:dyDescent="0.35">
      <c r="C98">
        <v>6</v>
      </c>
      <c r="D98">
        <v>2.7</v>
      </c>
      <c r="E98">
        <v>5.0999999999999996</v>
      </c>
      <c r="F98">
        <v>1.6</v>
      </c>
      <c r="G98">
        <v>1</v>
      </c>
      <c r="H98" t="s">
        <v>25</v>
      </c>
      <c r="I98">
        <f ca="1"/>
        <v>1</v>
      </c>
      <c r="J98" t="b">
        <f t="shared" ca="1" si="1"/>
        <v>1</v>
      </c>
    </row>
    <row r="99" spans="3:10" x14ac:dyDescent="0.35">
      <c r="C99">
        <v>5.4</v>
      </c>
      <c r="D99">
        <v>3</v>
      </c>
      <c r="E99">
        <v>4.5</v>
      </c>
      <c r="F99">
        <v>1.5</v>
      </c>
      <c r="G99">
        <v>1</v>
      </c>
      <c r="H99" t="s">
        <v>25</v>
      </c>
      <c r="I99">
        <f ca="1"/>
        <v>1</v>
      </c>
      <c r="J99" t="b">
        <f t="shared" ca="1" si="1"/>
        <v>1</v>
      </c>
    </row>
    <row r="100" spans="3:10" x14ac:dyDescent="0.35">
      <c r="C100">
        <v>6</v>
      </c>
      <c r="D100">
        <v>3.4</v>
      </c>
      <c r="E100">
        <v>4.5</v>
      </c>
      <c r="F100">
        <v>1.6</v>
      </c>
      <c r="G100">
        <v>1</v>
      </c>
      <c r="H100" t="s">
        <v>25</v>
      </c>
      <c r="I100">
        <f ca="1"/>
        <v>1</v>
      </c>
      <c r="J100" t="b">
        <f t="shared" ca="1" si="1"/>
        <v>1</v>
      </c>
    </row>
    <row r="101" spans="3:10" x14ac:dyDescent="0.35">
      <c r="C101">
        <v>6.7</v>
      </c>
      <c r="D101">
        <v>3.1</v>
      </c>
      <c r="E101">
        <v>4.7</v>
      </c>
      <c r="F101">
        <v>1.5</v>
      </c>
      <c r="G101">
        <v>1</v>
      </c>
      <c r="H101" t="s">
        <v>25</v>
      </c>
      <c r="I101">
        <f ca="1"/>
        <v>1</v>
      </c>
      <c r="J101" t="b">
        <f t="shared" ca="1" si="1"/>
        <v>1</v>
      </c>
    </row>
    <row r="102" spans="3:10" x14ac:dyDescent="0.35">
      <c r="C102">
        <v>6.3</v>
      </c>
      <c r="D102">
        <v>2.2999999999999998</v>
      </c>
      <c r="E102">
        <v>4.4000000000000004</v>
      </c>
      <c r="F102">
        <v>1.3</v>
      </c>
      <c r="G102">
        <v>1</v>
      </c>
      <c r="H102" t="s">
        <v>25</v>
      </c>
      <c r="I102">
        <f ca="1"/>
        <v>1</v>
      </c>
      <c r="J102" t="b">
        <f t="shared" ca="1" si="1"/>
        <v>1</v>
      </c>
    </row>
    <row r="103" spans="3:10" x14ac:dyDescent="0.35">
      <c r="C103">
        <v>5.6</v>
      </c>
      <c r="D103">
        <v>3</v>
      </c>
      <c r="E103">
        <v>4.0999999999999996</v>
      </c>
      <c r="F103">
        <v>1.3</v>
      </c>
      <c r="G103">
        <v>1</v>
      </c>
      <c r="H103" t="s">
        <v>25</v>
      </c>
      <c r="I103">
        <f ca="1"/>
        <v>1</v>
      </c>
      <c r="J103" t="b">
        <f t="shared" ca="1" si="1"/>
        <v>1</v>
      </c>
    </row>
    <row r="104" spans="3:10" x14ac:dyDescent="0.35">
      <c r="C104">
        <v>5.5</v>
      </c>
      <c r="D104">
        <v>2.5</v>
      </c>
      <c r="E104">
        <v>4</v>
      </c>
      <c r="F104">
        <v>1.3</v>
      </c>
      <c r="G104">
        <v>1</v>
      </c>
      <c r="H104" t="s">
        <v>25</v>
      </c>
      <c r="I104">
        <f ca="1"/>
        <v>1</v>
      </c>
      <c r="J104" t="b">
        <f t="shared" ca="1" si="1"/>
        <v>1</v>
      </c>
    </row>
    <row r="105" spans="3:10" x14ac:dyDescent="0.35">
      <c r="C105">
        <v>5.5</v>
      </c>
      <c r="D105">
        <v>2.6</v>
      </c>
      <c r="E105">
        <v>4.4000000000000004</v>
      </c>
      <c r="F105">
        <v>1.2</v>
      </c>
      <c r="G105">
        <v>1</v>
      </c>
      <c r="H105" t="s">
        <v>25</v>
      </c>
      <c r="I105">
        <f ca="1"/>
        <v>1</v>
      </c>
      <c r="J105" t="b">
        <f t="shared" ca="1" si="1"/>
        <v>1</v>
      </c>
    </row>
    <row r="106" spans="3:10" x14ac:dyDescent="0.35">
      <c r="C106">
        <v>6.1</v>
      </c>
      <c r="D106">
        <v>3</v>
      </c>
      <c r="E106">
        <v>4.5999999999999996</v>
      </c>
      <c r="F106">
        <v>1.4</v>
      </c>
      <c r="G106">
        <v>1</v>
      </c>
      <c r="H106" t="s">
        <v>25</v>
      </c>
      <c r="I106">
        <f ca="1"/>
        <v>1</v>
      </c>
      <c r="J106" t="b">
        <f t="shared" ca="1" si="1"/>
        <v>1</v>
      </c>
    </row>
    <row r="107" spans="3:10" x14ac:dyDescent="0.35">
      <c r="C107">
        <v>5.8</v>
      </c>
      <c r="D107">
        <v>2.6</v>
      </c>
      <c r="E107">
        <v>4</v>
      </c>
      <c r="F107">
        <v>1.2</v>
      </c>
      <c r="G107">
        <v>1</v>
      </c>
      <c r="H107" t="s">
        <v>25</v>
      </c>
      <c r="I107">
        <f ca="1"/>
        <v>1</v>
      </c>
      <c r="J107" t="b">
        <f t="shared" ca="1" si="1"/>
        <v>1</v>
      </c>
    </row>
    <row r="108" spans="3:10" x14ac:dyDescent="0.35">
      <c r="C108">
        <v>5</v>
      </c>
      <c r="D108">
        <v>2.2999999999999998</v>
      </c>
      <c r="E108">
        <v>3.3</v>
      </c>
      <c r="F108">
        <v>1</v>
      </c>
      <c r="G108">
        <v>1</v>
      </c>
      <c r="H108" t="s">
        <v>25</v>
      </c>
      <c r="I108">
        <f ca="1"/>
        <v>1</v>
      </c>
      <c r="J108" t="b">
        <f t="shared" ca="1" si="1"/>
        <v>1</v>
      </c>
    </row>
    <row r="109" spans="3:10" x14ac:dyDescent="0.35">
      <c r="C109">
        <v>5.6</v>
      </c>
      <c r="D109">
        <v>2.7</v>
      </c>
      <c r="E109">
        <v>4.2</v>
      </c>
      <c r="F109">
        <v>1.3</v>
      </c>
      <c r="G109">
        <v>1</v>
      </c>
      <c r="H109" t="s">
        <v>25</v>
      </c>
      <c r="I109">
        <f ca="1"/>
        <v>1</v>
      </c>
      <c r="J109" t="b">
        <f t="shared" ca="1" si="1"/>
        <v>1</v>
      </c>
    </row>
    <row r="110" spans="3:10" x14ac:dyDescent="0.35">
      <c r="C110">
        <v>5.7</v>
      </c>
      <c r="D110">
        <v>3</v>
      </c>
      <c r="E110">
        <v>4.2</v>
      </c>
      <c r="F110">
        <v>1.2</v>
      </c>
      <c r="G110">
        <v>1</v>
      </c>
      <c r="H110" t="s">
        <v>25</v>
      </c>
      <c r="I110">
        <f ca="1"/>
        <v>1</v>
      </c>
      <c r="J110" t="b">
        <f t="shared" ca="1" si="1"/>
        <v>1</v>
      </c>
    </row>
    <row r="111" spans="3:10" x14ac:dyDescent="0.35">
      <c r="C111">
        <v>5.7</v>
      </c>
      <c r="D111">
        <v>2.9</v>
      </c>
      <c r="E111">
        <v>4.2</v>
      </c>
      <c r="F111">
        <v>1.3</v>
      </c>
      <c r="G111">
        <v>1</v>
      </c>
      <c r="H111" t="s">
        <v>25</v>
      </c>
      <c r="I111">
        <f ca="1"/>
        <v>1</v>
      </c>
      <c r="J111" t="b">
        <f t="shared" ca="1" si="1"/>
        <v>1</v>
      </c>
    </row>
    <row r="112" spans="3:10" x14ac:dyDescent="0.35">
      <c r="C112">
        <v>6.2</v>
      </c>
      <c r="D112">
        <v>2.9</v>
      </c>
      <c r="E112">
        <v>4.3</v>
      </c>
      <c r="F112">
        <v>1.3</v>
      </c>
      <c r="G112">
        <v>1</v>
      </c>
      <c r="H112" t="s">
        <v>25</v>
      </c>
      <c r="I112">
        <f ca="1"/>
        <v>1</v>
      </c>
      <c r="J112" t="b">
        <f t="shared" ca="1" si="1"/>
        <v>1</v>
      </c>
    </row>
    <row r="113" spans="3:10" x14ac:dyDescent="0.35">
      <c r="C113">
        <v>5.0999999999999996</v>
      </c>
      <c r="D113">
        <v>2.5</v>
      </c>
      <c r="E113">
        <v>3</v>
      </c>
      <c r="F113">
        <v>1.1000000000000001</v>
      </c>
      <c r="G113">
        <v>1</v>
      </c>
      <c r="H113" t="s">
        <v>25</v>
      </c>
      <c r="I113">
        <f ca="1"/>
        <v>1</v>
      </c>
      <c r="J113" t="b">
        <f t="shared" ca="1" si="1"/>
        <v>1</v>
      </c>
    </row>
    <row r="114" spans="3:10" x14ac:dyDescent="0.35">
      <c r="C114">
        <v>5.7</v>
      </c>
      <c r="D114">
        <v>2.8</v>
      </c>
      <c r="E114">
        <v>4.0999999999999996</v>
      </c>
      <c r="F114">
        <v>1.3</v>
      </c>
      <c r="G114">
        <v>1</v>
      </c>
      <c r="H114" t="s">
        <v>25</v>
      </c>
      <c r="I114">
        <f ca="1"/>
        <v>1</v>
      </c>
      <c r="J114" t="b">
        <f t="shared" ca="1" si="1"/>
        <v>1</v>
      </c>
    </row>
    <row r="115" spans="3:10" x14ac:dyDescent="0.35">
      <c r="C115">
        <v>6.3</v>
      </c>
      <c r="D115">
        <v>3.3</v>
      </c>
      <c r="E115">
        <v>6</v>
      </c>
      <c r="F115">
        <v>2.5</v>
      </c>
      <c r="G115">
        <v>2</v>
      </c>
      <c r="H115" t="s">
        <v>26</v>
      </c>
      <c r="I115">
        <f ca="1"/>
        <v>2</v>
      </c>
      <c r="J115" t="b">
        <f t="shared" ca="1" si="1"/>
        <v>1</v>
      </c>
    </row>
    <row r="116" spans="3:10" x14ac:dyDescent="0.35">
      <c r="C116">
        <v>5.8</v>
      </c>
      <c r="D116">
        <v>2.7</v>
      </c>
      <c r="E116">
        <v>5.0999999999999996</v>
      </c>
      <c r="F116">
        <v>1.9</v>
      </c>
      <c r="G116">
        <v>2</v>
      </c>
      <c r="H116" t="s">
        <v>26</v>
      </c>
      <c r="I116">
        <f ca="1"/>
        <v>2</v>
      </c>
      <c r="J116" t="b">
        <f t="shared" ca="1" si="1"/>
        <v>1</v>
      </c>
    </row>
    <row r="117" spans="3:10" x14ac:dyDescent="0.35">
      <c r="C117">
        <v>7.1</v>
      </c>
      <c r="D117">
        <v>3</v>
      </c>
      <c r="E117">
        <v>5.9</v>
      </c>
      <c r="F117">
        <v>2.1</v>
      </c>
      <c r="G117">
        <v>2</v>
      </c>
      <c r="H117" t="s">
        <v>26</v>
      </c>
      <c r="I117">
        <f ca="1"/>
        <v>2</v>
      </c>
      <c r="J117" t="b">
        <f t="shared" ca="1" si="1"/>
        <v>1</v>
      </c>
    </row>
    <row r="118" spans="3:10" x14ac:dyDescent="0.35">
      <c r="C118">
        <v>6.3</v>
      </c>
      <c r="D118">
        <v>2.9</v>
      </c>
      <c r="E118">
        <v>5.6</v>
      </c>
      <c r="F118">
        <v>1.8</v>
      </c>
      <c r="G118">
        <v>2</v>
      </c>
      <c r="H118" t="s">
        <v>26</v>
      </c>
      <c r="I118">
        <f ca="1"/>
        <v>2</v>
      </c>
      <c r="J118" t="b">
        <f t="shared" ca="1" si="1"/>
        <v>1</v>
      </c>
    </row>
    <row r="119" spans="3:10" x14ac:dyDescent="0.35">
      <c r="C119">
        <v>6.5</v>
      </c>
      <c r="D119">
        <v>3</v>
      </c>
      <c r="E119">
        <v>5.8</v>
      </c>
      <c r="F119">
        <v>2.2000000000000002</v>
      </c>
      <c r="G119">
        <v>2</v>
      </c>
      <c r="H119" t="s">
        <v>26</v>
      </c>
      <c r="I119">
        <f ca="1"/>
        <v>2</v>
      </c>
      <c r="J119" t="b">
        <f t="shared" ca="1" si="1"/>
        <v>1</v>
      </c>
    </row>
    <row r="120" spans="3:10" x14ac:dyDescent="0.35">
      <c r="C120">
        <v>7.6</v>
      </c>
      <c r="D120">
        <v>3</v>
      </c>
      <c r="E120">
        <v>6.6</v>
      </c>
      <c r="F120">
        <v>2.1</v>
      </c>
      <c r="G120">
        <v>2</v>
      </c>
      <c r="H120" t="s">
        <v>26</v>
      </c>
      <c r="I120">
        <f ca="1"/>
        <v>2</v>
      </c>
      <c r="J120" t="b">
        <f t="shared" ca="1" si="1"/>
        <v>1</v>
      </c>
    </row>
    <row r="121" spans="3:10" x14ac:dyDescent="0.35">
      <c r="C121">
        <v>4.9000000000000004</v>
      </c>
      <c r="D121">
        <v>2.5</v>
      </c>
      <c r="E121">
        <v>4.5</v>
      </c>
      <c r="F121">
        <v>1.7</v>
      </c>
      <c r="G121">
        <v>2</v>
      </c>
      <c r="H121" t="s">
        <v>26</v>
      </c>
      <c r="I121">
        <f ca="1"/>
        <v>2</v>
      </c>
      <c r="J121" t="b">
        <f t="shared" ca="1" si="1"/>
        <v>1</v>
      </c>
    </row>
    <row r="122" spans="3:10" x14ac:dyDescent="0.35">
      <c r="C122">
        <v>7.3</v>
      </c>
      <c r="D122">
        <v>2.9</v>
      </c>
      <c r="E122">
        <v>6.3</v>
      </c>
      <c r="F122">
        <v>1.8</v>
      </c>
      <c r="G122">
        <v>2</v>
      </c>
      <c r="H122" t="s">
        <v>26</v>
      </c>
      <c r="I122">
        <f ca="1"/>
        <v>2</v>
      </c>
      <c r="J122" t="b">
        <f t="shared" ca="1" si="1"/>
        <v>1</v>
      </c>
    </row>
    <row r="123" spans="3:10" x14ac:dyDescent="0.35">
      <c r="C123">
        <v>6.7</v>
      </c>
      <c r="D123">
        <v>2.5</v>
      </c>
      <c r="E123">
        <v>5.8</v>
      </c>
      <c r="F123">
        <v>1.8</v>
      </c>
      <c r="G123">
        <v>2</v>
      </c>
      <c r="H123" t="s">
        <v>26</v>
      </c>
      <c r="I123">
        <f ca="1"/>
        <v>2</v>
      </c>
      <c r="J123" t="b">
        <f t="shared" ca="1" si="1"/>
        <v>1</v>
      </c>
    </row>
    <row r="124" spans="3:10" x14ac:dyDescent="0.35">
      <c r="C124">
        <v>7.2</v>
      </c>
      <c r="D124">
        <v>3.6</v>
      </c>
      <c r="E124">
        <v>6.1</v>
      </c>
      <c r="F124">
        <v>2.5</v>
      </c>
      <c r="G124">
        <v>2</v>
      </c>
      <c r="H124" t="s">
        <v>26</v>
      </c>
      <c r="I124">
        <f ca="1"/>
        <v>2</v>
      </c>
      <c r="J124" t="b">
        <f t="shared" ca="1" si="1"/>
        <v>1</v>
      </c>
    </row>
    <row r="125" spans="3:10" x14ac:dyDescent="0.35">
      <c r="C125">
        <v>6.5</v>
      </c>
      <c r="D125">
        <v>3.2</v>
      </c>
      <c r="E125">
        <v>5.0999999999999996</v>
      </c>
      <c r="F125">
        <v>2</v>
      </c>
      <c r="G125">
        <v>2</v>
      </c>
      <c r="H125" t="s">
        <v>26</v>
      </c>
      <c r="I125">
        <f ca="1"/>
        <v>2</v>
      </c>
      <c r="J125" t="b">
        <f t="shared" ca="1" si="1"/>
        <v>1</v>
      </c>
    </row>
    <row r="126" spans="3:10" x14ac:dyDescent="0.35">
      <c r="C126">
        <v>6.4</v>
      </c>
      <c r="D126">
        <v>2.7</v>
      </c>
      <c r="E126">
        <v>5.3</v>
      </c>
      <c r="F126">
        <v>1.9</v>
      </c>
      <c r="G126">
        <v>2</v>
      </c>
      <c r="H126" t="s">
        <v>26</v>
      </c>
      <c r="I126">
        <f ca="1"/>
        <v>2</v>
      </c>
      <c r="J126" t="b">
        <f t="shared" ca="1" si="1"/>
        <v>1</v>
      </c>
    </row>
    <row r="127" spans="3:10" x14ac:dyDescent="0.35">
      <c r="C127">
        <v>6.8</v>
      </c>
      <c r="D127">
        <v>3</v>
      </c>
      <c r="E127">
        <v>5.5</v>
      </c>
      <c r="F127">
        <v>2.1</v>
      </c>
      <c r="G127">
        <v>2</v>
      </c>
      <c r="H127" t="s">
        <v>26</v>
      </c>
      <c r="I127">
        <f ca="1"/>
        <v>2</v>
      </c>
      <c r="J127" t="b">
        <f t="shared" ca="1" si="1"/>
        <v>1</v>
      </c>
    </row>
    <row r="128" spans="3:10" x14ac:dyDescent="0.35">
      <c r="C128">
        <v>5.7</v>
      </c>
      <c r="D128">
        <v>2.5</v>
      </c>
      <c r="E128">
        <v>5</v>
      </c>
      <c r="F128">
        <v>2</v>
      </c>
      <c r="G128">
        <v>2</v>
      </c>
      <c r="H128" t="s">
        <v>26</v>
      </c>
      <c r="I128">
        <f ca="1"/>
        <v>2</v>
      </c>
      <c r="J128" t="b">
        <f t="shared" ca="1" si="1"/>
        <v>1</v>
      </c>
    </row>
    <row r="129" spans="3:10" x14ac:dyDescent="0.35">
      <c r="C129">
        <v>5.8</v>
      </c>
      <c r="D129">
        <v>2.8</v>
      </c>
      <c r="E129">
        <v>5.0999999999999996</v>
      </c>
      <c r="F129">
        <v>2.4</v>
      </c>
      <c r="G129">
        <v>2</v>
      </c>
      <c r="H129" t="s">
        <v>26</v>
      </c>
      <c r="I129">
        <f ca="1"/>
        <v>2</v>
      </c>
      <c r="J129" t="b">
        <f t="shared" ca="1" si="1"/>
        <v>1</v>
      </c>
    </row>
    <row r="130" spans="3:10" x14ac:dyDescent="0.35">
      <c r="C130">
        <v>6.4</v>
      </c>
      <c r="D130">
        <v>3.2</v>
      </c>
      <c r="E130">
        <v>5.3</v>
      </c>
      <c r="F130">
        <v>2.2999999999999998</v>
      </c>
      <c r="G130">
        <v>2</v>
      </c>
      <c r="H130" t="s">
        <v>26</v>
      </c>
      <c r="I130">
        <f ca="1"/>
        <v>2</v>
      </c>
      <c r="J130" t="b">
        <f t="shared" ca="1" si="1"/>
        <v>1</v>
      </c>
    </row>
    <row r="131" spans="3:10" x14ac:dyDescent="0.35">
      <c r="C131">
        <v>6.5</v>
      </c>
      <c r="D131">
        <v>3</v>
      </c>
      <c r="E131">
        <v>5.5</v>
      </c>
      <c r="F131">
        <v>1.8</v>
      </c>
      <c r="G131">
        <v>2</v>
      </c>
      <c r="H131" t="s">
        <v>26</v>
      </c>
      <c r="I131">
        <f ca="1"/>
        <v>2</v>
      </c>
      <c r="J131" t="b">
        <f t="shared" ca="1" si="1"/>
        <v>1</v>
      </c>
    </row>
    <row r="132" spans="3:10" x14ac:dyDescent="0.35">
      <c r="C132">
        <v>7.7</v>
      </c>
      <c r="D132">
        <v>3.8</v>
      </c>
      <c r="E132">
        <v>6.7</v>
      </c>
      <c r="F132">
        <v>2.2000000000000002</v>
      </c>
      <c r="G132">
        <v>2</v>
      </c>
      <c r="H132" t="s">
        <v>26</v>
      </c>
      <c r="I132">
        <f ca="1"/>
        <v>2</v>
      </c>
      <c r="J132" t="b">
        <f t="shared" ca="1" si="1"/>
        <v>1</v>
      </c>
    </row>
    <row r="133" spans="3:10" x14ac:dyDescent="0.35">
      <c r="C133">
        <v>7.7</v>
      </c>
      <c r="D133">
        <v>2.6</v>
      </c>
      <c r="E133">
        <v>6.9</v>
      </c>
      <c r="F133">
        <v>2.2999999999999998</v>
      </c>
      <c r="G133">
        <v>2</v>
      </c>
      <c r="H133" t="s">
        <v>26</v>
      </c>
      <c r="I133">
        <f ca="1"/>
        <v>2</v>
      </c>
      <c r="J133" t="b">
        <f t="shared" ca="1" si="1"/>
        <v>1</v>
      </c>
    </row>
    <row r="134" spans="3:10" x14ac:dyDescent="0.35">
      <c r="C134">
        <v>6</v>
      </c>
      <c r="D134">
        <v>2.2000000000000002</v>
      </c>
      <c r="E134">
        <v>5</v>
      </c>
      <c r="F134">
        <v>1.5</v>
      </c>
      <c r="G134">
        <v>2</v>
      </c>
      <c r="H134" t="s">
        <v>26</v>
      </c>
      <c r="I134">
        <f ca="1"/>
        <v>2</v>
      </c>
      <c r="J134" t="b">
        <f t="shared" ca="1" si="1"/>
        <v>1</v>
      </c>
    </row>
    <row r="135" spans="3:10" x14ac:dyDescent="0.35">
      <c r="C135">
        <v>6.9</v>
      </c>
      <c r="D135">
        <v>3.2</v>
      </c>
      <c r="E135">
        <v>5.7</v>
      </c>
      <c r="F135">
        <v>2.2999999999999998</v>
      </c>
      <c r="G135">
        <v>2</v>
      </c>
      <c r="H135" t="s">
        <v>26</v>
      </c>
      <c r="I135">
        <f ca="1"/>
        <v>2</v>
      </c>
      <c r="J135" t="b">
        <f t="shared" ca="1" si="1"/>
        <v>1</v>
      </c>
    </row>
    <row r="136" spans="3:10" x14ac:dyDescent="0.35">
      <c r="C136">
        <v>5.6</v>
      </c>
      <c r="D136">
        <v>2.8</v>
      </c>
      <c r="E136">
        <v>4.9000000000000004</v>
      </c>
      <c r="F136">
        <v>2</v>
      </c>
      <c r="G136">
        <v>2</v>
      </c>
      <c r="H136" t="s">
        <v>26</v>
      </c>
      <c r="I136">
        <f ca="1"/>
        <v>1</v>
      </c>
      <c r="J136" t="b">
        <f t="shared" ca="1" si="1"/>
        <v>0</v>
      </c>
    </row>
    <row r="137" spans="3:10" x14ac:dyDescent="0.35">
      <c r="C137">
        <v>7.7</v>
      </c>
      <c r="D137">
        <v>2.8</v>
      </c>
      <c r="E137">
        <v>6.7</v>
      </c>
      <c r="F137">
        <v>2</v>
      </c>
      <c r="G137">
        <v>2</v>
      </c>
      <c r="H137" t="s">
        <v>26</v>
      </c>
      <c r="I137">
        <f ca="1"/>
        <v>2</v>
      </c>
      <c r="J137" t="b">
        <f t="shared" ca="1" si="1"/>
        <v>1</v>
      </c>
    </row>
    <row r="138" spans="3:10" x14ac:dyDescent="0.35">
      <c r="C138">
        <v>6.3</v>
      </c>
      <c r="D138">
        <v>2.7</v>
      </c>
      <c r="E138">
        <v>4.9000000000000004</v>
      </c>
      <c r="F138">
        <v>1.8</v>
      </c>
      <c r="G138">
        <v>2</v>
      </c>
      <c r="H138" t="s">
        <v>26</v>
      </c>
      <c r="I138">
        <f ca="1"/>
        <v>2</v>
      </c>
      <c r="J138" t="b">
        <f t="shared" ca="1" si="1"/>
        <v>1</v>
      </c>
    </row>
    <row r="139" spans="3:10" x14ac:dyDescent="0.35">
      <c r="C139">
        <v>6.7</v>
      </c>
      <c r="D139">
        <v>3.3</v>
      </c>
      <c r="E139">
        <v>5.7</v>
      </c>
      <c r="F139">
        <v>2.1</v>
      </c>
      <c r="G139">
        <v>2</v>
      </c>
      <c r="H139" t="s">
        <v>26</v>
      </c>
      <c r="I139">
        <f ca="1"/>
        <v>2</v>
      </c>
      <c r="J139" t="b">
        <f t="shared" ca="1" si="1"/>
        <v>1</v>
      </c>
    </row>
    <row r="140" spans="3:10" x14ac:dyDescent="0.35">
      <c r="C140">
        <v>7.2</v>
      </c>
      <c r="D140">
        <v>3.2</v>
      </c>
      <c r="E140">
        <v>6</v>
      </c>
      <c r="F140">
        <v>1.8</v>
      </c>
      <c r="G140">
        <v>2</v>
      </c>
      <c r="H140" t="s">
        <v>26</v>
      </c>
      <c r="I140">
        <f ca="1"/>
        <v>2</v>
      </c>
      <c r="J140" t="b">
        <f t="shared" ca="1" si="1"/>
        <v>1</v>
      </c>
    </row>
    <row r="141" spans="3:10" x14ac:dyDescent="0.35">
      <c r="C141">
        <v>6.2</v>
      </c>
      <c r="D141">
        <v>2.8</v>
      </c>
      <c r="E141">
        <v>4.8</v>
      </c>
      <c r="F141">
        <v>1.8</v>
      </c>
      <c r="G141">
        <v>2</v>
      </c>
      <c r="H141" t="s">
        <v>26</v>
      </c>
      <c r="I141">
        <f ca="1"/>
        <v>2</v>
      </c>
      <c r="J141" t="b">
        <f t="shared" ca="1" si="1"/>
        <v>1</v>
      </c>
    </row>
    <row r="142" spans="3:10" x14ac:dyDescent="0.35">
      <c r="C142">
        <v>6.1</v>
      </c>
      <c r="D142">
        <v>3</v>
      </c>
      <c r="E142">
        <v>4.9000000000000004</v>
      </c>
      <c r="F142">
        <v>1.8</v>
      </c>
      <c r="G142">
        <v>2</v>
      </c>
      <c r="H142" t="s">
        <v>26</v>
      </c>
      <c r="I142">
        <f ca="1"/>
        <v>2</v>
      </c>
      <c r="J142" t="b">
        <f t="shared" ca="1" si="1"/>
        <v>1</v>
      </c>
    </row>
    <row r="143" spans="3:10" x14ac:dyDescent="0.35">
      <c r="C143">
        <v>6.4</v>
      </c>
      <c r="D143">
        <v>2.8</v>
      </c>
      <c r="E143">
        <v>5.6</v>
      </c>
      <c r="F143">
        <v>2.1</v>
      </c>
      <c r="G143">
        <v>2</v>
      </c>
      <c r="H143" t="s">
        <v>26</v>
      </c>
      <c r="I143">
        <f ca="1"/>
        <v>2</v>
      </c>
      <c r="J143" t="b">
        <f t="shared" ca="1" si="1"/>
        <v>1</v>
      </c>
    </row>
    <row r="144" spans="3:10" x14ac:dyDescent="0.35">
      <c r="C144">
        <v>7.2</v>
      </c>
      <c r="D144">
        <v>3</v>
      </c>
      <c r="E144">
        <v>5.8</v>
      </c>
      <c r="F144">
        <v>1.6</v>
      </c>
      <c r="G144">
        <v>2</v>
      </c>
      <c r="H144" t="s">
        <v>26</v>
      </c>
      <c r="I144">
        <f ca="1"/>
        <v>2</v>
      </c>
      <c r="J144" t="b">
        <f t="shared" ref="J144:J164" ca="1" si="2">G144=I144</f>
        <v>1</v>
      </c>
    </row>
    <row r="145" spans="3:10" x14ac:dyDescent="0.35">
      <c r="C145">
        <v>7.4</v>
      </c>
      <c r="D145">
        <v>2.8</v>
      </c>
      <c r="E145">
        <v>6.1</v>
      </c>
      <c r="F145">
        <v>1.9</v>
      </c>
      <c r="G145">
        <v>2</v>
      </c>
      <c r="H145" t="s">
        <v>26</v>
      </c>
      <c r="I145">
        <f ca="1"/>
        <v>2</v>
      </c>
      <c r="J145" t="b">
        <f t="shared" ca="1" si="2"/>
        <v>1</v>
      </c>
    </row>
    <row r="146" spans="3:10" x14ac:dyDescent="0.35">
      <c r="C146">
        <v>7.9</v>
      </c>
      <c r="D146">
        <v>3.8</v>
      </c>
      <c r="E146">
        <v>6.4</v>
      </c>
      <c r="F146">
        <v>2</v>
      </c>
      <c r="G146">
        <v>2</v>
      </c>
      <c r="H146" t="s">
        <v>26</v>
      </c>
      <c r="I146">
        <f ca="1"/>
        <v>2</v>
      </c>
      <c r="J146" t="b">
        <f t="shared" ca="1" si="2"/>
        <v>1</v>
      </c>
    </row>
    <row r="147" spans="3:10" x14ac:dyDescent="0.35">
      <c r="C147">
        <v>6.4</v>
      </c>
      <c r="D147">
        <v>2.8</v>
      </c>
      <c r="E147">
        <v>5.6</v>
      </c>
      <c r="F147">
        <v>2.2000000000000002</v>
      </c>
      <c r="G147">
        <v>2</v>
      </c>
      <c r="H147" t="s">
        <v>26</v>
      </c>
      <c r="I147">
        <f ca="1"/>
        <v>2</v>
      </c>
      <c r="J147" t="b">
        <f t="shared" ca="1" si="2"/>
        <v>1</v>
      </c>
    </row>
    <row r="148" spans="3:10" x14ac:dyDescent="0.35">
      <c r="C148">
        <v>6.3</v>
      </c>
      <c r="D148">
        <v>2.8</v>
      </c>
      <c r="E148">
        <v>5.0999999999999996</v>
      </c>
      <c r="F148">
        <v>1.5</v>
      </c>
      <c r="G148">
        <v>2</v>
      </c>
      <c r="H148" t="s">
        <v>26</v>
      </c>
      <c r="I148">
        <f ca="1"/>
        <v>2</v>
      </c>
      <c r="J148" t="b">
        <f t="shared" ca="1" si="2"/>
        <v>1</v>
      </c>
    </row>
    <row r="149" spans="3:10" x14ac:dyDescent="0.35">
      <c r="C149">
        <v>6.1</v>
      </c>
      <c r="D149">
        <v>2.6</v>
      </c>
      <c r="E149">
        <v>5.6</v>
      </c>
      <c r="F149">
        <v>1.4</v>
      </c>
      <c r="G149">
        <v>2</v>
      </c>
      <c r="H149" t="s">
        <v>26</v>
      </c>
      <c r="I149">
        <f ca="1"/>
        <v>2</v>
      </c>
      <c r="J149" t="b">
        <f t="shared" ca="1" si="2"/>
        <v>1</v>
      </c>
    </row>
    <row r="150" spans="3:10" x14ac:dyDescent="0.35">
      <c r="C150">
        <v>7.7</v>
      </c>
      <c r="D150">
        <v>3</v>
      </c>
      <c r="E150">
        <v>6.1</v>
      </c>
      <c r="F150">
        <v>2.2999999999999998</v>
      </c>
      <c r="G150">
        <v>2</v>
      </c>
      <c r="H150" t="s">
        <v>26</v>
      </c>
      <c r="I150">
        <f ca="1"/>
        <v>2</v>
      </c>
      <c r="J150" t="b">
        <f t="shared" ca="1" si="2"/>
        <v>1</v>
      </c>
    </row>
    <row r="151" spans="3:10" x14ac:dyDescent="0.35">
      <c r="C151">
        <v>6.3</v>
      </c>
      <c r="D151">
        <v>3.4</v>
      </c>
      <c r="E151">
        <v>5.6</v>
      </c>
      <c r="F151">
        <v>2.4</v>
      </c>
      <c r="G151">
        <v>2</v>
      </c>
      <c r="H151" t="s">
        <v>26</v>
      </c>
      <c r="I151">
        <f ca="1"/>
        <v>2</v>
      </c>
      <c r="J151" t="b">
        <f t="shared" ca="1" si="2"/>
        <v>1</v>
      </c>
    </row>
    <row r="152" spans="3:10" x14ac:dyDescent="0.35">
      <c r="C152">
        <v>6.4</v>
      </c>
      <c r="D152">
        <v>3.1</v>
      </c>
      <c r="E152">
        <v>5.5</v>
      </c>
      <c r="F152">
        <v>1.8</v>
      </c>
      <c r="G152">
        <v>2</v>
      </c>
      <c r="H152" t="s">
        <v>26</v>
      </c>
      <c r="I152">
        <f ca="1"/>
        <v>2</v>
      </c>
      <c r="J152" t="b">
        <f t="shared" ca="1" si="2"/>
        <v>1</v>
      </c>
    </row>
    <row r="153" spans="3:10" x14ac:dyDescent="0.35">
      <c r="C153">
        <v>6</v>
      </c>
      <c r="D153">
        <v>3</v>
      </c>
      <c r="E153">
        <v>4.8</v>
      </c>
      <c r="F153">
        <v>1.8</v>
      </c>
      <c r="G153">
        <v>2</v>
      </c>
      <c r="H153" t="s">
        <v>26</v>
      </c>
      <c r="I153">
        <f ca="1"/>
        <v>2</v>
      </c>
      <c r="J153" t="b">
        <f t="shared" ca="1" si="2"/>
        <v>1</v>
      </c>
    </row>
    <row r="154" spans="3:10" x14ac:dyDescent="0.35">
      <c r="C154">
        <v>6.9</v>
      </c>
      <c r="D154">
        <v>3.1</v>
      </c>
      <c r="E154">
        <v>5.4</v>
      </c>
      <c r="F154">
        <v>2.1</v>
      </c>
      <c r="G154">
        <v>2</v>
      </c>
      <c r="H154" t="s">
        <v>26</v>
      </c>
      <c r="I154">
        <f ca="1"/>
        <v>2</v>
      </c>
      <c r="J154" t="b">
        <f t="shared" ca="1" si="2"/>
        <v>1</v>
      </c>
    </row>
    <row r="155" spans="3:10" x14ac:dyDescent="0.35">
      <c r="C155">
        <v>6.7</v>
      </c>
      <c r="D155">
        <v>3.1</v>
      </c>
      <c r="E155">
        <v>5.6</v>
      </c>
      <c r="F155">
        <v>2.4</v>
      </c>
      <c r="G155">
        <v>2</v>
      </c>
      <c r="H155" t="s">
        <v>26</v>
      </c>
      <c r="I155">
        <f ca="1"/>
        <v>2</v>
      </c>
      <c r="J155" t="b">
        <f t="shared" ca="1" si="2"/>
        <v>1</v>
      </c>
    </row>
    <row r="156" spans="3:10" x14ac:dyDescent="0.35">
      <c r="C156">
        <v>6.9</v>
      </c>
      <c r="D156">
        <v>3.1</v>
      </c>
      <c r="E156">
        <v>5.0999999999999996</v>
      </c>
      <c r="F156">
        <v>2.2999999999999998</v>
      </c>
      <c r="G156">
        <v>2</v>
      </c>
      <c r="H156" t="s">
        <v>26</v>
      </c>
      <c r="I156">
        <f ca="1"/>
        <v>2</v>
      </c>
      <c r="J156" t="b">
        <f t="shared" ca="1" si="2"/>
        <v>1</v>
      </c>
    </row>
    <row r="157" spans="3:10" x14ac:dyDescent="0.35">
      <c r="C157">
        <v>5.8</v>
      </c>
      <c r="D157">
        <v>2.7</v>
      </c>
      <c r="E157">
        <v>5.0999999999999996</v>
      </c>
      <c r="F157">
        <v>1.9</v>
      </c>
      <c r="G157">
        <v>2</v>
      </c>
      <c r="H157" t="s">
        <v>26</v>
      </c>
      <c r="I157">
        <f ca="1"/>
        <v>2</v>
      </c>
      <c r="J157" t="b">
        <f t="shared" ca="1" si="2"/>
        <v>1</v>
      </c>
    </row>
    <row r="158" spans="3:10" x14ac:dyDescent="0.35">
      <c r="C158">
        <v>6.8</v>
      </c>
      <c r="D158">
        <v>3.2</v>
      </c>
      <c r="E158">
        <v>5.9</v>
      </c>
      <c r="F158">
        <v>2.2999999999999998</v>
      </c>
      <c r="G158">
        <v>2</v>
      </c>
      <c r="H158" t="s">
        <v>26</v>
      </c>
      <c r="I158">
        <f ca="1"/>
        <v>2</v>
      </c>
      <c r="J158" t="b">
        <f t="shared" ca="1" si="2"/>
        <v>1</v>
      </c>
    </row>
    <row r="159" spans="3:10" x14ac:dyDescent="0.35">
      <c r="C159">
        <v>6.7</v>
      </c>
      <c r="D159">
        <v>3.3</v>
      </c>
      <c r="E159">
        <v>5.7</v>
      </c>
      <c r="F159">
        <v>2.5</v>
      </c>
      <c r="G159">
        <v>2</v>
      </c>
      <c r="H159" t="s">
        <v>26</v>
      </c>
      <c r="I159">
        <f ca="1"/>
        <v>2</v>
      </c>
      <c r="J159" t="b">
        <f t="shared" ca="1" si="2"/>
        <v>1</v>
      </c>
    </row>
    <row r="160" spans="3:10" x14ac:dyDescent="0.35">
      <c r="C160">
        <v>6.7</v>
      </c>
      <c r="D160">
        <v>3</v>
      </c>
      <c r="E160">
        <v>5.2</v>
      </c>
      <c r="F160">
        <v>2.2999999999999998</v>
      </c>
      <c r="G160">
        <v>2</v>
      </c>
      <c r="H160" t="s">
        <v>26</v>
      </c>
      <c r="I160">
        <f ca="1"/>
        <v>2</v>
      </c>
      <c r="J160" t="b">
        <f t="shared" ca="1" si="2"/>
        <v>1</v>
      </c>
    </row>
    <row r="161" spans="3:10" x14ac:dyDescent="0.35">
      <c r="C161">
        <v>6.3</v>
      </c>
      <c r="D161">
        <v>2.5</v>
      </c>
      <c r="E161">
        <v>5</v>
      </c>
      <c r="F161">
        <v>1.9</v>
      </c>
      <c r="G161">
        <v>2</v>
      </c>
      <c r="H161" t="s">
        <v>26</v>
      </c>
      <c r="I161">
        <f ca="1"/>
        <v>2</v>
      </c>
      <c r="J161" t="b">
        <f t="shared" ca="1" si="2"/>
        <v>1</v>
      </c>
    </row>
    <row r="162" spans="3:10" x14ac:dyDescent="0.35">
      <c r="C162">
        <v>6.5</v>
      </c>
      <c r="D162">
        <v>3</v>
      </c>
      <c r="E162">
        <v>5.2</v>
      </c>
      <c r="F162">
        <v>2</v>
      </c>
      <c r="G162">
        <v>2</v>
      </c>
      <c r="H162" t="s">
        <v>26</v>
      </c>
      <c r="I162">
        <f ca="1"/>
        <v>2</v>
      </c>
      <c r="J162" t="b">
        <f t="shared" ca="1" si="2"/>
        <v>1</v>
      </c>
    </row>
    <row r="163" spans="3:10" x14ac:dyDescent="0.35">
      <c r="C163">
        <v>6.2</v>
      </c>
      <c r="D163">
        <v>3.4</v>
      </c>
      <c r="E163">
        <v>5.4</v>
      </c>
      <c r="F163">
        <v>2.2999999999999998</v>
      </c>
      <c r="G163">
        <v>2</v>
      </c>
      <c r="H163" t="s">
        <v>26</v>
      </c>
      <c r="I163">
        <f ca="1"/>
        <v>2</v>
      </c>
      <c r="J163" t="b">
        <f t="shared" ca="1" si="2"/>
        <v>1</v>
      </c>
    </row>
    <row r="164" spans="3:10" x14ac:dyDescent="0.35">
      <c r="C164">
        <v>5.9</v>
      </c>
      <c r="D164">
        <v>3</v>
      </c>
      <c r="E164">
        <v>5.0999999999999996</v>
      </c>
      <c r="F164">
        <v>1.8</v>
      </c>
      <c r="G164">
        <v>2</v>
      </c>
      <c r="H164" t="s">
        <v>26</v>
      </c>
      <c r="I164">
        <f ca="1"/>
        <v>2</v>
      </c>
      <c r="J164" t="b">
        <f t="shared" ca="1" si="2"/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28232B-6E8B-4F3B-883C-DE7C088994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Basics</vt:lpstr>
      <vt:lpstr>Excel Data</vt:lpstr>
      <vt:lpstr>Visuals</vt:lpstr>
      <vt:lpstr>Bullet Chart</vt:lpstr>
      <vt:lpstr>Classification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Joseph Yeates</cp:lastModifiedBy>
  <dcterms:created xsi:type="dcterms:W3CDTF">2024-02-28T00:57:24Z</dcterms:created>
  <dcterms:modified xsi:type="dcterms:W3CDTF">2024-04-19T02:04:08Z</dcterms:modified>
</cp:coreProperties>
</file>