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uQingchen\Documents\Finance_Manager\data\"/>
    </mc:Choice>
  </mc:AlternateContent>
  <xr:revisionPtr revIDLastSave="0" documentId="13_ncr:1_{521B0AEA-1C39-4BB9-A5E7-0C9BA5768B85}" xr6:coauthVersionLast="47" xr6:coauthVersionMax="47" xr10:uidLastSave="{00000000-0000-0000-0000-000000000000}"/>
  <bookViews>
    <workbookView xWindow="-103" yWindow="-103" windowWidth="33120" windowHeight="18000" activeTab="8" xr2:uid="{2E6851A5-837C-4A76-8C1F-5E377A920810}"/>
  </bookViews>
  <sheets>
    <sheet name="买房人口" sheetId="11" r:id="rId1"/>
    <sheet name="分年龄户籍人口" sheetId="9" r:id="rId2"/>
    <sheet name="分年龄户籍人口增量" sheetId="12" r:id="rId3"/>
    <sheet name="人口变动" sheetId="6" r:id="rId4"/>
    <sheet name="2022" sheetId="1" r:id="rId5"/>
    <sheet name="2021" sheetId="2" r:id="rId6"/>
    <sheet name="2020" sheetId="3" r:id="rId7"/>
    <sheet name="2019" sheetId="4" r:id="rId8"/>
    <sheet name="2018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" l="1"/>
  <c r="O13" i="1"/>
  <c r="O14" i="1"/>
  <c r="O15" i="1"/>
  <c r="O16" i="1"/>
  <c r="O17" i="1"/>
  <c r="O18" i="1"/>
  <c r="O19" i="1"/>
  <c r="O20" i="1"/>
  <c r="O21" i="1"/>
  <c r="N18" i="1"/>
  <c r="N19" i="1"/>
  <c r="N20" i="1"/>
  <c r="N21" i="1"/>
  <c r="N27" i="1"/>
  <c r="N28" i="1"/>
  <c r="N29" i="1"/>
  <c r="N30" i="1"/>
  <c r="N31" i="1"/>
  <c r="N32" i="1"/>
  <c r="N33" i="1"/>
  <c r="N34" i="1"/>
  <c r="N35" i="1"/>
  <c r="N36" i="1"/>
  <c r="N23" i="1"/>
  <c r="N24" i="1"/>
  <c r="N25" i="1"/>
  <c r="N26" i="1"/>
  <c r="M22" i="1"/>
  <c r="N22" i="1"/>
  <c r="M27" i="1"/>
  <c r="O27" i="1"/>
  <c r="M28" i="1"/>
  <c r="O28" i="1"/>
  <c r="M29" i="1"/>
  <c r="O29" i="1"/>
  <c r="M30" i="1"/>
  <c r="O30" i="1"/>
  <c r="M31" i="1"/>
  <c r="O31" i="1"/>
  <c r="M32" i="1"/>
  <c r="O32" i="1"/>
  <c r="M33" i="1"/>
  <c r="O33" i="1"/>
  <c r="M34" i="1"/>
  <c r="O34" i="1"/>
  <c r="M35" i="1"/>
  <c r="O35" i="1"/>
  <c r="M36" i="1"/>
  <c r="O36" i="1"/>
  <c r="O22" i="1"/>
  <c r="M23" i="1"/>
  <c r="O23" i="1"/>
  <c r="M24" i="1"/>
  <c r="O24" i="1"/>
  <c r="M26" i="1"/>
  <c r="O26" i="1"/>
  <c r="O25" i="1"/>
  <c r="M25" i="1"/>
  <c r="I25" i="1"/>
  <c r="I12" i="1"/>
  <c r="X9" i="6"/>
  <c r="X10" i="6"/>
  <c r="X11" i="6"/>
  <c r="X12" i="6"/>
  <c r="X13" i="6"/>
  <c r="X14" i="6"/>
  <c r="X15" i="6"/>
  <c r="X16" i="6"/>
  <c r="X17" i="6"/>
  <c r="X18" i="6"/>
  <c r="W18" i="6"/>
  <c r="W9" i="6"/>
  <c r="W10" i="6"/>
  <c r="W11" i="6"/>
  <c r="W12" i="6"/>
  <c r="W13" i="6"/>
  <c r="W14" i="6"/>
  <c r="W15" i="6"/>
  <c r="W16" i="6"/>
  <c r="W17" i="6"/>
  <c r="W19" i="6"/>
  <c r="X20" i="6"/>
  <c r="X21" i="6"/>
  <c r="W21" i="6"/>
  <c r="X23" i="6"/>
  <c r="X22" i="6"/>
  <c r="X19" i="6"/>
  <c r="W20" i="6"/>
  <c r="W22" i="6"/>
  <c r="W2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" i="6"/>
  <c r="F37" i="6"/>
  <c r="G37" i="6"/>
  <c r="J37" i="6"/>
  <c r="F4" i="6"/>
  <c r="G4" i="6"/>
  <c r="J4" i="6"/>
  <c r="F5" i="6"/>
  <c r="G5" i="6"/>
  <c r="J5" i="6"/>
  <c r="F6" i="6"/>
  <c r="G6" i="6"/>
  <c r="J6" i="6"/>
  <c r="F7" i="6"/>
  <c r="G7" i="6"/>
  <c r="J7" i="6"/>
  <c r="F8" i="6"/>
  <c r="G8" i="6"/>
  <c r="J8" i="6"/>
  <c r="F9" i="6"/>
  <c r="G9" i="6"/>
  <c r="J9" i="6"/>
  <c r="F10" i="6"/>
  <c r="G10" i="6"/>
  <c r="J10" i="6"/>
  <c r="F11" i="6"/>
  <c r="G11" i="6"/>
  <c r="J11" i="6"/>
  <c r="F12" i="6"/>
  <c r="G12" i="6"/>
  <c r="J12" i="6"/>
  <c r="F13" i="6"/>
  <c r="G13" i="6"/>
  <c r="J13" i="6"/>
  <c r="F14" i="6"/>
  <c r="G14" i="6"/>
  <c r="J14" i="6"/>
  <c r="F15" i="6"/>
  <c r="G15" i="6"/>
  <c r="J15" i="6"/>
  <c r="F16" i="6"/>
  <c r="G16" i="6"/>
  <c r="J16" i="6"/>
  <c r="F17" i="6"/>
  <c r="G17" i="6"/>
  <c r="J17" i="6"/>
  <c r="F18" i="6"/>
  <c r="G18" i="6"/>
  <c r="J18" i="6"/>
  <c r="F19" i="6"/>
  <c r="G19" i="6"/>
  <c r="J19" i="6"/>
  <c r="F20" i="6"/>
  <c r="G20" i="6"/>
  <c r="J20" i="6"/>
  <c r="F21" i="6"/>
  <c r="G21" i="6"/>
  <c r="J21" i="6"/>
  <c r="F22" i="6"/>
  <c r="G22" i="6"/>
  <c r="J22" i="6"/>
  <c r="F23" i="6"/>
  <c r="G23" i="6"/>
  <c r="J23" i="6"/>
  <c r="F24" i="6"/>
  <c r="G24" i="6"/>
  <c r="J24" i="6"/>
  <c r="F25" i="6"/>
  <c r="G25" i="6"/>
  <c r="J25" i="6"/>
  <c r="F26" i="6"/>
  <c r="G26" i="6"/>
  <c r="J26" i="6"/>
  <c r="F27" i="6"/>
  <c r="G27" i="6"/>
  <c r="J27" i="6"/>
  <c r="F28" i="6"/>
  <c r="G28" i="6"/>
  <c r="J28" i="6"/>
  <c r="F29" i="6"/>
  <c r="G29" i="6"/>
  <c r="J29" i="6"/>
  <c r="F30" i="6"/>
  <c r="G30" i="6"/>
  <c r="J30" i="6"/>
  <c r="F31" i="6"/>
  <c r="G31" i="6"/>
  <c r="J31" i="6"/>
  <c r="F32" i="6"/>
  <c r="G32" i="6"/>
  <c r="J32" i="6"/>
  <c r="F33" i="6"/>
  <c r="G33" i="6"/>
  <c r="J33" i="6"/>
  <c r="F34" i="6"/>
  <c r="G34" i="6"/>
  <c r="J34" i="6"/>
  <c r="F35" i="6"/>
  <c r="G35" i="6"/>
  <c r="J35" i="6"/>
  <c r="F36" i="6"/>
  <c r="G36" i="6"/>
  <c r="J36" i="6"/>
  <c r="F3" i="6"/>
  <c r="G3" i="6"/>
  <c r="J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" i="6"/>
  <c r="C31" i="6"/>
  <c r="H31" i="6"/>
  <c r="C32" i="6"/>
  <c r="H32" i="6"/>
  <c r="C33" i="6"/>
  <c r="H33" i="6"/>
  <c r="C34" i="6"/>
  <c r="H34" i="6"/>
  <c r="C35" i="6"/>
  <c r="H35" i="6"/>
  <c r="C36" i="6"/>
  <c r="H36" i="6"/>
  <c r="C37" i="6"/>
  <c r="H37" i="6"/>
  <c r="C3" i="6"/>
  <c r="H3" i="6"/>
  <c r="C4" i="6"/>
  <c r="H4" i="6"/>
  <c r="C5" i="6"/>
  <c r="H5" i="6"/>
  <c r="C6" i="6"/>
  <c r="H6" i="6"/>
  <c r="C7" i="6"/>
  <c r="H7" i="6"/>
  <c r="C8" i="6"/>
  <c r="H8" i="6"/>
  <c r="C9" i="6"/>
  <c r="H9" i="6"/>
  <c r="C10" i="6"/>
  <c r="H10" i="6"/>
  <c r="C11" i="6"/>
  <c r="H11" i="6"/>
  <c r="C12" i="6"/>
  <c r="H12" i="6"/>
  <c r="C13" i="6"/>
  <c r="H13" i="6"/>
  <c r="C14" i="6"/>
  <c r="H14" i="6"/>
  <c r="C15" i="6"/>
  <c r="H15" i="6"/>
  <c r="C16" i="6"/>
  <c r="H16" i="6"/>
  <c r="C17" i="6"/>
  <c r="H17" i="6"/>
  <c r="C18" i="6"/>
  <c r="H18" i="6"/>
  <c r="C19" i="6"/>
  <c r="H19" i="6"/>
  <c r="C20" i="6"/>
  <c r="H20" i="6"/>
  <c r="C21" i="6"/>
  <c r="H21" i="6"/>
  <c r="C22" i="6"/>
  <c r="H22" i="6"/>
  <c r="C23" i="6"/>
  <c r="H23" i="6"/>
  <c r="C24" i="6"/>
  <c r="H24" i="6"/>
  <c r="C25" i="6"/>
  <c r="H25" i="6"/>
  <c r="C26" i="6"/>
  <c r="H26" i="6"/>
  <c r="C27" i="6"/>
  <c r="H27" i="6"/>
  <c r="C28" i="6"/>
  <c r="H28" i="6"/>
  <c r="C29" i="6"/>
  <c r="H29" i="6"/>
  <c r="C30" i="6"/>
  <c r="H30" i="6"/>
  <c r="P23" i="6"/>
  <c r="U14" i="6"/>
  <c r="U15" i="6"/>
  <c r="U16" i="6"/>
  <c r="U17" i="6"/>
  <c r="U18" i="6"/>
  <c r="U19" i="6"/>
  <c r="U20" i="6"/>
  <c r="U21" i="6"/>
  <c r="U22" i="6"/>
  <c r="U23" i="6"/>
  <c r="U13" i="6"/>
  <c r="T12" i="6"/>
  <c r="T13" i="6"/>
  <c r="T14" i="6"/>
  <c r="T15" i="6"/>
  <c r="T16" i="6"/>
  <c r="T17" i="6"/>
  <c r="T18" i="6"/>
  <c r="T19" i="6"/>
  <c r="T20" i="6"/>
  <c r="T21" i="6"/>
  <c r="T22" i="6"/>
  <c r="E5" i="6"/>
  <c r="E6" i="6"/>
  <c r="E7" i="6"/>
  <c r="E8" i="6"/>
  <c r="E9" i="6"/>
  <c r="E10" i="6"/>
  <c r="E11" i="6"/>
  <c r="E12" i="6"/>
  <c r="E13" i="6"/>
  <c r="E14" i="6"/>
  <c r="S11" i="6"/>
  <c r="S12" i="6"/>
  <c r="S13" i="6"/>
  <c r="S14" i="6"/>
  <c r="S15" i="6"/>
  <c r="S16" i="6"/>
  <c r="S17" i="6"/>
  <c r="S18" i="6"/>
  <c r="S19" i="6"/>
  <c r="S20" i="6"/>
  <c r="S10" i="6"/>
  <c r="R9" i="6"/>
  <c r="R10" i="6"/>
  <c r="R11" i="6"/>
  <c r="R12" i="6"/>
  <c r="R13" i="6"/>
  <c r="R14" i="6"/>
  <c r="R15" i="6"/>
  <c r="R16" i="6"/>
  <c r="R17" i="6"/>
  <c r="R18" i="6"/>
  <c r="R19" i="6"/>
  <c r="N10" i="6"/>
  <c r="N11" i="6"/>
  <c r="N12" i="6"/>
  <c r="O12" i="6"/>
  <c r="N13" i="6"/>
  <c r="O13" i="6"/>
  <c r="P13" i="6"/>
  <c r="N14" i="6"/>
  <c r="O14" i="6"/>
  <c r="P14" i="6"/>
  <c r="N15" i="6"/>
  <c r="O15" i="6"/>
  <c r="P15" i="6"/>
  <c r="N16" i="6"/>
  <c r="O16" i="6"/>
  <c r="P16" i="6"/>
  <c r="N17" i="6"/>
  <c r="O17" i="6"/>
  <c r="P17" i="6"/>
  <c r="N18" i="6"/>
  <c r="O18" i="6"/>
  <c r="P18" i="6"/>
  <c r="N19" i="6"/>
  <c r="O19" i="6"/>
  <c r="P19" i="6"/>
  <c r="N20" i="6"/>
  <c r="O20" i="6"/>
  <c r="P20" i="6"/>
  <c r="O21" i="6"/>
  <c r="P21" i="6"/>
  <c r="O22" i="6"/>
  <c r="P22" i="6"/>
  <c r="E3" i="6"/>
  <c r="E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M9" i="6"/>
  <c r="M10" i="6"/>
  <c r="M11" i="6"/>
  <c r="M12" i="6"/>
  <c r="M13" i="6"/>
  <c r="M14" i="6"/>
  <c r="M15" i="6"/>
  <c r="M16" i="6"/>
  <c r="M17" i="6"/>
  <c r="M18" i="6"/>
  <c r="M19" i="6"/>
  <c r="A3" i="6"/>
  <c r="A4" i="6"/>
  <c r="A5" i="6"/>
  <c r="A6" i="6"/>
  <c r="A7" i="6"/>
  <c r="A8" i="6"/>
  <c r="A9" i="6"/>
  <c r="A10" i="6"/>
  <c r="A11" i="6"/>
  <c r="A12" i="6"/>
  <c r="A13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14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2" i="4"/>
  <c r="E54" i="3"/>
  <c r="E55" i="3"/>
  <c r="E56" i="3"/>
  <c r="E57" i="3"/>
  <c r="E58" i="3"/>
  <c r="E59" i="3"/>
  <c r="E60" i="3"/>
  <c r="E61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7" i="2"/>
  <c r="H18" i="2"/>
  <c r="H19" i="2"/>
  <c r="H20" i="2"/>
  <c r="H21" i="2"/>
  <c r="H22" i="2"/>
  <c r="H23" i="2"/>
  <c r="H24" i="2"/>
  <c r="H25" i="2"/>
  <c r="H16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15" i="1"/>
  <c r="I25" i="2"/>
  <c r="J25" i="2"/>
  <c r="I24" i="2"/>
  <c r="J24" i="2"/>
  <c r="I23" i="2"/>
  <c r="J23" i="2"/>
  <c r="I22" i="2"/>
  <c r="J22" i="2"/>
  <c r="I21" i="2"/>
  <c r="J21" i="2"/>
  <c r="I20" i="2"/>
  <c r="J20" i="2"/>
  <c r="I19" i="2"/>
  <c r="J19" i="2"/>
  <c r="I18" i="2"/>
  <c r="J18" i="2"/>
  <c r="I17" i="2"/>
  <c r="J17" i="2"/>
  <c r="I16" i="2"/>
  <c r="J16" i="2"/>
  <c r="I15" i="2"/>
  <c r="J15" i="2"/>
  <c r="I14" i="2"/>
  <c r="J14" i="2"/>
  <c r="I13" i="2"/>
  <c r="J13" i="2"/>
  <c r="I12" i="2"/>
  <c r="J12" i="2"/>
  <c r="E54" i="2"/>
  <c r="E55" i="2"/>
  <c r="E56" i="2"/>
  <c r="E57" i="2"/>
  <c r="E58" i="2"/>
  <c r="E59" i="2"/>
  <c r="E60" i="2"/>
  <c r="E61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  <c r="I13" i="1"/>
  <c r="I14" i="1"/>
  <c r="J12" i="1"/>
  <c r="J13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J25" i="1"/>
  <c r="E54" i="1"/>
  <c r="E55" i="1"/>
  <c r="E56" i="1"/>
  <c r="E57" i="1"/>
  <c r="E58" i="1"/>
  <c r="E59" i="1"/>
  <c r="E60" i="1"/>
  <c r="E61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<sst xmlns="http://schemas.openxmlformats.org/spreadsheetml/2006/main" count="869" uniqueCount="683">
  <si>
    <t>0</t>
  </si>
  <si>
    <t>35144</t>
  </si>
  <si>
    <t>31515</t>
  </si>
  <si>
    <t>1</t>
  </si>
  <si>
    <t>41128</t>
  </si>
  <si>
    <t>36458</t>
  </si>
  <si>
    <t>2</t>
  </si>
  <si>
    <t>47380</t>
  </si>
  <si>
    <t>42320</t>
  </si>
  <si>
    <t>3</t>
  </si>
  <si>
    <t>58436</t>
  </si>
  <si>
    <t>52081</t>
  </si>
  <si>
    <t>4</t>
  </si>
  <si>
    <t>60068</t>
  </si>
  <si>
    <t>53564</t>
  </si>
  <si>
    <t>5</t>
  </si>
  <si>
    <t>66278</t>
  </si>
  <si>
    <t>58816</t>
  </si>
  <si>
    <t>6</t>
  </si>
  <si>
    <t>68366</t>
  </si>
  <si>
    <t>60509</t>
  </si>
  <si>
    <t>7</t>
  </si>
  <si>
    <t>58928</t>
  </si>
  <si>
    <t>52455</t>
  </si>
  <si>
    <t>8</t>
  </si>
  <si>
    <t>58191</t>
  </si>
  <si>
    <t>50506</t>
  </si>
  <si>
    <t>9</t>
  </si>
  <si>
    <t>53126</t>
  </si>
  <si>
    <t>46327</t>
  </si>
  <si>
    <t>10</t>
  </si>
  <si>
    <t>54463</t>
  </si>
  <si>
    <t>47321</t>
  </si>
  <si>
    <t>11</t>
  </si>
  <si>
    <t>46407</t>
  </si>
  <si>
    <t>39877</t>
  </si>
  <si>
    <t>12</t>
  </si>
  <si>
    <t>44653</t>
  </si>
  <si>
    <t>38442</t>
  </si>
  <si>
    <t>13</t>
  </si>
  <si>
    <t>41001</t>
  </si>
  <si>
    <t>34782</t>
  </si>
  <si>
    <t>14</t>
  </si>
  <si>
    <t>39406</t>
  </si>
  <si>
    <t>34160</t>
  </si>
  <si>
    <t>15</t>
  </si>
  <si>
    <t>38138</t>
  </si>
  <si>
    <t>32920</t>
  </si>
  <si>
    <t>16</t>
  </si>
  <si>
    <t>34048</t>
  </si>
  <si>
    <t>29367</t>
  </si>
  <si>
    <t>17</t>
  </si>
  <si>
    <t>31893</t>
  </si>
  <si>
    <t>28018</t>
  </si>
  <si>
    <t>18</t>
  </si>
  <si>
    <t>32580</t>
  </si>
  <si>
    <t>28440</t>
  </si>
  <si>
    <t>19</t>
  </si>
  <si>
    <t>33585</t>
  </si>
  <si>
    <t>28319</t>
  </si>
  <si>
    <t>20</t>
  </si>
  <si>
    <t>38978</t>
  </si>
  <si>
    <t>31530</t>
  </si>
  <si>
    <t>21</t>
  </si>
  <si>
    <t>40967</t>
  </si>
  <si>
    <t>32366</t>
  </si>
  <si>
    <t>22</t>
  </si>
  <si>
    <t>42536</t>
  </si>
  <si>
    <t>33051</t>
  </si>
  <si>
    <t>23</t>
  </si>
  <si>
    <t>31981</t>
  </si>
  <si>
    <t>24</t>
  </si>
  <si>
    <t>44089</t>
  </si>
  <si>
    <t>34116</t>
  </si>
  <si>
    <r>
      <rPr>
        <sz val="11"/>
        <color theme="1"/>
        <rFont val="MiSans"/>
        <family val="3"/>
        <charset val="134"/>
      </rPr>
      <t>年龄</t>
    </r>
    <phoneticPr fontId="2" type="noConversion"/>
  </si>
  <si>
    <r>
      <rPr>
        <sz val="11"/>
        <color theme="1"/>
        <rFont val="MiSans"/>
        <family val="3"/>
        <charset val="134"/>
      </rPr>
      <t>人口</t>
    </r>
    <phoneticPr fontId="2" type="noConversion"/>
  </si>
  <si>
    <r>
      <rPr>
        <sz val="11"/>
        <color theme="1"/>
        <rFont val="MiSans"/>
        <family val="3"/>
        <charset val="134"/>
      </rPr>
      <t>男性</t>
    </r>
    <phoneticPr fontId="2" type="noConversion"/>
  </si>
  <si>
    <r>
      <rPr>
        <sz val="11"/>
        <color theme="1"/>
        <rFont val="MiSans"/>
        <family val="3"/>
        <charset val="134"/>
      </rPr>
      <t>女性</t>
    </r>
    <phoneticPr fontId="2" type="noConversion"/>
  </si>
  <si>
    <r>
      <rPr>
        <sz val="11"/>
        <color theme="1"/>
        <rFont val="MiSans"/>
        <family val="3"/>
        <charset val="134"/>
      </rPr>
      <t>性别比</t>
    </r>
    <phoneticPr fontId="2" type="noConversion"/>
  </si>
  <si>
    <t>25</t>
  </si>
  <si>
    <t>45995</t>
  </si>
  <si>
    <t>26</t>
  </si>
  <si>
    <t>54964</t>
  </si>
  <si>
    <t>43584</t>
  </si>
  <si>
    <t>27</t>
  </si>
  <si>
    <t>66916</t>
  </si>
  <si>
    <t>53717</t>
  </si>
  <si>
    <t>28</t>
  </si>
  <si>
    <t>76610</t>
  </si>
  <si>
    <t>65041</t>
  </si>
  <si>
    <t>29</t>
  </si>
  <si>
    <t>85230</t>
  </si>
  <si>
    <t>76773</t>
  </si>
  <si>
    <t>30</t>
  </si>
  <si>
    <t>84443</t>
  </si>
  <si>
    <t>80189</t>
  </si>
  <si>
    <t>31</t>
  </si>
  <si>
    <t>90070</t>
  </si>
  <si>
    <t>88420</t>
  </si>
  <si>
    <t>32</t>
  </si>
  <si>
    <t>33</t>
  </si>
  <si>
    <t>105297</t>
  </si>
  <si>
    <t>106827</t>
  </si>
  <si>
    <t>34</t>
  </si>
  <si>
    <t>100742</t>
  </si>
  <si>
    <t>102298</t>
  </si>
  <si>
    <t>35</t>
  </si>
  <si>
    <t>105946</t>
  </si>
  <si>
    <t>106680</t>
  </si>
  <si>
    <t>36</t>
  </si>
  <si>
    <t>96713</t>
  </si>
  <si>
    <t>94951</t>
  </si>
  <si>
    <t>37</t>
  </si>
  <si>
    <t>86518</t>
  </si>
  <si>
    <t>84269</t>
  </si>
  <si>
    <t>38</t>
  </si>
  <si>
    <t>86203</t>
  </si>
  <si>
    <t>83194</t>
  </si>
  <si>
    <t>39</t>
  </si>
  <si>
    <t>81893</t>
  </si>
  <si>
    <t>80319</t>
  </si>
  <si>
    <t>40</t>
  </si>
  <si>
    <t>84539</t>
  </si>
  <si>
    <t>83133</t>
  </si>
  <si>
    <t>41</t>
  </si>
  <si>
    <t>69302</t>
  </si>
  <si>
    <t>69070</t>
  </si>
  <si>
    <t>42</t>
  </si>
  <si>
    <t>63717</t>
  </si>
  <si>
    <t>63558</t>
  </si>
  <si>
    <t>43</t>
  </si>
  <si>
    <t>69531</t>
  </si>
  <si>
    <t>69885</t>
  </si>
  <si>
    <t>44</t>
  </si>
  <si>
    <t>64700</t>
  </si>
  <si>
    <t>64370</t>
  </si>
  <si>
    <t>45</t>
  </si>
  <si>
    <t>62005</t>
  </si>
  <si>
    <t>62715</t>
  </si>
  <si>
    <t>46</t>
  </si>
  <si>
    <t>61763</t>
  </si>
  <si>
    <t>61698</t>
  </si>
  <si>
    <t>47</t>
  </si>
  <si>
    <t>59213</t>
  </si>
  <si>
    <t>60078</t>
  </si>
  <si>
    <t>48</t>
  </si>
  <si>
    <t>55637</t>
  </si>
  <si>
    <t>56607</t>
  </si>
  <si>
    <t>49</t>
  </si>
  <si>
    <t>59967</t>
  </si>
  <si>
    <t>59842</t>
  </si>
  <si>
    <t>50</t>
  </si>
  <si>
    <t>66997</t>
  </si>
  <si>
    <t>66140</t>
  </si>
  <si>
    <t>51</t>
  </si>
  <si>
    <t>68551</t>
  </si>
  <si>
    <t>68161</t>
  </si>
  <si>
    <t>52</t>
  </si>
  <si>
    <t>77358</t>
  </si>
  <si>
    <t>78614</t>
  </si>
  <si>
    <t>53</t>
  </si>
  <si>
    <t>73500</t>
  </si>
  <si>
    <t>74542</t>
  </si>
  <si>
    <t>54</t>
  </si>
  <si>
    <t>80816</t>
  </si>
  <si>
    <t>82198</t>
  </si>
  <si>
    <t>55</t>
  </si>
  <si>
    <t>53775</t>
  </si>
  <si>
    <t>54268</t>
  </si>
  <si>
    <t>56</t>
  </si>
  <si>
    <t>63139</t>
  </si>
  <si>
    <t>62508</t>
  </si>
  <si>
    <t>57</t>
  </si>
  <si>
    <t>61112</t>
  </si>
  <si>
    <t>58</t>
  </si>
  <si>
    <t>72796</t>
  </si>
  <si>
    <t>73040</t>
  </si>
  <si>
    <t>59</t>
  </si>
  <si>
    <t>96410</t>
  </si>
  <si>
    <t>97364</t>
  </si>
  <si>
    <t>买房年份</t>
    <phoneticPr fontId="2" type="noConversion"/>
  </si>
  <si>
    <t>接盘率</t>
    <phoneticPr fontId="2" type="noConversion"/>
  </si>
  <si>
    <t>36030</t>
  </si>
  <si>
    <t>31968</t>
  </si>
  <si>
    <t>46045</t>
  </si>
  <si>
    <t>41044</t>
  </si>
  <si>
    <t>56643</t>
  </si>
  <si>
    <t>50439</t>
  </si>
  <si>
    <t>58840</t>
  </si>
  <si>
    <t>52433</t>
  </si>
  <si>
    <t>64689</t>
  </si>
  <si>
    <t>57328</t>
  </si>
  <si>
    <t>65973</t>
  </si>
  <si>
    <t>58375</t>
  </si>
  <si>
    <t>58034</t>
  </si>
  <si>
    <t>51627</t>
  </si>
  <si>
    <t>57665</t>
  </si>
  <si>
    <t>49948</t>
  </si>
  <si>
    <t>52624</t>
  </si>
  <si>
    <t>45800</t>
  </si>
  <si>
    <t>53888</t>
  </si>
  <si>
    <t>46763</t>
  </si>
  <si>
    <t>45878</t>
  </si>
  <si>
    <t>39308</t>
  </si>
  <si>
    <t>44021</t>
  </si>
  <si>
    <t>37940</t>
  </si>
  <si>
    <t>40600</t>
  </si>
  <si>
    <t>34415</t>
  </si>
  <si>
    <t>39173</t>
  </si>
  <si>
    <t>33895</t>
  </si>
  <si>
    <t>37874</t>
  </si>
  <si>
    <t>32676</t>
  </si>
  <si>
    <t>33822</t>
  </si>
  <si>
    <t>29195</t>
  </si>
  <si>
    <t>31654</t>
  </si>
  <si>
    <t>27725</t>
  </si>
  <si>
    <t>31596</t>
  </si>
  <si>
    <t>27461</t>
  </si>
  <si>
    <t>31749</t>
  </si>
  <si>
    <t>26735</t>
  </si>
  <si>
    <t>38119</t>
  </si>
  <si>
    <t>31049</t>
  </si>
  <si>
    <t>41002</t>
  </si>
  <si>
    <t>32782</t>
  </si>
  <si>
    <t>44018</t>
  </si>
  <si>
    <t>34681</t>
  </si>
  <si>
    <t>41733</t>
  </si>
  <si>
    <t>32069</t>
  </si>
  <si>
    <t>43425</t>
  </si>
  <si>
    <t>33459</t>
  </si>
  <si>
    <t>45296</t>
  </si>
  <si>
    <t>35742</t>
  </si>
  <si>
    <t>54017</t>
  </si>
  <si>
    <t>42315</t>
  </si>
  <si>
    <t>65631</t>
  </si>
  <si>
    <t>51817</t>
  </si>
  <si>
    <t>75388</t>
  </si>
  <si>
    <t>62833</t>
  </si>
  <si>
    <t>83772</t>
  </si>
  <si>
    <t>74237</t>
  </si>
  <si>
    <t>83131</t>
  </si>
  <si>
    <t>77745</t>
  </si>
  <si>
    <t>88874</t>
  </si>
  <si>
    <t>85988</t>
  </si>
  <si>
    <t>101856</t>
  </si>
  <si>
    <t>101085</t>
  </si>
  <si>
    <t>104175</t>
  </si>
  <si>
    <t>104465</t>
  </si>
  <si>
    <t>99823</t>
  </si>
  <si>
    <t>100292</t>
  </si>
  <si>
    <t>105107</t>
  </si>
  <si>
    <t>104897</t>
  </si>
  <si>
    <t>96034</t>
  </si>
  <si>
    <t>93627</t>
  </si>
  <si>
    <t>86027</t>
  </si>
  <si>
    <t>83336</t>
  </si>
  <si>
    <t>85826</t>
  </si>
  <si>
    <t>82354</t>
  </si>
  <si>
    <t>81681</t>
  </si>
  <si>
    <t>79564</t>
  </si>
  <si>
    <t>84279</t>
  </si>
  <si>
    <t>82343</t>
  </si>
  <si>
    <t>69017</t>
  </si>
  <si>
    <t>68433</t>
  </si>
  <si>
    <t>63472</t>
  </si>
  <si>
    <t>62917</t>
  </si>
  <si>
    <t>69214</t>
  </si>
  <si>
    <t>69114</t>
  </si>
  <si>
    <t>64426</t>
  </si>
  <si>
    <t>63667</t>
  </si>
  <si>
    <t>62184</t>
  </si>
  <si>
    <t>61646</t>
  </si>
  <si>
    <t>61289</t>
  </si>
  <si>
    <t>59094</t>
  </si>
  <si>
    <t>59667</t>
  </si>
  <si>
    <t>55534</t>
  </si>
  <si>
    <t>56188</t>
  </si>
  <si>
    <t>59850</t>
  </si>
  <si>
    <t>59430</t>
  </si>
  <si>
    <t>66911</t>
  </si>
  <si>
    <t>65782</t>
  </si>
  <si>
    <t>68463</t>
  </si>
  <si>
    <t>67935</t>
  </si>
  <si>
    <t>77386</t>
  </si>
  <si>
    <t>78383</t>
  </si>
  <si>
    <t>73588</t>
  </si>
  <si>
    <t>74408</t>
  </si>
  <si>
    <t>80952</t>
  </si>
  <si>
    <t>82049</t>
  </si>
  <si>
    <t>53910</t>
  </si>
  <si>
    <t>53973</t>
  </si>
  <si>
    <t>63332</t>
  </si>
  <si>
    <t>62263</t>
  </si>
  <si>
    <t>61679</t>
  </si>
  <si>
    <t>60983</t>
  </si>
  <si>
    <t>73036</t>
  </si>
  <si>
    <t>72939</t>
  </si>
  <si>
    <t>96754</t>
  </si>
  <si>
    <t>97297</t>
  </si>
  <si>
    <t>76683</t>
  </si>
  <si>
    <t>78097</t>
  </si>
  <si>
    <t>35392</t>
  </si>
  <si>
    <t>31672</t>
  </si>
  <si>
    <t>54474</t>
  </si>
  <si>
    <t>48678</t>
  </si>
  <si>
    <t>56533</t>
  </si>
  <si>
    <t>50005</t>
  </si>
  <si>
    <t>61823</t>
  </si>
  <si>
    <t>55033</t>
  </si>
  <si>
    <t>65267</t>
  </si>
  <si>
    <t>58075</t>
  </si>
  <si>
    <t>55429</t>
  </si>
  <si>
    <t>49191</t>
  </si>
  <si>
    <t>57266</t>
  </si>
  <si>
    <t>49824</t>
  </si>
  <si>
    <t>44850</t>
  </si>
  <si>
    <t>54030</t>
  </si>
  <si>
    <t>47016</t>
  </si>
  <si>
    <t>45632</t>
  </si>
  <si>
    <t>39049</t>
  </si>
  <si>
    <t>43894</t>
  </si>
  <si>
    <t>37796</t>
  </si>
  <si>
    <t>40094</t>
  </si>
  <si>
    <t>33878</t>
  </si>
  <si>
    <t>38827</t>
  </si>
  <si>
    <t>33853</t>
  </si>
  <si>
    <t>38148</t>
  </si>
  <si>
    <t>32724</t>
  </si>
  <si>
    <t>33796</t>
  </si>
  <si>
    <t>29207</t>
  </si>
  <si>
    <t>31379</t>
  </si>
  <si>
    <t>27517</t>
  </si>
  <si>
    <t>31440</t>
  </si>
  <si>
    <t>27255</t>
  </si>
  <si>
    <t>28964</t>
  </si>
  <si>
    <t>24426</t>
  </si>
  <si>
    <t>33050</t>
  </si>
  <si>
    <t>27260</t>
  </si>
  <si>
    <t>37603</t>
  </si>
  <si>
    <t>30662</t>
  </si>
  <si>
    <t>42604</t>
  </si>
  <si>
    <t>33971</t>
  </si>
  <si>
    <t>41160</t>
  </si>
  <si>
    <t>32281</t>
  </si>
  <si>
    <t>40710</t>
  </si>
  <si>
    <t>31545</t>
  </si>
  <si>
    <t>41823</t>
  </si>
  <si>
    <t>33342</t>
  </si>
  <si>
    <t>50317</t>
  </si>
  <si>
    <t>39766</t>
  </si>
  <si>
    <t>61278</t>
  </si>
  <si>
    <t>48312</t>
  </si>
  <si>
    <t>71359</t>
  </si>
  <si>
    <t>58627</t>
  </si>
  <si>
    <t>79634</t>
  </si>
  <si>
    <t>69494</t>
  </si>
  <si>
    <t>79959</t>
  </si>
  <si>
    <t>73217</t>
  </si>
  <si>
    <t>86378</t>
  </si>
  <si>
    <t>82105</t>
  </si>
  <si>
    <t>97142</t>
  </si>
  <si>
    <t>94987</t>
  </si>
  <si>
    <t>101945</t>
  </si>
  <si>
    <t>100437</t>
  </si>
  <si>
    <t>98828</t>
  </si>
  <si>
    <t>98331</t>
  </si>
  <si>
    <t>103180</t>
  </si>
  <si>
    <t>102026</t>
  </si>
  <si>
    <t>95124</t>
  </si>
  <si>
    <t>91976</t>
  </si>
  <si>
    <t>85790</t>
  </si>
  <si>
    <t>82825</t>
  </si>
  <si>
    <t>85146</t>
  </si>
  <si>
    <t>80767</t>
  </si>
  <si>
    <t>81292</t>
  </si>
  <si>
    <t>78846</t>
  </si>
  <si>
    <t>84044</t>
  </si>
  <si>
    <t>81550</t>
  </si>
  <si>
    <t>69714</t>
  </si>
  <si>
    <t>68521</t>
  </si>
  <si>
    <t>61973</t>
  </si>
  <si>
    <t>61111</t>
  </si>
  <si>
    <t>68984</t>
  </si>
  <si>
    <t>68500</t>
  </si>
  <si>
    <t>64033</t>
  </si>
  <si>
    <t>62858</t>
  </si>
  <si>
    <t>61618</t>
  </si>
  <si>
    <t>61462</t>
  </si>
  <si>
    <t>60580</t>
  </si>
  <si>
    <t>59303</t>
  </si>
  <si>
    <t>59581</t>
  </si>
  <si>
    <t>55370</t>
  </si>
  <si>
    <t>55947</t>
  </si>
  <si>
    <t>58315</t>
  </si>
  <si>
    <t>57804</t>
  </si>
  <si>
    <t>67216</t>
  </si>
  <si>
    <t>65652</t>
  </si>
  <si>
    <t>67803</t>
  </si>
  <si>
    <t>67166</t>
  </si>
  <si>
    <t>76779</t>
  </si>
  <si>
    <t>77581</t>
  </si>
  <si>
    <t>72781</t>
  </si>
  <si>
    <t>73404</t>
  </si>
  <si>
    <t>82699</t>
  </si>
  <si>
    <t>83689</t>
  </si>
  <si>
    <t>55091</t>
  </si>
  <si>
    <t>55172</t>
  </si>
  <si>
    <t>63155</t>
  </si>
  <si>
    <t>61510</t>
  </si>
  <si>
    <t>61187</t>
  </si>
  <si>
    <t>59945</t>
  </si>
  <si>
    <t>71872</t>
  </si>
  <si>
    <t>71116</t>
  </si>
  <si>
    <t>96161</t>
  </si>
  <si>
    <t>96176</t>
  </si>
  <si>
    <t>80688</t>
  </si>
  <si>
    <t>81368</t>
  </si>
  <si>
    <t>47567</t>
  </si>
  <si>
    <t>49060</t>
  </si>
  <si>
    <t>42389</t>
  </si>
  <si>
    <t>37803</t>
  </si>
  <si>
    <t>54948</t>
  </si>
  <si>
    <t>48455</t>
  </si>
  <si>
    <t>60070</t>
  </si>
  <si>
    <t>53440</t>
  </si>
  <si>
    <t>64038</t>
  </si>
  <si>
    <t>56990</t>
  </si>
  <si>
    <t>54272</t>
  </si>
  <si>
    <t>48155</t>
  </si>
  <si>
    <t>55903</t>
  </si>
  <si>
    <t>48706</t>
  </si>
  <si>
    <t>51168</t>
  </si>
  <si>
    <t>44330</t>
  </si>
  <si>
    <t>53704</t>
  </si>
  <si>
    <t>46701</t>
  </si>
  <si>
    <t>45370</t>
  </si>
  <si>
    <t>38770</t>
  </si>
  <si>
    <t>43627</t>
  </si>
  <si>
    <t>37562</t>
  </si>
  <si>
    <t>39883</t>
  </si>
  <si>
    <t>33674</t>
  </si>
  <si>
    <t>38567</t>
  </si>
  <si>
    <t>33598</t>
  </si>
  <si>
    <t>37920</t>
  </si>
  <si>
    <t>32503</t>
  </si>
  <si>
    <t>33623</t>
  </si>
  <si>
    <t>29037</t>
  </si>
  <si>
    <t>31211</t>
  </si>
  <si>
    <t>27374</t>
  </si>
  <si>
    <t>31328</t>
  </si>
  <si>
    <t>27187</t>
  </si>
  <si>
    <t>28530</t>
  </si>
  <si>
    <t>23958</t>
  </si>
  <si>
    <t>30367</t>
  </si>
  <si>
    <t>24971</t>
  </si>
  <si>
    <t>35373</t>
  </si>
  <si>
    <t>29201</t>
  </si>
  <si>
    <t>41619</t>
  </si>
  <si>
    <t>33512</t>
  </si>
  <si>
    <t>40879</t>
  </si>
  <si>
    <t>32165</t>
  </si>
  <si>
    <t>40342</t>
  </si>
  <si>
    <t>31598</t>
  </si>
  <si>
    <t>40513</t>
  </si>
  <si>
    <t>32484</t>
  </si>
  <si>
    <t>48705</t>
  </si>
  <si>
    <t>38487</t>
  </si>
  <si>
    <t>59459</t>
  </si>
  <si>
    <t>46665</t>
  </si>
  <si>
    <t>69111</t>
  </si>
  <si>
    <t>56294</t>
  </si>
  <si>
    <t>77055</t>
  </si>
  <si>
    <t>66590</t>
  </si>
  <si>
    <t>77767</t>
  </si>
  <si>
    <t>70306</t>
  </si>
  <si>
    <t>84418</t>
  </si>
  <si>
    <t>79020</t>
  </si>
  <si>
    <t>95140</t>
  </si>
  <si>
    <t>91662</t>
  </si>
  <si>
    <t>100203</t>
  </si>
  <si>
    <t>97572</t>
  </si>
  <si>
    <t>97433</t>
  </si>
  <si>
    <t>95906</t>
  </si>
  <si>
    <t>101956</t>
  </si>
  <si>
    <t>99880</t>
  </si>
  <si>
    <t>94246</t>
  </si>
  <si>
    <t>90524</t>
  </si>
  <si>
    <t>85186</t>
  </si>
  <si>
    <t>81624</t>
  </si>
  <si>
    <t>84660</t>
  </si>
  <si>
    <t>79870</t>
  </si>
  <si>
    <t>80990</t>
  </si>
  <si>
    <t>78059</t>
  </si>
  <si>
    <t>83804</t>
  </si>
  <si>
    <t>80842</t>
  </si>
  <si>
    <t>69591</t>
  </si>
  <si>
    <t>67948</t>
  </si>
  <si>
    <t>61877</t>
  </si>
  <si>
    <t>60612</t>
  </si>
  <si>
    <t>68834</t>
  </si>
  <si>
    <t>67989</t>
  </si>
  <si>
    <t>63853</t>
  </si>
  <si>
    <t>62374</t>
  </si>
  <si>
    <t>61408</t>
  </si>
  <si>
    <t>61023</t>
  </si>
  <si>
    <t>60875</t>
  </si>
  <si>
    <t>60063</t>
  </si>
  <si>
    <t>59100</t>
  </si>
  <si>
    <t>59239</t>
  </si>
  <si>
    <t>55426</t>
  </si>
  <si>
    <t>55836</t>
  </si>
  <si>
    <t>58324</t>
  </si>
  <si>
    <t>57764</t>
  </si>
  <si>
    <t>67330</t>
  </si>
  <si>
    <t>65641</t>
  </si>
  <si>
    <t>67957</t>
  </si>
  <si>
    <t>67284</t>
  </si>
  <si>
    <t>77016</t>
  </si>
  <si>
    <t>77719</t>
  </si>
  <si>
    <t>73054</t>
  </si>
  <si>
    <t>73596</t>
  </si>
  <si>
    <t>83021</t>
  </si>
  <si>
    <t>83926</t>
  </si>
  <si>
    <t>55329</t>
  </si>
  <si>
    <t>55337</t>
  </si>
  <si>
    <t>63507</t>
  </si>
  <si>
    <t>61746</t>
  </si>
  <si>
    <t>60011</t>
  </si>
  <si>
    <t>72315</t>
  </si>
  <si>
    <t>71042</t>
  </si>
  <si>
    <t>96848</t>
  </si>
  <si>
    <t>96267</t>
  </si>
  <si>
    <t>81336</t>
  </si>
  <si>
    <t>81493</t>
  </si>
  <si>
    <t>48047</t>
  </si>
  <si>
    <t>49187</t>
  </si>
  <si>
    <t>37758</t>
  </si>
  <si>
    <t>39782</t>
  </si>
  <si>
    <t>40216</t>
  </si>
  <si>
    <t>35390</t>
  </si>
  <si>
    <t>57198</t>
  </si>
  <si>
    <t>50722</t>
  </si>
  <si>
    <t>61311</t>
  </si>
  <si>
    <t>54505</t>
  </si>
  <si>
    <t>52772</t>
  </si>
  <si>
    <t>46806</t>
  </si>
  <si>
    <t>54276</t>
  </si>
  <si>
    <t>47219</t>
  </si>
  <si>
    <t>49672</t>
  </si>
  <si>
    <t>43100</t>
  </si>
  <si>
    <t>52759</t>
  </si>
  <si>
    <t>45952</t>
  </si>
  <si>
    <t>44920</t>
  </si>
  <si>
    <t>38387</t>
  </si>
  <si>
    <t>43219</t>
  </si>
  <si>
    <t>37163</t>
  </si>
  <si>
    <t>39467</t>
  </si>
  <si>
    <t>33266</t>
  </si>
  <si>
    <t>38167</t>
  </si>
  <si>
    <t>33226</t>
  </si>
  <si>
    <t>37511</t>
  </si>
  <si>
    <t>32116</t>
  </si>
  <si>
    <t>33310</t>
  </si>
  <si>
    <t>28712</t>
  </si>
  <si>
    <t>31342</t>
  </si>
  <si>
    <t>27563</t>
  </si>
  <si>
    <t>31040</t>
  </si>
  <si>
    <t>26944</t>
  </si>
  <si>
    <t>28408</t>
  </si>
  <si>
    <t>23804</t>
  </si>
  <si>
    <t>29463</t>
  </si>
  <si>
    <t>23895</t>
  </si>
  <si>
    <t>30112</t>
  </si>
  <si>
    <t>24814</t>
  </si>
  <si>
    <t>38341</t>
  </si>
  <si>
    <t>31381</t>
  </si>
  <si>
    <t>39509</t>
  </si>
  <si>
    <t>31468</t>
  </si>
  <si>
    <t>38989</t>
  </si>
  <si>
    <t>30744</t>
  </si>
  <si>
    <t>38505</t>
  </si>
  <si>
    <t>31447</t>
  </si>
  <si>
    <t>45656</t>
  </si>
  <si>
    <t>36422</t>
  </si>
  <si>
    <t>55873</t>
  </si>
  <si>
    <t>43764</t>
  </si>
  <si>
    <t>65212</t>
  </si>
  <si>
    <t>52915</t>
  </si>
  <si>
    <t>72504</t>
  </si>
  <si>
    <t>61996</t>
  </si>
  <si>
    <t>73515</t>
  </si>
  <si>
    <t>65543</t>
  </si>
  <si>
    <t>80411</t>
  </si>
  <si>
    <t>73933</t>
  </si>
  <si>
    <t>91299</t>
  </si>
  <si>
    <t>86139</t>
  </si>
  <si>
    <t>96602</t>
  </si>
  <si>
    <t>92529</t>
  </si>
  <si>
    <t>94455</t>
  </si>
  <si>
    <t>99337</t>
  </si>
  <si>
    <t>95976</t>
  </si>
  <si>
    <t>91999</t>
  </si>
  <si>
    <t>87472</t>
  </si>
  <si>
    <t>84176</t>
  </si>
  <si>
    <t>79827</t>
  </si>
  <si>
    <t>83331</t>
  </si>
  <si>
    <t>77876</t>
  </si>
  <si>
    <t>79922</t>
  </si>
  <si>
    <t>76327</t>
  </si>
  <si>
    <t>82724</t>
  </si>
  <si>
    <t>79352</t>
  </si>
  <si>
    <t>68734</t>
  </si>
  <si>
    <t>66648</t>
  </si>
  <si>
    <t>61271</t>
  </si>
  <si>
    <t>59416</t>
  </si>
  <si>
    <t>68092</t>
  </si>
  <si>
    <t>66807</t>
  </si>
  <si>
    <t>63383</t>
  </si>
  <si>
    <t>60842</t>
  </si>
  <si>
    <t>60194</t>
  </si>
  <si>
    <t>59256</t>
  </si>
  <si>
    <t>58550</t>
  </si>
  <si>
    <t>58586</t>
  </si>
  <si>
    <t>55051</t>
  </si>
  <si>
    <t>55463</t>
  </si>
  <si>
    <t>58174</t>
  </si>
  <si>
    <t>57689</t>
  </si>
  <si>
    <t>67263</t>
  </si>
  <si>
    <t>67953</t>
  </si>
  <si>
    <t>67183</t>
  </si>
  <si>
    <t>76818</t>
  </si>
  <si>
    <t>77414</t>
  </si>
  <si>
    <t>73106</t>
  </si>
  <si>
    <t>73565</t>
  </si>
  <si>
    <t>83119</t>
  </si>
  <si>
    <t>83962</t>
  </si>
  <si>
    <t>55408</t>
  </si>
  <si>
    <t>55384</t>
  </si>
  <si>
    <t>63625</t>
  </si>
  <si>
    <t>61843</t>
  </si>
  <si>
    <t>61727</t>
  </si>
  <si>
    <t>60039</t>
  </si>
  <si>
    <t>72530</t>
  </si>
  <si>
    <t>70875</t>
  </si>
  <si>
    <t>97134</t>
  </si>
  <si>
    <t>95879</t>
  </si>
  <si>
    <t>81698</t>
  </si>
  <si>
    <t>81330</t>
  </si>
  <si>
    <t>48302</t>
  </si>
  <si>
    <t>49108</t>
  </si>
  <si>
    <t>37967</t>
  </si>
  <si>
    <t>39719</t>
  </si>
  <si>
    <t>50794</t>
  </si>
  <si>
    <r>
      <rPr>
        <sz val="11"/>
        <color theme="1"/>
        <rFont val="MiSans"/>
        <family val="3"/>
        <charset val="134"/>
      </rPr>
      <t>年份</t>
    </r>
    <phoneticPr fontId="2" type="noConversion"/>
  </si>
  <si>
    <r>
      <rPr>
        <sz val="11"/>
        <color theme="1"/>
        <rFont val="MiSans"/>
        <family val="3"/>
        <charset val="134"/>
      </rPr>
      <t>人口总量</t>
    </r>
    <phoneticPr fontId="2" type="noConversion"/>
  </si>
  <si>
    <r>
      <rPr>
        <sz val="11"/>
        <color theme="1"/>
        <rFont val="MiSans"/>
        <family val="3"/>
        <charset val="134"/>
      </rPr>
      <t>人口增量</t>
    </r>
    <phoneticPr fontId="2" type="noConversion"/>
  </si>
  <si>
    <r>
      <rPr>
        <sz val="11"/>
        <color theme="1"/>
        <rFont val="MiSans"/>
        <family val="3"/>
        <charset val="134"/>
      </rPr>
      <t>当前年龄</t>
    </r>
    <phoneticPr fontId="2" type="noConversion"/>
  </si>
  <si>
    <r>
      <rPr>
        <sz val="11"/>
        <color theme="1"/>
        <rFont val="MiSans"/>
        <family val="3"/>
        <charset val="134"/>
      </rPr>
      <t>出生年份</t>
    </r>
    <phoneticPr fontId="2" type="noConversion"/>
  </si>
  <si>
    <r>
      <t>2022</t>
    </r>
    <r>
      <rPr>
        <sz val="11"/>
        <color theme="1"/>
        <rFont val="MiSans"/>
        <family val="3"/>
        <charset val="134"/>
      </rPr>
      <t>统计</t>
    </r>
    <phoneticPr fontId="2" type="noConversion"/>
  </si>
  <si>
    <r>
      <t>2021</t>
    </r>
    <r>
      <rPr>
        <sz val="11"/>
        <color theme="1"/>
        <rFont val="MiSans"/>
        <family val="3"/>
        <charset val="134"/>
      </rPr>
      <t>统计</t>
    </r>
    <phoneticPr fontId="2" type="noConversion"/>
  </si>
  <si>
    <r>
      <t>2020</t>
    </r>
    <r>
      <rPr>
        <sz val="11"/>
        <color theme="1"/>
        <rFont val="MiSans"/>
        <family val="3"/>
        <charset val="134"/>
      </rPr>
      <t>统计</t>
    </r>
    <phoneticPr fontId="2" type="noConversion"/>
  </si>
  <si>
    <r>
      <t>2019</t>
    </r>
    <r>
      <rPr>
        <sz val="11"/>
        <color theme="1"/>
        <rFont val="MiSans"/>
        <family val="3"/>
        <charset val="134"/>
      </rPr>
      <t>统计</t>
    </r>
    <phoneticPr fontId="2" type="noConversion"/>
  </si>
  <si>
    <r>
      <t>2018</t>
    </r>
    <r>
      <rPr>
        <sz val="11"/>
        <color theme="1"/>
        <rFont val="MiSans"/>
        <family val="3"/>
        <charset val="134"/>
      </rPr>
      <t>统计</t>
    </r>
    <phoneticPr fontId="2" type="noConversion"/>
  </si>
  <si>
    <r>
      <t>2022</t>
    </r>
    <r>
      <rPr>
        <sz val="11"/>
        <color theme="1"/>
        <rFont val="MiSans"/>
        <family val="3"/>
        <charset val="134"/>
      </rPr>
      <t>增量</t>
    </r>
    <phoneticPr fontId="2" type="noConversion"/>
  </si>
  <si>
    <r>
      <t>2021-2020</t>
    </r>
    <r>
      <rPr>
        <sz val="11"/>
        <color theme="1"/>
        <rFont val="MiSans"/>
        <family val="3"/>
        <charset val="134"/>
      </rPr>
      <t>平均增量</t>
    </r>
    <phoneticPr fontId="2" type="noConversion"/>
  </si>
  <si>
    <r>
      <t>2019</t>
    </r>
    <r>
      <rPr>
        <sz val="11"/>
        <color theme="1"/>
        <rFont val="MiSans"/>
        <family val="3"/>
        <charset val="134"/>
      </rPr>
      <t>增量</t>
    </r>
    <phoneticPr fontId="2" type="noConversion"/>
  </si>
  <si>
    <r>
      <t>5</t>
    </r>
    <r>
      <rPr>
        <sz val="11"/>
        <color theme="1"/>
        <rFont val="MiSans"/>
        <family val="3"/>
        <charset val="134"/>
      </rPr>
      <t>年平均增量</t>
    </r>
    <phoneticPr fontId="2" type="noConversion"/>
  </si>
  <si>
    <r>
      <rPr>
        <sz val="11"/>
        <color theme="1"/>
        <rFont val="MiSans"/>
        <family val="3"/>
        <charset val="134"/>
      </rPr>
      <t>主力买房年份</t>
    </r>
    <phoneticPr fontId="2" type="noConversion"/>
  </si>
  <si>
    <r>
      <rPr>
        <sz val="11"/>
        <color theme="1"/>
        <rFont val="MiSans"/>
        <family val="3"/>
        <charset val="134"/>
      </rPr>
      <t>年轻买房年份</t>
    </r>
    <phoneticPr fontId="2" type="noConversion"/>
  </si>
  <si>
    <r>
      <rPr>
        <sz val="11"/>
        <color theme="1"/>
        <rFont val="MiSans"/>
        <family val="3"/>
        <charset val="134"/>
      </rPr>
      <t>不考虑人口流动主力买房人口</t>
    </r>
    <phoneticPr fontId="2" type="noConversion"/>
  </si>
  <si>
    <r>
      <rPr>
        <sz val="11"/>
        <color theme="1"/>
        <rFont val="MiSans"/>
        <family val="3"/>
        <charset val="134"/>
      </rPr>
      <t>不考虑人口流动年轻买房人口</t>
    </r>
    <phoneticPr fontId="2" type="noConversion"/>
  </si>
  <si>
    <r>
      <rPr>
        <sz val="11"/>
        <color theme="1"/>
        <rFont val="MiSans"/>
        <family val="3"/>
        <charset val="134"/>
      </rPr>
      <t>买房预估</t>
    </r>
    <phoneticPr fontId="2" type="noConversion"/>
  </si>
  <si>
    <r>
      <rPr>
        <sz val="11"/>
        <color theme="1"/>
        <rFont val="MiSans"/>
        <family val="3"/>
        <charset val="134"/>
      </rPr>
      <t>买房年份</t>
    </r>
    <phoneticPr fontId="2" type="noConversion"/>
  </si>
  <si>
    <r>
      <rPr>
        <sz val="11"/>
        <color theme="1"/>
        <rFont val="MiSans"/>
        <family val="3"/>
        <charset val="134"/>
      </rPr>
      <t>主力人口</t>
    </r>
    <phoneticPr fontId="2" type="noConversion"/>
  </si>
  <si>
    <r>
      <rPr>
        <sz val="11"/>
        <color theme="1"/>
        <rFont val="MiSans"/>
        <family val="3"/>
        <charset val="134"/>
      </rPr>
      <t>年轻人口</t>
    </r>
    <phoneticPr fontId="2" type="noConversion"/>
  </si>
  <si>
    <t>年份</t>
    <phoneticPr fontId="2" type="noConversion"/>
  </si>
  <si>
    <t>幼儿园人数</t>
    <phoneticPr fontId="2" type="noConversion"/>
  </si>
  <si>
    <t>小学人数</t>
    <phoneticPr fontId="2" type="noConversion"/>
  </si>
  <si>
    <t>初中人数</t>
    <phoneticPr fontId="2" type="noConversion"/>
  </si>
  <si>
    <r>
      <rPr>
        <sz val="11"/>
        <color theme="1"/>
        <rFont val="宋体"/>
        <family val="2"/>
        <charset val="134"/>
      </rPr>
      <t>武汉主</t>
    </r>
    <r>
      <rPr>
        <sz val="11"/>
        <color theme="1"/>
        <rFont val="微软雅黑"/>
        <family val="2"/>
        <charset val="134"/>
      </rPr>
      <t>力购房人口</t>
    </r>
    <r>
      <rPr>
        <sz val="11"/>
        <color theme="1"/>
        <rFont val="宋体"/>
        <family val="2"/>
        <charset val="134"/>
      </rPr>
      <t>预测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等线"/>
        <family val="3"/>
        <charset val="134"/>
        <scheme val="minor"/>
      </rPr>
      <t>20-39</t>
    </r>
    <r>
      <rPr>
        <sz val="11"/>
        <color theme="1"/>
        <rFont val="微软雅黑"/>
        <family val="2"/>
        <charset val="134"/>
      </rPr>
      <t>岁，2022）</t>
    </r>
    <phoneticPr fontId="2" type="noConversion"/>
  </si>
  <si>
    <r>
      <rPr>
        <sz val="11"/>
        <color theme="1"/>
        <rFont val="微软雅黑"/>
        <family val="2"/>
        <charset val="134"/>
      </rPr>
      <t>主力接盘人口（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微软雅黑"/>
        <family val="2"/>
        <charset val="134"/>
      </rPr>
      <t>年后20</t>
    </r>
    <r>
      <rPr>
        <sz val="11"/>
        <color theme="1"/>
        <rFont val="等线"/>
        <family val="3"/>
        <charset val="134"/>
        <scheme val="minor"/>
      </rPr>
      <t>-39</t>
    </r>
    <r>
      <rPr>
        <sz val="11"/>
        <color theme="1"/>
        <rFont val="微软雅黑"/>
        <family val="2"/>
        <charset val="134"/>
      </rPr>
      <t>岁，2022）</t>
    </r>
    <phoneticPr fontId="2" type="noConversion"/>
  </si>
  <si>
    <r>
      <rPr>
        <sz val="11"/>
        <color theme="1"/>
        <rFont val="宋体"/>
        <family val="2"/>
        <charset val="134"/>
      </rPr>
      <t>武汉主</t>
    </r>
    <r>
      <rPr>
        <sz val="11"/>
        <color theme="1"/>
        <rFont val="微软雅黑"/>
        <family val="2"/>
        <charset val="134"/>
      </rPr>
      <t>力购房人口</t>
    </r>
    <r>
      <rPr>
        <sz val="11"/>
        <color theme="1"/>
        <rFont val="宋体"/>
        <family val="2"/>
        <charset val="134"/>
      </rPr>
      <t>预测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等线"/>
        <family val="3"/>
        <charset val="134"/>
        <scheme val="minor"/>
      </rPr>
      <t>20-39</t>
    </r>
    <r>
      <rPr>
        <sz val="11"/>
        <color theme="1"/>
        <rFont val="微软雅黑"/>
        <family val="2"/>
        <charset val="134"/>
      </rPr>
      <t>岁，</t>
    </r>
    <r>
      <rPr>
        <sz val="11"/>
        <color theme="1"/>
        <rFont val="等线"/>
        <family val="2"/>
        <charset val="134"/>
        <scheme val="minor"/>
      </rPr>
      <t>2021</t>
    </r>
    <r>
      <rPr>
        <sz val="11"/>
        <color theme="1"/>
        <rFont val="微软雅黑"/>
        <family val="2"/>
        <charset val="134"/>
      </rPr>
      <t>）</t>
    </r>
    <phoneticPr fontId="2" type="noConversion"/>
  </si>
  <si>
    <r>
      <rPr>
        <sz val="11"/>
        <color theme="1"/>
        <rFont val="微软雅黑"/>
        <family val="2"/>
        <charset val="134"/>
      </rPr>
      <t>主力接盘人口（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微软雅黑"/>
        <family val="2"/>
        <charset val="134"/>
      </rPr>
      <t>年后</t>
    </r>
    <r>
      <rPr>
        <sz val="11"/>
        <color theme="1"/>
        <rFont val="等线"/>
        <family val="3"/>
        <charset val="134"/>
        <scheme val="minor"/>
      </rPr>
      <t>20-39</t>
    </r>
    <r>
      <rPr>
        <sz val="11"/>
        <color theme="1"/>
        <rFont val="微软雅黑"/>
        <family val="2"/>
        <charset val="134"/>
      </rPr>
      <t>岁，2022）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</si>
</sst>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Sans"/>
      <family val="3"/>
      <charset val="134"/>
    </font>
    <font>
      <sz val="11"/>
      <color theme="1"/>
      <name val="JetBrains Mono"/>
      <family val="3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b/>
      <sz val="11"/>
      <color theme="1"/>
      <name val="JetBrains Mono"/>
      <family val="3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8" xfId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273E69"/>
      <color rgb="FF9EAD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styles" Target="styles.xml"/><Relationship Id="rId5" Type="http://schemas.openxmlformats.org/officeDocument/2006/relationships/worksheet" Target="worksheets/sheet2.xml"/><Relationship Id="rId10" Type="http://schemas.openxmlformats.org/officeDocument/2006/relationships/theme" Target="theme/theme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zh-CN" altLang="zh-CN" sz="2000" b="0" i="0" u="none" strike="noStrike" kern="1200" spc="0" baseline="0">
                <a:solidFill>
                  <a:sysClr val="windowText" lastClr="000000"/>
                </a:solidFill>
                <a:latin typeface="方正小标宋简体" panose="03000509000000000000" pitchFamily="65" charset="-122"/>
                <a:ea typeface="方正小标宋简体" panose="03000509000000000000" pitchFamily="65" charset="-122"/>
                <a:cs typeface="JetBrains Mono" panose="02000009000000000000" pitchFamily="49" charset="0"/>
              </a:defRPr>
            </a:pPr>
            <a:r>
              <a:rPr lang="zh-CN" altLang="en-US" sz="2000" b="0" i="0" u="none" strike="noStrike" kern="1200" spc="0" baseline="0">
                <a:solidFill>
                  <a:sysClr val="windowText" lastClr="000000"/>
                </a:solidFill>
                <a:latin typeface="方正小标宋简体" panose="03000509000000000000" pitchFamily="65" charset="-122"/>
                <a:ea typeface="方正小标宋简体" panose="03000509000000000000" pitchFamily="65" charset="-122"/>
                <a:cs typeface="JetBrains Mono" panose="02000009000000000000" pitchFamily="49" charset="0"/>
              </a:rPr>
              <a:t>武汉市</a:t>
            </a:r>
            <a:r>
              <a:rPr lang="zh-CN" sz="2000" b="0" i="0" u="none" strike="noStrike" kern="1200" spc="0" baseline="0">
                <a:solidFill>
                  <a:sysClr val="windowText" lastClr="000000"/>
                </a:solidFill>
                <a:latin typeface="方正小标宋简体" panose="03000509000000000000" pitchFamily="65" charset="-122"/>
                <a:ea typeface="方正小标宋简体" panose="03000509000000000000" pitchFamily="65" charset="-122"/>
                <a:cs typeface="JetBrains Mono" panose="02000009000000000000" pitchFamily="49" charset="0"/>
              </a:rPr>
              <a:t>主力买房人口</a:t>
            </a:r>
            <a:endParaRPr lang="en-US" altLang="zh-CN" sz="2000" b="0" i="0" u="none" strike="noStrike" kern="1200" spc="0" baseline="0">
              <a:solidFill>
                <a:sysClr val="windowText" lastClr="000000"/>
              </a:solidFill>
              <a:latin typeface="方正小标宋简体" panose="03000509000000000000" pitchFamily="65" charset="-122"/>
              <a:ea typeface="方正小标宋简体" panose="03000509000000000000" pitchFamily="65" charset="-122"/>
              <a:cs typeface="JetBrains Mono" panose="02000009000000000000" pitchFamily="49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zh-CN" altLang="zh-CN" sz="2000" b="0" i="0" u="none" strike="noStrike" kern="1200" spc="0" baseline="0">
                <a:solidFill>
                  <a:sysClr val="windowText" lastClr="000000"/>
                </a:solidFill>
                <a:latin typeface="方正小标宋简体" panose="03000509000000000000" pitchFamily="65" charset="-122"/>
                <a:ea typeface="方正小标宋简体" panose="03000509000000000000" pitchFamily="65" charset="-122"/>
                <a:cs typeface="JetBrains Mono" panose="02000009000000000000" pitchFamily="49" charset="0"/>
              </a:defRPr>
            </a:pPr>
            <a:r>
              <a:rPr lang="zh-CN" altLang="zh-CN" sz="1400" b="0" i="0" baseline="0">
                <a:effectLst/>
                <a:latin typeface="JetBrains Mono" panose="02000009000000000000" pitchFamily="49" charset="0"/>
                <a:ea typeface="MiSans" panose="00000500000000000000" pitchFamily="2" charset="-122"/>
                <a:cs typeface="JetBrains Mono" panose="02000009000000000000" pitchFamily="49" charset="0"/>
              </a:rPr>
              <a:t>实心点：</a:t>
            </a:r>
            <a:r>
              <a:rPr lang="zh-CN" altLang="en-US" sz="1400" b="0" i="0" baseline="0">
                <a:effectLst/>
                <a:latin typeface="JetBrains Mono" panose="02000009000000000000" pitchFamily="49" charset="0"/>
                <a:ea typeface="MiSans" panose="00000500000000000000" pitchFamily="2" charset="-122"/>
                <a:cs typeface="JetBrains Mono" panose="02000009000000000000" pitchFamily="49" charset="0"/>
              </a:rPr>
              <a:t>实际人口，实线：根据近</a:t>
            </a:r>
            <a:r>
              <a:rPr lang="en-US" altLang="zh-CN" sz="1400" b="0" i="0" baseline="0">
                <a:effectLst/>
                <a:latin typeface="JetBrains Mono" panose="02000009000000000000" pitchFamily="49" charset="0"/>
                <a:ea typeface="MiSans" panose="00000500000000000000" pitchFamily="2" charset="-122"/>
                <a:cs typeface="JetBrains Mono" panose="02000009000000000000" pitchFamily="49" charset="0"/>
              </a:rPr>
              <a:t>5</a:t>
            </a:r>
            <a:r>
              <a:rPr lang="zh-CN" altLang="en-US" sz="1400" b="0" i="0" baseline="0">
                <a:effectLst/>
                <a:latin typeface="JetBrains Mono" panose="02000009000000000000" pitchFamily="49" charset="0"/>
                <a:ea typeface="MiSans" panose="00000500000000000000" pitchFamily="2" charset="-122"/>
                <a:cs typeface="JetBrains Mono" panose="02000009000000000000" pitchFamily="49" charset="0"/>
              </a:rPr>
              <a:t>年人口流动推算出的人口数</a:t>
            </a:r>
            <a:endParaRPr lang="en-US" altLang="zh-CN" sz="1400" b="0" i="0" baseline="0">
              <a:effectLst/>
              <a:latin typeface="JetBrains Mono" panose="02000009000000000000" pitchFamily="49" charset="0"/>
              <a:ea typeface="JetBrains Mono" panose="02000009000000000000" pitchFamily="49" charset="0"/>
              <a:cs typeface="JetBrains Mono" panose="02000009000000000000" pitchFamily="49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zh-CN" altLang="zh-CN" sz="2000" b="0" i="0" u="none" strike="noStrike" kern="1200" spc="0" baseline="0">
                <a:solidFill>
                  <a:sysClr val="windowText" lastClr="000000"/>
                </a:solidFill>
                <a:latin typeface="方正小标宋简体" panose="03000509000000000000" pitchFamily="65" charset="-122"/>
                <a:ea typeface="方正小标宋简体" panose="03000509000000000000" pitchFamily="65" charset="-122"/>
                <a:cs typeface="JetBrains Mono" panose="02000009000000000000" pitchFamily="49" charset="0"/>
              </a:defRPr>
            </a:pPr>
            <a:r>
              <a:rPr lang="zh-CN" altLang="zh-CN" sz="1400" b="0" i="0" baseline="0">
                <a:effectLst/>
                <a:latin typeface="JetBrains Mono" panose="02000009000000000000" pitchFamily="49" charset="0"/>
                <a:ea typeface="MiSans" panose="00000500000000000000" pitchFamily="2" charset="-122"/>
                <a:cs typeface="JetBrains Mono" panose="02000009000000000000" pitchFamily="49" charset="0"/>
              </a:rPr>
              <a:t>虚线：按照户籍人口预估</a:t>
            </a:r>
            <a:r>
              <a:rPr lang="zh-CN" altLang="en-US" sz="1400" b="0" i="0" baseline="0">
                <a:effectLst/>
                <a:latin typeface="JetBrains Mono" panose="02000009000000000000" pitchFamily="49" charset="0"/>
                <a:ea typeface="MiSans" panose="00000500000000000000" pitchFamily="2" charset="-122"/>
                <a:cs typeface="JetBrains Mono" panose="02000009000000000000" pitchFamily="49" charset="0"/>
              </a:rPr>
              <a:t>的</a:t>
            </a:r>
            <a:r>
              <a:rPr lang="zh-CN" altLang="en-US" sz="1400" b="0" i="0" u="none" strike="noStrike" kern="1200" spc="0" baseline="0">
                <a:solidFill>
                  <a:sysClr val="windowText" lastClr="000000"/>
                </a:solidFill>
                <a:effectLst/>
                <a:latin typeface="JetBrains Mono" panose="02000009000000000000" pitchFamily="49" charset="0"/>
                <a:ea typeface="MiSans" panose="00000500000000000000" pitchFamily="2" charset="-122"/>
                <a:cs typeface="JetBrains Mono" panose="02000009000000000000" pitchFamily="49" charset="0"/>
              </a:rPr>
              <a:t>人口数，不考虑人口流入</a:t>
            </a:r>
            <a:endParaRPr lang="zh-CN" altLang="zh-CN" sz="1400">
              <a:effectLst/>
              <a:latin typeface="JetBrains Mono" panose="02000009000000000000" pitchFamily="49" charset="0"/>
              <a:ea typeface="MiSans" panose="00000500000000000000" pitchFamily="2" charset="-122"/>
              <a:cs typeface="JetBrains Mono" panose="0200000900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人口变动!$R$2</c:f>
              <c:strCache>
                <c:ptCount val="1"/>
                <c:pt idx="0">
                  <c:v>2022统计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tailEnd type="oval"/>
            </a:ln>
          </c:spPr>
          <c:marker>
            <c:symbol val="none"/>
          </c:marker>
          <c:xVal>
            <c:numRef>
              <c:f>人口变动!$Q$3:$Q$37</c:f>
              <c:numCache>
                <c:formatCode>General</c:formatCode>
                <c:ptCount val="35"/>
                <c:pt idx="6" formatCode="0_);[Red]\(0\)">
                  <c:v>2032</c:v>
                </c:pt>
                <c:pt idx="7" formatCode="0_);[Red]\(0\)">
                  <c:v>2031</c:v>
                </c:pt>
                <c:pt idx="8" formatCode="0_);[Red]\(0\)">
                  <c:v>2030</c:v>
                </c:pt>
                <c:pt idx="9" formatCode="0_);[Red]\(0\)">
                  <c:v>2029</c:v>
                </c:pt>
                <c:pt idx="10" formatCode="0_);[Red]\(0\)">
                  <c:v>2028</c:v>
                </c:pt>
                <c:pt idx="11" formatCode="0_);[Red]\(0\)">
                  <c:v>2027</c:v>
                </c:pt>
                <c:pt idx="12" formatCode="0_);[Red]\(0\)">
                  <c:v>2026</c:v>
                </c:pt>
                <c:pt idx="13" formatCode="0_);[Red]\(0\)">
                  <c:v>2025</c:v>
                </c:pt>
                <c:pt idx="14" formatCode="0_);[Red]\(0\)">
                  <c:v>2024</c:v>
                </c:pt>
                <c:pt idx="15" formatCode="0_);[Red]\(0\)">
                  <c:v>2023</c:v>
                </c:pt>
                <c:pt idx="16" formatCode="0_);[Red]\(0\)">
                  <c:v>2022</c:v>
                </c:pt>
                <c:pt idx="17" formatCode="0_);[Red]\(0\)">
                  <c:v>2021</c:v>
                </c:pt>
                <c:pt idx="18" formatCode="0_);[Red]\(0\)">
                  <c:v>2020</c:v>
                </c:pt>
                <c:pt idx="19" formatCode="0_);[Red]\(0\)">
                  <c:v>2019</c:v>
                </c:pt>
                <c:pt idx="20" formatCode="0_);[Red]\(0\)">
                  <c:v>2018</c:v>
                </c:pt>
              </c:numCache>
            </c:numRef>
          </c:xVal>
          <c:yVal>
            <c:numRef>
              <c:f>人口变动!$R$3:$R$37</c:f>
              <c:numCache>
                <c:formatCode>General</c:formatCode>
                <c:ptCount val="35"/>
                <c:pt idx="6" formatCode="0_);[Red]\(0\)">
                  <c:v>686085</c:v>
                </c:pt>
                <c:pt idx="7" formatCode="0_);[Red]\(0\)">
                  <c:v>683963</c:v>
                </c:pt>
                <c:pt idx="8" formatCode="0_);[Red]\(0\)">
                  <c:v>688602</c:v>
                </c:pt>
                <c:pt idx="9" formatCode="0_);[Red]\(0\)">
                  <c:v>699997</c:v>
                </c:pt>
                <c:pt idx="10" formatCode="0_);[Red]\(0\)">
                  <c:v>735130</c:v>
                </c:pt>
                <c:pt idx="11" formatCode="0_);[Red]\(0\)">
                  <c:v>795852</c:v>
                </c:pt>
                <c:pt idx="12" formatCode="0_);[Red]\(0\)">
                  <c:v>876483</c:v>
                </c:pt>
                <c:pt idx="13" formatCode="0_);[Red]\(0\)">
                  <c:v>976582</c:v>
                </c:pt>
                <c:pt idx="14" formatCode="0_);[Red]\(0\)">
                  <c:v>1070706</c:v>
                </c:pt>
                <c:pt idx="15" formatCode="0_);[Red]\(0\)">
                  <c:v>1175863</c:v>
                </c:pt>
                <c:pt idx="16" formatCode="0_);[Red]\(0\)">
                  <c:v>1307364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742B-4680-A66A-F3D4D019BB84}"/>
            </c:ext>
          </c:extLst>
        </c:ser>
        <c:ser>
          <c:idx val="10"/>
          <c:order val="1"/>
          <c:tx>
            <c:strRef>
              <c:f>人口变动!$S$2</c:f>
              <c:strCache>
                <c:ptCount val="1"/>
                <c:pt idx="0">
                  <c:v>2021统计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tailEnd type="oval"/>
            </a:ln>
          </c:spPr>
          <c:marker>
            <c:symbol val="none"/>
          </c:marker>
          <c:xVal>
            <c:numRef>
              <c:f>人口变动!$Q$3:$Q$37</c:f>
              <c:numCache>
                <c:formatCode>General</c:formatCode>
                <c:ptCount val="35"/>
                <c:pt idx="6" formatCode="0_);[Red]\(0\)">
                  <c:v>2032</c:v>
                </c:pt>
                <c:pt idx="7" formatCode="0_);[Red]\(0\)">
                  <c:v>2031</c:v>
                </c:pt>
                <c:pt idx="8" formatCode="0_);[Red]\(0\)">
                  <c:v>2030</c:v>
                </c:pt>
                <c:pt idx="9" formatCode="0_);[Red]\(0\)">
                  <c:v>2029</c:v>
                </c:pt>
                <c:pt idx="10" formatCode="0_);[Red]\(0\)">
                  <c:v>2028</c:v>
                </c:pt>
                <c:pt idx="11" formatCode="0_);[Red]\(0\)">
                  <c:v>2027</c:v>
                </c:pt>
                <c:pt idx="12" formatCode="0_);[Red]\(0\)">
                  <c:v>2026</c:v>
                </c:pt>
                <c:pt idx="13" formatCode="0_);[Red]\(0\)">
                  <c:v>2025</c:v>
                </c:pt>
                <c:pt idx="14" formatCode="0_);[Red]\(0\)">
                  <c:v>2024</c:v>
                </c:pt>
                <c:pt idx="15" formatCode="0_);[Red]\(0\)">
                  <c:v>2023</c:v>
                </c:pt>
                <c:pt idx="16" formatCode="0_);[Red]\(0\)">
                  <c:v>2022</c:v>
                </c:pt>
                <c:pt idx="17" formatCode="0_);[Red]\(0\)">
                  <c:v>2021</c:v>
                </c:pt>
                <c:pt idx="18" formatCode="0_);[Red]\(0\)">
                  <c:v>2020</c:v>
                </c:pt>
                <c:pt idx="19" formatCode="0_);[Red]\(0\)">
                  <c:v>2019</c:v>
                </c:pt>
                <c:pt idx="20" formatCode="0_);[Red]\(0\)">
                  <c:v>2018</c:v>
                </c:pt>
              </c:numCache>
            </c:numRef>
          </c:xVal>
          <c:yVal>
            <c:numRef>
              <c:f>人口变动!$S$3:$S$37</c:f>
              <c:numCache>
                <c:formatCode>General</c:formatCode>
                <c:ptCount val="35"/>
                <c:pt idx="7">
                  <c:v>680221</c:v>
                </c:pt>
                <c:pt idx="8">
                  <c:v>679008</c:v>
                </c:pt>
                <c:pt idx="9">
                  <c:v>682824</c:v>
                </c:pt>
                <c:pt idx="10">
                  <c:v>693312</c:v>
                </c:pt>
                <c:pt idx="11">
                  <c:v>726627</c:v>
                </c:pt>
                <c:pt idx="12">
                  <c:v>784696</c:v>
                </c:pt>
                <c:pt idx="13">
                  <c:v>863860</c:v>
                </c:pt>
                <c:pt idx="14">
                  <c:v>963385</c:v>
                </c:pt>
                <c:pt idx="15">
                  <c:v>1055093</c:v>
                </c:pt>
                <c:pt idx="16">
                  <c:v>1156171</c:v>
                </c:pt>
                <c:pt idx="17">
                  <c:v>1280413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742B-4680-A66A-F3D4D019BB84}"/>
            </c:ext>
          </c:extLst>
        </c:ser>
        <c:ser>
          <c:idx val="11"/>
          <c:order val="2"/>
          <c:tx>
            <c:strRef>
              <c:f>人口变动!$T$2</c:f>
              <c:strCache>
                <c:ptCount val="1"/>
                <c:pt idx="0">
                  <c:v>2019统计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tailEnd type="oval"/>
            </a:ln>
          </c:spPr>
          <c:marker>
            <c:symbol val="none"/>
          </c:marker>
          <c:xVal>
            <c:numRef>
              <c:f>人口变动!$Q$3:$Q$37</c:f>
              <c:numCache>
                <c:formatCode>General</c:formatCode>
                <c:ptCount val="35"/>
                <c:pt idx="6" formatCode="0_);[Red]\(0\)">
                  <c:v>2032</c:v>
                </c:pt>
                <c:pt idx="7" formatCode="0_);[Red]\(0\)">
                  <c:v>2031</c:v>
                </c:pt>
                <c:pt idx="8" formatCode="0_);[Red]\(0\)">
                  <c:v>2030</c:v>
                </c:pt>
                <c:pt idx="9" formatCode="0_);[Red]\(0\)">
                  <c:v>2029</c:v>
                </c:pt>
                <c:pt idx="10" formatCode="0_);[Red]\(0\)">
                  <c:v>2028</c:v>
                </c:pt>
                <c:pt idx="11" formatCode="0_);[Red]\(0\)">
                  <c:v>2027</c:v>
                </c:pt>
                <c:pt idx="12" formatCode="0_);[Red]\(0\)">
                  <c:v>2026</c:v>
                </c:pt>
                <c:pt idx="13" formatCode="0_);[Red]\(0\)">
                  <c:v>2025</c:v>
                </c:pt>
                <c:pt idx="14" formatCode="0_);[Red]\(0\)">
                  <c:v>2024</c:v>
                </c:pt>
                <c:pt idx="15" formatCode="0_);[Red]\(0\)">
                  <c:v>2023</c:v>
                </c:pt>
                <c:pt idx="16" formatCode="0_);[Red]\(0\)">
                  <c:v>2022</c:v>
                </c:pt>
                <c:pt idx="17" formatCode="0_);[Red]\(0\)">
                  <c:v>2021</c:v>
                </c:pt>
                <c:pt idx="18" formatCode="0_);[Red]\(0\)">
                  <c:v>2020</c:v>
                </c:pt>
                <c:pt idx="19" formatCode="0_);[Red]\(0\)">
                  <c:v>2019</c:v>
                </c:pt>
                <c:pt idx="20" formatCode="0_);[Red]\(0\)">
                  <c:v>2018</c:v>
                </c:pt>
              </c:numCache>
            </c:numRef>
          </c:xVal>
          <c:yVal>
            <c:numRef>
              <c:f>人口变动!$T$3:$T$37</c:f>
              <c:numCache>
                <c:formatCode>General</c:formatCode>
                <c:ptCount val="35"/>
                <c:pt idx="9" formatCode="0_ ">
                  <c:v>643436</c:v>
                </c:pt>
                <c:pt idx="10" formatCode="0_ ">
                  <c:v>642923</c:v>
                </c:pt>
                <c:pt idx="11" formatCode="0_ ">
                  <c:v>642698</c:v>
                </c:pt>
                <c:pt idx="12" formatCode="0_ ">
                  <c:v>645272</c:v>
                </c:pt>
                <c:pt idx="13" formatCode="0_ ">
                  <c:v>669804</c:v>
                </c:pt>
                <c:pt idx="14" formatCode="0_ ">
                  <c:v>717343</c:v>
                </c:pt>
                <c:pt idx="15" formatCode="0_ ">
                  <c:v>784233</c:v>
                </c:pt>
                <c:pt idx="16" formatCode="0_ ">
                  <c:v>875390</c:v>
                </c:pt>
                <c:pt idx="17" formatCode="0_ ">
                  <c:v>968125</c:v>
                </c:pt>
                <c:pt idx="18" formatCode="0_ ">
                  <c:v>1066989</c:v>
                </c:pt>
                <c:pt idx="19" formatCode="0_ ">
                  <c:v>1178660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742B-4680-A66A-F3D4D019BB84}"/>
            </c:ext>
          </c:extLst>
        </c:ser>
        <c:ser>
          <c:idx val="12"/>
          <c:order val="3"/>
          <c:tx>
            <c:strRef>
              <c:f>人口变动!$U$2</c:f>
              <c:strCache>
                <c:ptCount val="1"/>
                <c:pt idx="0">
                  <c:v>2018统计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tailEnd type="oval"/>
            </a:ln>
          </c:spPr>
          <c:marker>
            <c:symbol val="none"/>
          </c:marker>
          <c:xVal>
            <c:numRef>
              <c:f>人口变动!$Q$3:$Q$37</c:f>
              <c:numCache>
                <c:formatCode>General</c:formatCode>
                <c:ptCount val="35"/>
                <c:pt idx="6" formatCode="0_);[Red]\(0\)">
                  <c:v>2032</c:v>
                </c:pt>
                <c:pt idx="7" formatCode="0_);[Red]\(0\)">
                  <c:v>2031</c:v>
                </c:pt>
                <c:pt idx="8" formatCode="0_);[Red]\(0\)">
                  <c:v>2030</c:v>
                </c:pt>
                <c:pt idx="9" formatCode="0_);[Red]\(0\)">
                  <c:v>2029</c:v>
                </c:pt>
                <c:pt idx="10" formatCode="0_);[Red]\(0\)">
                  <c:v>2028</c:v>
                </c:pt>
                <c:pt idx="11" formatCode="0_);[Red]\(0\)">
                  <c:v>2027</c:v>
                </c:pt>
                <c:pt idx="12" formatCode="0_);[Red]\(0\)">
                  <c:v>2026</c:v>
                </c:pt>
                <c:pt idx="13" formatCode="0_);[Red]\(0\)">
                  <c:v>2025</c:v>
                </c:pt>
                <c:pt idx="14" formatCode="0_);[Red]\(0\)">
                  <c:v>2024</c:v>
                </c:pt>
                <c:pt idx="15" formatCode="0_);[Red]\(0\)">
                  <c:v>2023</c:v>
                </c:pt>
                <c:pt idx="16" formatCode="0_);[Red]\(0\)">
                  <c:v>2022</c:v>
                </c:pt>
                <c:pt idx="17" formatCode="0_);[Red]\(0\)">
                  <c:v>2021</c:v>
                </c:pt>
                <c:pt idx="18" formatCode="0_);[Red]\(0\)">
                  <c:v>2020</c:v>
                </c:pt>
                <c:pt idx="19" formatCode="0_);[Red]\(0\)">
                  <c:v>2019</c:v>
                </c:pt>
                <c:pt idx="20" formatCode="0_);[Red]\(0\)">
                  <c:v>2018</c:v>
                </c:pt>
              </c:numCache>
            </c:numRef>
          </c:xVal>
          <c:yVal>
            <c:numRef>
              <c:f>人口变动!$U$3:$U$37</c:f>
              <c:numCache>
                <c:formatCode>General</c:formatCode>
                <c:ptCount val="35"/>
                <c:pt idx="10">
                  <c:v>622882</c:v>
                </c:pt>
                <c:pt idx="11">
                  <c:v>621126</c:v>
                </c:pt>
                <c:pt idx="12">
                  <c:v>619466</c:v>
                </c:pt>
                <c:pt idx="13">
                  <c:v>619791</c:v>
                </c:pt>
                <c:pt idx="14">
                  <c:v>639847</c:v>
                </c:pt>
                <c:pt idx="15">
                  <c:v>680579</c:v>
                </c:pt>
                <c:pt idx="16">
                  <c:v>740722</c:v>
                </c:pt>
                <c:pt idx="17">
                  <c:v>823010</c:v>
                </c:pt>
                <c:pt idx="18">
                  <c:v>908710</c:v>
                </c:pt>
                <c:pt idx="19">
                  <c:v>1008128</c:v>
                </c:pt>
                <c:pt idx="20">
                  <c:v>1115844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742B-4680-A66A-F3D4D019BB84}"/>
            </c:ext>
          </c:extLst>
        </c:ser>
        <c:ser>
          <c:idx val="13"/>
          <c:order val="4"/>
          <c:tx>
            <c:strRef>
              <c:f>人口变动!$M$2</c:f>
              <c:strCache>
                <c:ptCount val="1"/>
                <c:pt idx="0">
                  <c:v>2022统计</c:v>
                </c:pt>
              </c:strCache>
            </c:strRef>
          </c:tx>
          <c:spPr>
            <a:ln w="19050" cap="rnd"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round/>
              <a:tailEnd type="oval"/>
            </a:ln>
            <a:effectLst/>
          </c:spPr>
          <c:marker>
            <c:symbol val="none"/>
          </c:marker>
          <c:xVal>
            <c:numRef>
              <c:f>人口变动!$L$3:$L$40</c:f>
              <c:numCache>
                <c:formatCode>0_);[Red]\(0\)</c:formatCode>
                <c:ptCount val="38"/>
                <c:pt idx="6">
                  <c:v>2032</c:v>
                </c:pt>
                <c:pt idx="7">
                  <c:v>2031</c:v>
                </c:pt>
                <c:pt idx="8">
                  <c:v>2030</c:v>
                </c:pt>
                <c:pt idx="9">
                  <c:v>2029</c:v>
                </c:pt>
                <c:pt idx="10">
                  <c:v>2028</c:v>
                </c:pt>
                <c:pt idx="11">
                  <c:v>2027</c:v>
                </c:pt>
                <c:pt idx="12">
                  <c:v>2026</c:v>
                </c:pt>
                <c:pt idx="13">
                  <c:v>2025</c:v>
                </c:pt>
                <c:pt idx="14">
                  <c:v>2024</c:v>
                </c:pt>
                <c:pt idx="15">
                  <c:v>2023</c:v>
                </c:pt>
                <c:pt idx="16">
                  <c:v>2022</c:v>
                </c:pt>
                <c:pt idx="17">
                  <c:v>2021</c:v>
                </c:pt>
                <c:pt idx="18">
                  <c:v>2020</c:v>
                </c:pt>
                <c:pt idx="19">
                  <c:v>2019</c:v>
                </c:pt>
                <c:pt idx="20">
                  <c:v>2018</c:v>
                </c:pt>
              </c:numCache>
            </c:numRef>
          </c:xVal>
          <c:yVal>
            <c:numRef>
              <c:f>人口变动!$M$3:$M$40</c:f>
              <c:numCache>
                <c:formatCode>0_);[Red]\(0\)</c:formatCode>
                <c:ptCount val="38"/>
                <c:pt idx="6">
                  <c:v>2983690</c:v>
                </c:pt>
                <c:pt idx="7">
                  <c:v>3077304</c:v>
                </c:pt>
                <c:pt idx="8">
                  <c:v>3165950</c:v>
                </c:pt>
                <c:pt idx="9">
                  <c:v>3262564</c:v>
                </c:pt>
                <c:pt idx="10">
                  <c:v>3337521</c:v>
                </c:pt>
                <c:pt idx="11">
                  <c:v>3404885</c:v>
                </c:pt>
                <c:pt idx="12">
                  <c:v>3483281</c:v>
                </c:pt>
                <c:pt idx="13">
                  <c:v>3550447</c:v>
                </c:pt>
                <c:pt idx="14">
                  <c:v>3604659</c:v>
                </c:pt>
                <c:pt idx="15">
                  <c:v>3654787</c:v>
                </c:pt>
                <c:pt idx="16">
                  <c:v>3698491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742B-4680-A66A-F3D4D019BB84}"/>
            </c:ext>
          </c:extLst>
        </c:ser>
        <c:ser>
          <c:idx val="14"/>
          <c:order val="5"/>
          <c:tx>
            <c:strRef>
              <c:f>人口变动!$N$2</c:f>
              <c:strCache>
                <c:ptCount val="1"/>
                <c:pt idx="0">
                  <c:v>2021统计</c:v>
                </c:pt>
              </c:strCache>
            </c:strRef>
          </c:tx>
          <c:spPr>
            <a:ln w="19050" cap="rnd"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round/>
              <a:tailEnd type="oval"/>
            </a:ln>
            <a:effectLst/>
          </c:spPr>
          <c:marker>
            <c:symbol val="none"/>
          </c:marker>
          <c:xVal>
            <c:numRef>
              <c:f>人口变动!$L$3:$L$40</c:f>
              <c:numCache>
                <c:formatCode>0_);[Red]\(0\)</c:formatCode>
                <c:ptCount val="38"/>
                <c:pt idx="6">
                  <c:v>2032</c:v>
                </c:pt>
                <c:pt idx="7">
                  <c:v>2031</c:v>
                </c:pt>
                <c:pt idx="8">
                  <c:v>2030</c:v>
                </c:pt>
                <c:pt idx="9">
                  <c:v>2029</c:v>
                </c:pt>
                <c:pt idx="10">
                  <c:v>2028</c:v>
                </c:pt>
                <c:pt idx="11">
                  <c:v>2027</c:v>
                </c:pt>
                <c:pt idx="12">
                  <c:v>2026</c:v>
                </c:pt>
                <c:pt idx="13">
                  <c:v>2025</c:v>
                </c:pt>
                <c:pt idx="14">
                  <c:v>2024</c:v>
                </c:pt>
                <c:pt idx="15">
                  <c:v>2023</c:v>
                </c:pt>
                <c:pt idx="16">
                  <c:v>2022</c:v>
                </c:pt>
                <c:pt idx="17">
                  <c:v>2021</c:v>
                </c:pt>
                <c:pt idx="18">
                  <c:v>2020</c:v>
                </c:pt>
                <c:pt idx="19">
                  <c:v>2019</c:v>
                </c:pt>
                <c:pt idx="20">
                  <c:v>2018</c:v>
                </c:pt>
              </c:numCache>
            </c:numRef>
          </c:xVal>
          <c:yVal>
            <c:numRef>
              <c:f>人口变动!$N$3:$N$40</c:f>
              <c:numCache>
                <c:formatCode>0_);[Red]\(0\)</c:formatCode>
                <c:ptCount val="38"/>
                <c:pt idx="7">
                  <c:v>2938426</c:v>
                </c:pt>
                <c:pt idx="8">
                  <c:v>3031591</c:v>
                </c:pt>
                <c:pt idx="9">
                  <c:v>3119768</c:v>
                </c:pt>
                <c:pt idx="10">
                  <c:v>3215840</c:v>
                </c:pt>
                <c:pt idx="11">
                  <c:v>3290273</c:v>
                </c:pt>
                <c:pt idx="12">
                  <c:v>3357283</c:v>
                </c:pt>
                <c:pt idx="13">
                  <c:v>3436554</c:v>
                </c:pt>
                <c:pt idx="14">
                  <c:v>3506163</c:v>
                </c:pt>
                <c:pt idx="15">
                  <c:v>3560973</c:v>
                </c:pt>
                <c:pt idx="16">
                  <c:v>3610124</c:v>
                </c:pt>
                <c:pt idx="17">
                  <c:v>3650186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742B-4680-A66A-F3D4D019BB84}"/>
            </c:ext>
          </c:extLst>
        </c:ser>
        <c:ser>
          <c:idx val="15"/>
          <c:order val="6"/>
          <c:tx>
            <c:strRef>
              <c:f>人口变动!$O$2</c:f>
              <c:strCache>
                <c:ptCount val="1"/>
                <c:pt idx="0">
                  <c:v>2019统计</c:v>
                </c:pt>
              </c:strCache>
            </c:strRef>
          </c:tx>
          <c:spPr>
            <a:ln w="19050" cap="rnd"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round/>
              <a:tailEnd type="oval"/>
            </a:ln>
            <a:effectLst/>
          </c:spPr>
          <c:marker>
            <c:symbol val="none"/>
          </c:marker>
          <c:xVal>
            <c:numRef>
              <c:f>人口变动!$L$3:$L$40</c:f>
              <c:numCache>
                <c:formatCode>0_);[Red]\(0\)</c:formatCode>
                <c:ptCount val="38"/>
                <c:pt idx="6">
                  <c:v>2032</c:v>
                </c:pt>
                <c:pt idx="7">
                  <c:v>2031</c:v>
                </c:pt>
                <c:pt idx="8">
                  <c:v>2030</c:v>
                </c:pt>
                <c:pt idx="9">
                  <c:v>2029</c:v>
                </c:pt>
                <c:pt idx="10">
                  <c:v>2028</c:v>
                </c:pt>
                <c:pt idx="11">
                  <c:v>2027</c:v>
                </c:pt>
                <c:pt idx="12">
                  <c:v>2026</c:v>
                </c:pt>
                <c:pt idx="13">
                  <c:v>2025</c:v>
                </c:pt>
                <c:pt idx="14">
                  <c:v>2024</c:v>
                </c:pt>
                <c:pt idx="15">
                  <c:v>2023</c:v>
                </c:pt>
                <c:pt idx="16">
                  <c:v>2022</c:v>
                </c:pt>
                <c:pt idx="17">
                  <c:v>2021</c:v>
                </c:pt>
                <c:pt idx="18">
                  <c:v>2020</c:v>
                </c:pt>
                <c:pt idx="19">
                  <c:v>2019</c:v>
                </c:pt>
                <c:pt idx="20">
                  <c:v>2018</c:v>
                </c:pt>
              </c:numCache>
            </c:numRef>
          </c:xVal>
          <c:yVal>
            <c:numRef>
              <c:f>人口变动!$O$3:$O$40</c:f>
              <c:numCache>
                <c:formatCode>0_);[Red]\(0\)</c:formatCode>
                <c:ptCount val="38"/>
                <c:pt idx="9">
                  <c:v>2766626</c:v>
                </c:pt>
                <c:pt idx="10">
                  <c:v>2857599</c:v>
                </c:pt>
                <c:pt idx="11">
                  <c:v>2944483</c:v>
                </c:pt>
                <c:pt idx="12">
                  <c:v>3038706</c:v>
                </c:pt>
                <c:pt idx="13">
                  <c:v>3113585</c:v>
                </c:pt>
                <c:pt idx="14">
                  <c:v>3177489</c:v>
                </c:pt>
                <c:pt idx="15">
                  <c:v>3255797</c:v>
                </c:pt>
                <c:pt idx="16">
                  <c:v>3329536</c:v>
                </c:pt>
                <c:pt idx="17">
                  <c:v>3396629</c:v>
                </c:pt>
                <c:pt idx="18">
                  <c:v>3452993</c:v>
                </c:pt>
                <c:pt idx="19">
                  <c:v>3496201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742B-4680-A66A-F3D4D019BB84}"/>
            </c:ext>
          </c:extLst>
        </c:ser>
        <c:ser>
          <c:idx val="16"/>
          <c:order val="7"/>
          <c:tx>
            <c:strRef>
              <c:f>人口变动!$P$2</c:f>
              <c:strCache>
                <c:ptCount val="1"/>
                <c:pt idx="0">
                  <c:v>2018统计</c:v>
                </c:pt>
              </c:strCache>
            </c:strRef>
          </c:tx>
          <c:spPr>
            <a:ln w="19050" cap="rnd"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round/>
              <a:tailEnd type="oval"/>
            </a:ln>
            <a:effectLst/>
          </c:spPr>
          <c:marker>
            <c:symbol val="none"/>
          </c:marker>
          <c:xVal>
            <c:numRef>
              <c:f>人口变动!$L$3:$L$40</c:f>
              <c:numCache>
                <c:formatCode>0_);[Red]\(0\)</c:formatCode>
                <c:ptCount val="38"/>
                <c:pt idx="6">
                  <c:v>2032</c:v>
                </c:pt>
                <c:pt idx="7">
                  <c:v>2031</c:v>
                </c:pt>
                <c:pt idx="8">
                  <c:v>2030</c:v>
                </c:pt>
                <c:pt idx="9">
                  <c:v>2029</c:v>
                </c:pt>
                <c:pt idx="10">
                  <c:v>2028</c:v>
                </c:pt>
                <c:pt idx="11">
                  <c:v>2027</c:v>
                </c:pt>
                <c:pt idx="12">
                  <c:v>2026</c:v>
                </c:pt>
                <c:pt idx="13">
                  <c:v>2025</c:v>
                </c:pt>
                <c:pt idx="14">
                  <c:v>2024</c:v>
                </c:pt>
                <c:pt idx="15">
                  <c:v>2023</c:v>
                </c:pt>
                <c:pt idx="16">
                  <c:v>2022</c:v>
                </c:pt>
                <c:pt idx="17">
                  <c:v>2021</c:v>
                </c:pt>
                <c:pt idx="18">
                  <c:v>2020</c:v>
                </c:pt>
                <c:pt idx="19">
                  <c:v>2019</c:v>
                </c:pt>
                <c:pt idx="20">
                  <c:v>2018</c:v>
                </c:pt>
              </c:numCache>
            </c:numRef>
          </c:xVal>
          <c:yVal>
            <c:numRef>
              <c:f>人口变动!$P$3:$P$40</c:f>
              <c:numCache>
                <c:formatCode>0_);[Red]\(0\)</c:formatCode>
                <c:ptCount val="38"/>
                <c:pt idx="10">
                  <c:v>2652607</c:v>
                </c:pt>
                <c:pt idx="11">
                  <c:v>2741081</c:v>
                </c:pt>
                <c:pt idx="12">
                  <c:v>2825937</c:v>
                </c:pt>
                <c:pt idx="13">
                  <c:v>2918386</c:v>
                </c:pt>
                <c:pt idx="14">
                  <c:v>2991746</c:v>
                </c:pt>
                <c:pt idx="15">
                  <c:v>3053428</c:v>
                </c:pt>
                <c:pt idx="16">
                  <c:v>3130343</c:v>
                </c:pt>
                <c:pt idx="17">
                  <c:v>3203102</c:v>
                </c:pt>
                <c:pt idx="18">
                  <c:v>3270780</c:v>
                </c:pt>
                <c:pt idx="19">
                  <c:v>3335304</c:v>
                </c:pt>
                <c:pt idx="20">
                  <c:v>3382618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742B-4680-A66A-F3D4D019BB84}"/>
            </c:ext>
          </c:extLst>
        </c:ser>
        <c:ser>
          <c:idx val="17"/>
          <c:order val="8"/>
          <c:tx>
            <c:strRef>
              <c:f>人口变动!$V$1</c:f>
              <c:strCache>
                <c:ptCount val="1"/>
                <c:pt idx="0">
                  <c:v>买房预估</c:v>
                </c:pt>
              </c:strCache>
            </c:strRef>
          </c:tx>
          <c:spPr>
            <a:ln w="19050" cap="rnd">
              <a:solidFill>
                <a:srgbClr val="273E69"/>
              </a:solidFill>
              <a:round/>
            </a:ln>
            <a:effectLst/>
          </c:spPr>
          <c:marker>
            <c:symbol val="none"/>
          </c:marker>
          <c:xVal>
            <c:numRef>
              <c:f>人口变动!$V$9:$V$23</c:f>
              <c:numCache>
                <c:formatCode>0_);[Red]\(0\)</c:formatCode>
                <c:ptCount val="15"/>
                <c:pt idx="0">
                  <c:v>2032</c:v>
                </c:pt>
                <c:pt idx="1">
                  <c:v>2031</c:v>
                </c:pt>
                <c:pt idx="2">
                  <c:v>2030</c:v>
                </c:pt>
                <c:pt idx="3">
                  <c:v>2029</c:v>
                </c:pt>
                <c:pt idx="4">
                  <c:v>2028</c:v>
                </c:pt>
                <c:pt idx="5">
                  <c:v>2027</c:v>
                </c:pt>
                <c:pt idx="6">
                  <c:v>2026</c:v>
                </c:pt>
                <c:pt idx="7">
                  <c:v>2025</c:v>
                </c:pt>
                <c:pt idx="8">
                  <c:v>2024</c:v>
                </c:pt>
                <c:pt idx="9">
                  <c:v>2023</c:v>
                </c:pt>
                <c:pt idx="10">
                  <c:v>2022</c:v>
                </c:pt>
                <c:pt idx="11">
                  <c:v>2021</c:v>
                </c:pt>
                <c:pt idx="12">
                  <c:v>2020</c:v>
                </c:pt>
                <c:pt idx="13">
                  <c:v>2019</c:v>
                </c:pt>
                <c:pt idx="14">
                  <c:v>2018</c:v>
                </c:pt>
              </c:numCache>
            </c:numRef>
          </c:xVal>
          <c:yVal>
            <c:numRef>
              <c:f>人口变动!$W$9:$W$23</c:f>
              <c:numCache>
                <c:formatCode>0_);[Red]\(0\)</c:formatCode>
                <c:ptCount val="15"/>
                <c:pt idx="0">
                  <c:v>3788035</c:v>
                </c:pt>
                <c:pt idx="1">
                  <c:v>3801214.5</c:v>
                </c:pt>
                <c:pt idx="2">
                  <c:v>3809426</c:v>
                </c:pt>
                <c:pt idx="3">
                  <c:v>3825605.5</c:v>
                </c:pt>
                <c:pt idx="4">
                  <c:v>3820128</c:v>
                </c:pt>
                <c:pt idx="5">
                  <c:v>3807057.5</c:v>
                </c:pt>
                <c:pt idx="6">
                  <c:v>3805019</c:v>
                </c:pt>
                <c:pt idx="7">
                  <c:v>3791750.5</c:v>
                </c:pt>
                <c:pt idx="8">
                  <c:v>3765528</c:v>
                </c:pt>
                <c:pt idx="9">
                  <c:v>3735221.5</c:v>
                </c:pt>
                <c:pt idx="10">
                  <c:v>3698491</c:v>
                </c:pt>
                <c:pt idx="11">
                  <c:v>3650186</c:v>
                </c:pt>
                <c:pt idx="12">
                  <c:v>3573193.5</c:v>
                </c:pt>
                <c:pt idx="13">
                  <c:v>3496201</c:v>
                </c:pt>
                <c:pt idx="14">
                  <c:v>3382618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742B-4680-A66A-F3D4D019BB84}"/>
            </c:ext>
          </c:extLst>
        </c:ser>
        <c:ser>
          <c:idx val="5"/>
          <c:order val="9"/>
          <c:tx>
            <c:strRef>
              <c:f>人口变动!$R$2</c:f>
              <c:strCache>
                <c:ptCount val="1"/>
                <c:pt idx="0">
                  <c:v>2022统计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tailEnd type="oval"/>
            </a:ln>
          </c:spPr>
          <c:marker>
            <c:symbol val="none"/>
          </c:marker>
          <c:xVal>
            <c:numRef>
              <c:f>人口变动!$Q$3:$Q$37</c:f>
              <c:numCache>
                <c:formatCode>General</c:formatCode>
                <c:ptCount val="35"/>
                <c:pt idx="6" formatCode="0_);[Red]\(0\)">
                  <c:v>2032</c:v>
                </c:pt>
                <c:pt idx="7" formatCode="0_);[Red]\(0\)">
                  <c:v>2031</c:v>
                </c:pt>
                <c:pt idx="8" formatCode="0_);[Red]\(0\)">
                  <c:v>2030</c:v>
                </c:pt>
                <c:pt idx="9" formatCode="0_);[Red]\(0\)">
                  <c:v>2029</c:v>
                </c:pt>
                <c:pt idx="10" formatCode="0_);[Red]\(0\)">
                  <c:v>2028</c:v>
                </c:pt>
                <c:pt idx="11" formatCode="0_);[Red]\(0\)">
                  <c:v>2027</c:v>
                </c:pt>
                <c:pt idx="12" formatCode="0_);[Red]\(0\)">
                  <c:v>2026</c:v>
                </c:pt>
                <c:pt idx="13" formatCode="0_);[Red]\(0\)">
                  <c:v>2025</c:v>
                </c:pt>
                <c:pt idx="14" formatCode="0_);[Red]\(0\)">
                  <c:v>2024</c:v>
                </c:pt>
                <c:pt idx="15" formatCode="0_);[Red]\(0\)">
                  <c:v>2023</c:v>
                </c:pt>
                <c:pt idx="16" formatCode="0_);[Red]\(0\)">
                  <c:v>2022</c:v>
                </c:pt>
                <c:pt idx="17" formatCode="0_);[Red]\(0\)">
                  <c:v>2021</c:v>
                </c:pt>
                <c:pt idx="18" formatCode="0_);[Red]\(0\)">
                  <c:v>2020</c:v>
                </c:pt>
                <c:pt idx="19" formatCode="0_);[Red]\(0\)">
                  <c:v>2019</c:v>
                </c:pt>
                <c:pt idx="20" formatCode="0_);[Red]\(0\)">
                  <c:v>2018</c:v>
                </c:pt>
              </c:numCache>
            </c:numRef>
          </c:xVal>
          <c:yVal>
            <c:numRef>
              <c:f>人口变动!$R$3:$R$37</c:f>
              <c:numCache>
                <c:formatCode>General</c:formatCode>
                <c:ptCount val="35"/>
                <c:pt idx="6" formatCode="0_);[Red]\(0\)">
                  <c:v>686085</c:v>
                </c:pt>
                <c:pt idx="7" formatCode="0_);[Red]\(0\)">
                  <c:v>683963</c:v>
                </c:pt>
                <c:pt idx="8" formatCode="0_);[Red]\(0\)">
                  <c:v>688602</c:v>
                </c:pt>
                <c:pt idx="9" formatCode="0_);[Red]\(0\)">
                  <c:v>699997</c:v>
                </c:pt>
                <c:pt idx="10" formatCode="0_);[Red]\(0\)">
                  <c:v>735130</c:v>
                </c:pt>
                <c:pt idx="11" formatCode="0_);[Red]\(0\)">
                  <c:v>795852</c:v>
                </c:pt>
                <c:pt idx="12" formatCode="0_);[Red]\(0\)">
                  <c:v>876483</c:v>
                </c:pt>
                <c:pt idx="13" formatCode="0_);[Red]\(0\)">
                  <c:v>976582</c:v>
                </c:pt>
                <c:pt idx="14" formatCode="0_);[Red]\(0\)">
                  <c:v>1070706</c:v>
                </c:pt>
                <c:pt idx="15" formatCode="0_);[Red]\(0\)">
                  <c:v>1175863</c:v>
                </c:pt>
                <c:pt idx="16" formatCode="0_);[Red]\(0\)">
                  <c:v>1307364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742B-4680-A66A-F3D4D019BB84}"/>
            </c:ext>
          </c:extLst>
        </c:ser>
        <c:ser>
          <c:idx val="6"/>
          <c:order val="10"/>
          <c:tx>
            <c:strRef>
              <c:f>人口变动!$S$2</c:f>
              <c:strCache>
                <c:ptCount val="1"/>
                <c:pt idx="0">
                  <c:v>2021统计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tailEnd type="oval"/>
            </a:ln>
          </c:spPr>
          <c:marker>
            <c:symbol val="none"/>
          </c:marker>
          <c:xVal>
            <c:numRef>
              <c:f>人口变动!$Q$3:$Q$37</c:f>
              <c:numCache>
                <c:formatCode>General</c:formatCode>
                <c:ptCount val="35"/>
                <c:pt idx="6" formatCode="0_);[Red]\(0\)">
                  <c:v>2032</c:v>
                </c:pt>
                <c:pt idx="7" formatCode="0_);[Red]\(0\)">
                  <c:v>2031</c:v>
                </c:pt>
                <c:pt idx="8" formatCode="0_);[Red]\(0\)">
                  <c:v>2030</c:v>
                </c:pt>
                <c:pt idx="9" formatCode="0_);[Red]\(0\)">
                  <c:v>2029</c:v>
                </c:pt>
                <c:pt idx="10" formatCode="0_);[Red]\(0\)">
                  <c:v>2028</c:v>
                </c:pt>
                <c:pt idx="11" formatCode="0_);[Red]\(0\)">
                  <c:v>2027</c:v>
                </c:pt>
                <c:pt idx="12" formatCode="0_);[Red]\(0\)">
                  <c:v>2026</c:v>
                </c:pt>
                <c:pt idx="13" formatCode="0_);[Red]\(0\)">
                  <c:v>2025</c:v>
                </c:pt>
                <c:pt idx="14" formatCode="0_);[Red]\(0\)">
                  <c:v>2024</c:v>
                </c:pt>
                <c:pt idx="15" formatCode="0_);[Red]\(0\)">
                  <c:v>2023</c:v>
                </c:pt>
                <c:pt idx="16" formatCode="0_);[Red]\(0\)">
                  <c:v>2022</c:v>
                </c:pt>
                <c:pt idx="17" formatCode="0_);[Red]\(0\)">
                  <c:v>2021</c:v>
                </c:pt>
                <c:pt idx="18" formatCode="0_);[Red]\(0\)">
                  <c:v>2020</c:v>
                </c:pt>
                <c:pt idx="19" formatCode="0_);[Red]\(0\)">
                  <c:v>2019</c:v>
                </c:pt>
                <c:pt idx="20" formatCode="0_);[Red]\(0\)">
                  <c:v>2018</c:v>
                </c:pt>
              </c:numCache>
            </c:numRef>
          </c:xVal>
          <c:yVal>
            <c:numRef>
              <c:f>人口变动!$S$3:$S$37</c:f>
              <c:numCache>
                <c:formatCode>General</c:formatCode>
                <c:ptCount val="35"/>
                <c:pt idx="7">
                  <c:v>680221</c:v>
                </c:pt>
                <c:pt idx="8">
                  <c:v>679008</c:v>
                </c:pt>
                <c:pt idx="9">
                  <c:v>682824</c:v>
                </c:pt>
                <c:pt idx="10">
                  <c:v>693312</c:v>
                </c:pt>
                <c:pt idx="11">
                  <c:v>726627</c:v>
                </c:pt>
                <c:pt idx="12">
                  <c:v>784696</c:v>
                </c:pt>
                <c:pt idx="13">
                  <c:v>863860</c:v>
                </c:pt>
                <c:pt idx="14">
                  <c:v>963385</c:v>
                </c:pt>
                <c:pt idx="15">
                  <c:v>1055093</c:v>
                </c:pt>
                <c:pt idx="16">
                  <c:v>1156171</c:v>
                </c:pt>
                <c:pt idx="17">
                  <c:v>1280413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742B-4680-A66A-F3D4D019BB84}"/>
            </c:ext>
          </c:extLst>
        </c:ser>
        <c:ser>
          <c:idx val="7"/>
          <c:order val="11"/>
          <c:tx>
            <c:strRef>
              <c:f>人口变动!$T$2</c:f>
              <c:strCache>
                <c:ptCount val="1"/>
                <c:pt idx="0">
                  <c:v>2019统计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tailEnd type="oval"/>
            </a:ln>
          </c:spPr>
          <c:marker>
            <c:symbol val="none"/>
          </c:marker>
          <c:xVal>
            <c:numRef>
              <c:f>人口变动!$Q$3:$Q$37</c:f>
              <c:numCache>
                <c:formatCode>General</c:formatCode>
                <c:ptCount val="35"/>
                <c:pt idx="6" formatCode="0_);[Red]\(0\)">
                  <c:v>2032</c:v>
                </c:pt>
                <c:pt idx="7" formatCode="0_);[Red]\(0\)">
                  <c:v>2031</c:v>
                </c:pt>
                <c:pt idx="8" formatCode="0_);[Red]\(0\)">
                  <c:v>2030</c:v>
                </c:pt>
                <c:pt idx="9" formatCode="0_);[Red]\(0\)">
                  <c:v>2029</c:v>
                </c:pt>
                <c:pt idx="10" formatCode="0_);[Red]\(0\)">
                  <c:v>2028</c:v>
                </c:pt>
                <c:pt idx="11" formatCode="0_);[Red]\(0\)">
                  <c:v>2027</c:v>
                </c:pt>
                <c:pt idx="12" formatCode="0_);[Red]\(0\)">
                  <c:v>2026</c:v>
                </c:pt>
                <c:pt idx="13" formatCode="0_);[Red]\(0\)">
                  <c:v>2025</c:v>
                </c:pt>
                <c:pt idx="14" formatCode="0_);[Red]\(0\)">
                  <c:v>2024</c:v>
                </c:pt>
                <c:pt idx="15" formatCode="0_);[Red]\(0\)">
                  <c:v>2023</c:v>
                </c:pt>
                <c:pt idx="16" formatCode="0_);[Red]\(0\)">
                  <c:v>2022</c:v>
                </c:pt>
                <c:pt idx="17" formatCode="0_);[Red]\(0\)">
                  <c:v>2021</c:v>
                </c:pt>
                <c:pt idx="18" formatCode="0_);[Red]\(0\)">
                  <c:v>2020</c:v>
                </c:pt>
                <c:pt idx="19" formatCode="0_);[Red]\(0\)">
                  <c:v>2019</c:v>
                </c:pt>
                <c:pt idx="20" formatCode="0_);[Red]\(0\)">
                  <c:v>2018</c:v>
                </c:pt>
              </c:numCache>
            </c:numRef>
          </c:xVal>
          <c:yVal>
            <c:numRef>
              <c:f>人口变动!$T$3:$T$37</c:f>
              <c:numCache>
                <c:formatCode>General</c:formatCode>
                <c:ptCount val="35"/>
                <c:pt idx="9" formatCode="0_ ">
                  <c:v>643436</c:v>
                </c:pt>
                <c:pt idx="10" formatCode="0_ ">
                  <c:v>642923</c:v>
                </c:pt>
                <c:pt idx="11" formatCode="0_ ">
                  <c:v>642698</c:v>
                </c:pt>
                <c:pt idx="12" formatCode="0_ ">
                  <c:v>645272</c:v>
                </c:pt>
                <c:pt idx="13" formatCode="0_ ">
                  <c:v>669804</c:v>
                </c:pt>
                <c:pt idx="14" formatCode="0_ ">
                  <c:v>717343</c:v>
                </c:pt>
                <c:pt idx="15" formatCode="0_ ">
                  <c:v>784233</c:v>
                </c:pt>
                <c:pt idx="16" formatCode="0_ ">
                  <c:v>875390</c:v>
                </c:pt>
                <c:pt idx="17" formatCode="0_ ">
                  <c:v>968125</c:v>
                </c:pt>
                <c:pt idx="18" formatCode="0_ ">
                  <c:v>1066989</c:v>
                </c:pt>
                <c:pt idx="19" formatCode="0_ ">
                  <c:v>1178660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742B-4680-A66A-F3D4D019BB84}"/>
            </c:ext>
          </c:extLst>
        </c:ser>
        <c:ser>
          <c:idx val="8"/>
          <c:order val="12"/>
          <c:tx>
            <c:strRef>
              <c:f>人口变动!$U$2</c:f>
              <c:strCache>
                <c:ptCount val="1"/>
                <c:pt idx="0">
                  <c:v>2018统计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tailEnd type="oval"/>
            </a:ln>
          </c:spPr>
          <c:marker>
            <c:symbol val="none"/>
          </c:marker>
          <c:xVal>
            <c:numRef>
              <c:f>人口变动!$Q$3:$Q$37</c:f>
              <c:numCache>
                <c:formatCode>General</c:formatCode>
                <c:ptCount val="35"/>
                <c:pt idx="6" formatCode="0_);[Red]\(0\)">
                  <c:v>2032</c:v>
                </c:pt>
                <c:pt idx="7" formatCode="0_);[Red]\(0\)">
                  <c:v>2031</c:v>
                </c:pt>
                <c:pt idx="8" formatCode="0_);[Red]\(0\)">
                  <c:v>2030</c:v>
                </c:pt>
                <c:pt idx="9" formatCode="0_);[Red]\(0\)">
                  <c:v>2029</c:v>
                </c:pt>
                <c:pt idx="10" formatCode="0_);[Red]\(0\)">
                  <c:v>2028</c:v>
                </c:pt>
                <c:pt idx="11" formatCode="0_);[Red]\(0\)">
                  <c:v>2027</c:v>
                </c:pt>
                <c:pt idx="12" formatCode="0_);[Red]\(0\)">
                  <c:v>2026</c:v>
                </c:pt>
                <c:pt idx="13" formatCode="0_);[Red]\(0\)">
                  <c:v>2025</c:v>
                </c:pt>
                <c:pt idx="14" formatCode="0_);[Red]\(0\)">
                  <c:v>2024</c:v>
                </c:pt>
                <c:pt idx="15" formatCode="0_);[Red]\(0\)">
                  <c:v>2023</c:v>
                </c:pt>
                <c:pt idx="16" formatCode="0_);[Red]\(0\)">
                  <c:v>2022</c:v>
                </c:pt>
                <c:pt idx="17" formatCode="0_);[Red]\(0\)">
                  <c:v>2021</c:v>
                </c:pt>
                <c:pt idx="18" formatCode="0_);[Red]\(0\)">
                  <c:v>2020</c:v>
                </c:pt>
                <c:pt idx="19" formatCode="0_);[Red]\(0\)">
                  <c:v>2019</c:v>
                </c:pt>
                <c:pt idx="20" formatCode="0_);[Red]\(0\)">
                  <c:v>2018</c:v>
                </c:pt>
              </c:numCache>
            </c:numRef>
          </c:xVal>
          <c:yVal>
            <c:numRef>
              <c:f>人口变动!$U$3:$U$37</c:f>
              <c:numCache>
                <c:formatCode>General</c:formatCode>
                <c:ptCount val="35"/>
                <c:pt idx="10">
                  <c:v>622882</c:v>
                </c:pt>
                <c:pt idx="11">
                  <c:v>621126</c:v>
                </c:pt>
                <c:pt idx="12">
                  <c:v>619466</c:v>
                </c:pt>
                <c:pt idx="13">
                  <c:v>619791</c:v>
                </c:pt>
                <c:pt idx="14">
                  <c:v>639847</c:v>
                </c:pt>
                <c:pt idx="15">
                  <c:v>680579</c:v>
                </c:pt>
                <c:pt idx="16">
                  <c:v>740722</c:v>
                </c:pt>
                <c:pt idx="17">
                  <c:v>823010</c:v>
                </c:pt>
                <c:pt idx="18">
                  <c:v>908710</c:v>
                </c:pt>
                <c:pt idx="19">
                  <c:v>1008128</c:v>
                </c:pt>
                <c:pt idx="20">
                  <c:v>1115844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742B-4680-A66A-F3D4D019BB84}"/>
            </c:ext>
          </c:extLst>
        </c:ser>
        <c:ser>
          <c:idx val="0"/>
          <c:order val="13"/>
          <c:tx>
            <c:strRef>
              <c:f>人口变动!$M$2</c:f>
              <c:strCache>
                <c:ptCount val="1"/>
                <c:pt idx="0">
                  <c:v>2022统计</c:v>
                </c:pt>
              </c:strCache>
            </c:strRef>
          </c:tx>
          <c:spPr>
            <a:ln w="19050" cap="rnd"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round/>
              <a:tailEnd type="oval"/>
            </a:ln>
            <a:effectLst/>
          </c:spPr>
          <c:marker>
            <c:symbol val="none"/>
          </c:marker>
          <c:xVal>
            <c:numRef>
              <c:f>人口变动!$L$3:$L$40</c:f>
              <c:numCache>
                <c:formatCode>0_);[Red]\(0\)</c:formatCode>
                <c:ptCount val="38"/>
                <c:pt idx="6">
                  <c:v>2032</c:v>
                </c:pt>
                <c:pt idx="7">
                  <c:v>2031</c:v>
                </c:pt>
                <c:pt idx="8">
                  <c:v>2030</c:v>
                </c:pt>
                <c:pt idx="9">
                  <c:v>2029</c:v>
                </c:pt>
                <c:pt idx="10">
                  <c:v>2028</c:v>
                </c:pt>
                <c:pt idx="11">
                  <c:v>2027</c:v>
                </c:pt>
                <c:pt idx="12">
                  <c:v>2026</c:v>
                </c:pt>
                <c:pt idx="13">
                  <c:v>2025</c:v>
                </c:pt>
                <c:pt idx="14">
                  <c:v>2024</c:v>
                </c:pt>
                <c:pt idx="15">
                  <c:v>2023</c:v>
                </c:pt>
                <c:pt idx="16">
                  <c:v>2022</c:v>
                </c:pt>
                <c:pt idx="17">
                  <c:v>2021</c:v>
                </c:pt>
                <c:pt idx="18">
                  <c:v>2020</c:v>
                </c:pt>
                <c:pt idx="19">
                  <c:v>2019</c:v>
                </c:pt>
                <c:pt idx="20">
                  <c:v>2018</c:v>
                </c:pt>
              </c:numCache>
            </c:numRef>
          </c:xVal>
          <c:yVal>
            <c:numRef>
              <c:f>人口变动!$M$3:$M$40</c:f>
              <c:numCache>
                <c:formatCode>0_);[Red]\(0\)</c:formatCode>
                <c:ptCount val="38"/>
                <c:pt idx="6">
                  <c:v>2983690</c:v>
                </c:pt>
                <c:pt idx="7">
                  <c:v>3077304</c:v>
                </c:pt>
                <c:pt idx="8">
                  <c:v>3165950</c:v>
                </c:pt>
                <c:pt idx="9">
                  <c:v>3262564</c:v>
                </c:pt>
                <c:pt idx="10">
                  <c:v>3337521</c:v>
                </c:pt>
                <c:pt idx="11">
                  <c:v>3404885</c:v>
                </c:pt>
                <c:pt idx="12">
                  <c:v>3483281</c:v>
                </c:pt>
                <c:pt idx="13">
                  <c:v>3550447</c:v>
                </c:pt>
                <c:pt idx="14">
                  <c:v>3604659</c:v>
                </c:pt>
                <c:pt idx="15">
                  <c:v>3654787</c:v>
                </c:pt>
                <c:pt idx="16">
                  <c:v>3698491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742B-4680-A66A-F3D4D019BB84}"/>
            </c:ext>
          </c:extLst>
        </c:ser>
        <c:ser>
          <c:idx val="1"/>
          <c:order val="14"/>
          <c:tx>
            <c:strRef>
              <c:f>人口变动!$N$2</c:f>
              <c:strCache>
                <c:ptCount val="1"/>
                <c:pt idx="0">
                  <c:v>2021统计</c:v>
                </c:pt>
              </c:strCache>
            </c:strRef>
          </c:tx>
          <c:spPr>
            <a:ln w="19050" cap="rnd"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round/>
              <a:tailEnd type="oval"/>
            </a:ln>
            <a:effectLst/>
          </c:spPr>
          <c:marker>
            <c:symbol val="none"/>
          </c:marker>
          <c:xVal>
            <c:numRef>
              <c:f>人口变动!$L$3:$L$40</c:f>
              <c:numCache>
                <c:formatCode>0_);[Red]\(0\)</c:formatCode>
                <c:ptCount val="38"/>
                <c:pt idx="6">
                  <c:v>2032</c:v>
                </c:pt>
                <c:pt idx="7">
                  <c:v>2031</c:v>
                </c:pt>
                <c:pt idx="8">
                  <c:v>2030</c:v>
                </c:pt>
                <c:pt idx="9">
                  <c:v>2029</c:v>
                </c:pt>
                <c:pt idx="10">
                  <c:v>2028</c:v>
                </c:pt>
                <c:pt idx="11">
                  <c:v>2027</c:v>
                </c:pt>
                <c:pt idx="12">
                  <c:v>2026</c:v>
                </c:pt>
                <c:pt idx="13">
                  <c:v>2025</c:v>
                </c:pt>
                <c:pt idx="14">
                  <c:v>2024</c:v>
                </c:pt>
                <c:pt idx="15">
                  <c:v>2023</c:v>
                </c:pt>
                <c:pt idx="16">
                  <c:v>2022</c:v>
                </c:pt>
                <c:pt idx="17">
                  <c:v>2021</c:v>
                </c:pt>
                <c:pt idx="18">
                  <c:v>2020</c:v>
                </c:pt>
                <c:pt idx="19">
                  <c:v>2019</c:v>
                </c:pt>
                <c:pt idx="20">
                  <c:v>2018</c:v>
                </c:pt>
              </c:numCache>
            </c:numRef>
          </c:xVal>
          <c:yVal>
            <c:numRef>
              <c:f>人口变动!$N$3:$N$40</c:f>
              <c:numCache>
                <c:formatCode>0_);[Red]\(0\)</c:formatCode>
                <c:ptCount val="38"/>
                <c:pt idx="7">
                  <c:v>2938426</c:v>
                </c:pt>
                <c:pt idx="8">
                  <c:v>3031591</c:v>
                </c:pt>
                <c:pt idx="9">
                  <c:v>3119768</c:v>
                </c:pt>
                <c:pt idx="10">
                  <c:v>3215840</c:v>
                </c:pt>
                <c:pt idx="11">
                  <c:v>3290273</c:v>
                </c:pt>
                <c:pt idx="12">
                  <c:v>3357283</c:v>
                </c:pt>
                <c:pt idx="13">
                  <c:v>3436554</c:v>
                </c:pt>
                <c:pt idx="14">
                  <c:v>3506163</c:v>
                </c:pt>
                <c:pt idx="15">
                  <c:v>3560973</c:v>
                </c:pt>
                <c:pt idx="16">
                  <c:v>3610124</c:v>
                </c:pt>
                <c:pt idx="17">
                  <c:v>3650186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742B-4680-A66A-F3D4D019BB84}"/>
            </c:ext>
          </c:extLst>
        </c:ser>
        <c:ser>
          <c:idx val="2"/>
          <c:order val="15"/>
          <c:tx>
            <c:strRef>
              <c:f>人口变动!$O$2</c:f>
              <c:strCache>
                <c:ptCount val="1"/>
                <c:pt idx="0">
                  <c:v>2019统计</c:v>
                </c:pt>
              </c:strCache>
            </c:strRef>
          </c:tx>
          <c:spPr>
            <a:ln w="19050" cap="rnd"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round/>
              <a:tailEnd type="oval"/>
            </a:ln>
            <a:effectLst/>
          </c:spPr>
          <c:marker>
            <c:symbol val="none"/>
          </c:marker>
          <c:xVal>
            <c:numRef>
              <c:f>人口变动!$L$3:$L$40</c:f>
              <c:numCache>
                <c:formatCode>0_);[Red]\(0\)</c:formatCode>
                <c:ptCount val="38"/>
                <c:pt idx="6">
                  <c:v>2032</c:v>
                </c:pt>
                <c:pt idx="7">
                  <c:v>2031</c:v>
                </c:pt>
                <c:pt idx="8">
                  <c:v>2030</c:v>
                </c:pt>
                <c:pt idx="9">
                  <c:v>2029</c:v>
                </c:pt>
                <c:pt idx="10">
                  <c:v>2028</c:v>
                </c:pt>
                <c:pt idx="11">
                  <c:v>2027</c:v>
                </c:pt>
                <c:pt idx="12">
                  <c:v>2026</c:v>
                </c:pt>
                <c:pt idx="13">
                  <c:v>2025</c:v>
                </c:pt>
                <c:pt idx="14">
                  <c:v>2024</c:v>
                </c:pt>
                <c:pt idx="15">
                  <c:v>2023</c:v>
                </c:pt>
                <c:pt idx="16">
                  <c:v>2022</c:v>
                </c:pt>
                <c:pt idx="17">
                  <c:v>2021</c:v>
                </c:pt>
                <c:pt idx="18">
                  <c:v>2020</c:v>
                </c:pt>
                <c:pt idx="19">
                  <c:v>2019</c:v>
                </c:pt>
                <c:pt idx="20">
                  <c:v>2018</c:v>
                </c:pt>
              </c:numCache>
            </c:numRef>
          </c:xVal>
          <c:yVal>
            <c:numRef>
              <c:f>人口变动!$O$3:$O$40</c:f>
              <c:numCache>
                <c:formatCode>0_);[Red]\(0\)</c:formatCode>
                <c:ptCount val="38"/>
                <c:pt idx="9">
                  <c:v>2766626</c:v>
                </c:pt>
                <c:pt idx="10">
                  <c:v>2857599</c:v>
                </c:pt>
                <c:pt idx="11">
                  <c:v>2944483</c:v>
                </c:pt>
                <c:pt idx="12">
                  <c:v>3038706</c:v>
                </c:pt>
                <c:pt idx="13">
                  <c:v>3113585</c:v>
                </c:pt>
                <c:pt idx="14">
                  <c:v>3177489</c:v>
                </c:pt>
                <c:pt idx="15">
                  <c:v>3255797</c:v>
                </c:pt>
                <c:pt idx="16">
                  <c:v>3329536</c:v>
                </c:pt>
                <c:pt idx="17">
                  <c:v>3396629</c:v>
                </c:pt>
                <c:pt idx="18">
                  <c:v>3452993</c:v>
                </c:pt>
                <c:pt idx="19">
                  <c:v>3496201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742B-4680-A66A-F3D4D019BB84}"/>
            </c:ext>
          </c:extLst>
        </c:ser>
        <c:ser>
          <c:idx val="3"/>
          <c:order val="16"/>
          <c:tx>
            <c:strRef>
              <c:f>人口变动!$P$2</c:f>
              <c:strCache>
                <c:ptCount val="1"/>
                <c:pt idx="0">
                  <c:v>2018统计</c:v>
                </c:pt>
              </c:strCache>
            </c:strRef>
          </c:tx>
          <c:spPr>
            <a:ln w="19050" cap="rnd"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round/>
              <a:tailEnd type="oval"/>
            </a:ln>
            <a:effectLst/>
          </c:spPr>
          <c:marker>
            <c:symbol val="none"/>
          </c:marker>
          <c:xVal>
            <c:numRef>
              <c:f>人口变动!$L$3:$L$40</c:f>
              <c:numCache>
                <c:formatCode>0_);[Red]\(0\)</c:formatCode>
                <c:ptCount val="38"/>
                <c:pt idx="6">
                  <c:v>2032</c:v>
                </c:pt>
                <c:pt idx="7">
                  <c:v>2031</c:v>
                </c:pt>
                <c:pt idx="8">
                  <c:v>2030</c:v>
                </c:pt>
                <c:pt idx="9">
                  <c:v>2029</c:v>
                </c:pt>
                <c:pt idx="10">
                  <c:v>2028</c:v>
                </c:pt>
                <c:pt idx="11">
                  <c:v>2027</c:v>
                </c:pt>
                <c:pt idx="12">
                  <c:v>2026</c:v>
                </c:pt>
                <c:pt idx="13">
                  <c:v>2025</c:v>
                </c:pt>
                <c:pt idx="14">
                  <c:v>2024</c:v>
                </c:pt>
                <c:pt idx="15">
                  <c:v>2023</c:v>
                </c:pt>
                <c:pt idx="16">
                  <c:v>2022</c:v>
                </c:pt>
                <c:pt idx="17">
                  <c:v>2021</c:v>
                </c:pt>
                <c:pt idx="18">
                  <c:v>2020</c:v>
                </c:pt>
                <c:pt idx="19">
                  <c:v>2019</c:v>
                </c:pt>
                <c:pt idx="20">
                  <c:v>2018</c:v>
                </c:pt>
              </c:numCache>
            </c:numRef>
          </c:xVal>
          <c:yVal>
            <c:numRef>
              <c:f>人口变动!$P$3:$P$40</c:f>
              <c:numCache>
                <c:formatCode>0_);[Red]\(0\)</c:formatCode>
                <c:ptCount val="38"/>
                <c:pt idx="10">
                  <c:v>2652607</c:v>
                </c:pt>
                <c:pt idx="11">
                  <c:v>2741081</c:v>
                </c:pt>
                <c:pt idx="12">
                  <c:v>2825937</c:v>
                </c:pt>
                <c:pt idx="13">
                  <c:v>2918386</c:v>
                </c:pt>
                <c:pt idx="14">
                  <c:v>2991746</c:v>
                </c:pt>
                <c:pt idx="15">
                  <c:v>3053428</c:v>
                </c:pt>
                <c:pt idx="16">
                  <c:v>3130343</c:v>
                </c:pt>
                <c:pt idx="17">
                  <c:v>3203102</c:v>
                </c:pt>
                <c:pt idx="18">
                  <c:v>3270780</c:v>
                </c:pt>
                <c:pt idx="19">
                  <c:v>3335304</c:v>
                </c:pt>
                <c:pt idx="20">
                  <c:v>3382618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742B-4680-A66A-F3D4D019BB84}"/>
            </c:ext>
          </c:extLst>
        </c:ser>
        <c:ser>
          <c:idx val="4"/>
          <c:order val="17"/>
          <c:tx>
            <c:strRef>
              <c:f>人口变动!$V$1</c:f>
              <c:strCache>
                <c:ptCount val="1"/>
                <c:pt idx="0">
                  <c:v>买房预估</c:v>
                </c:pt>
              </c:strCache>
            </c:strRef>
          </c:tx>
          <c:spPr>
            <a:ln w="19050" cap="rnd">
              <a:solidFill>
                <a:srgbClr val="273E69"/>
              </a:solidFill>
              <a:round/>
            </a:ln>
            <a:effectLst/>
          </c:spPr>
          <c:marker>
            <c:symbol val="none"/>
          </c:marker>
          <c:xVal>
            <c:numRef>
              <c:f>人口变动!$V$9:$V$23</c:f>
              <c:numCache>
                <c:formatCode>0_);[Red]\(0\)</c:formatCode>
                <c:ptCount val="15"/>
                <c:pt idx="0">
                  <c:v>2032</c:v>
                </c:pt>
                <c:pt idx="1">
                  <c:v>2031</c:v>
                </c:pt>
                <c:pt idx="2">
                  <c:v>2030</c:v>
                </c:pt>
                <c:pt idx="3">
                  <c:v>2029</c:v>
                </c:pt>
                <c:pt idx="4">
                  <c:v>2028</c:v>
                </c:pt>
                <c:pt idx="5">
                  <c:v>2027</c:v>
                </c:pt>
                <c:pt idx="6">
                  <c:v>2026</c:v>
                </c:pt>
                <c:pt idx="7">
                  <c:v>2025</c:v>
                </c:pt>
                <c:pt idx="8">
                  <c:v>2024</c:v>
                </c:pt>
                <c:pt idx="9">
                  <c:v>2023</c:v>
                </c:pt>
                <c:pt idx="10">
                  <c:v>2022</c:v>
                </c:pt>
                <c:pt idx="11">
                  <c:v>2021</c:v>
                </c:pt>
                <c:pt idx="12">
                  <c:v>2020</c:v>
                </c:pt>
                <c:pt idx="13">
                  <c:v>2019</c:v>
                </c:pt>
                <c:pt idx="14">
                  <c:v>2018</c:v>
                </c:pt>
              </c:numCache>
            </c:numRef>
          </c:xVal>
          <c:yVal>
            <c:numRef>
              <c:f>人口变动!$X$9:$X$23</c:f>
              <c:numCache>
                <c:formatCode>0_);[Red]\(0\)</c:formatCode>
                <c:ptCount val="15"/>
                <c:pt idx="0">
                  <c:v>1105422.5</c:v>
                </c:pt>
                <c:pt idx="1">
                  <c:v>1061366.75</c:v>
                </c:pt>
                <c:pt idx="2">
                  <c:v>1024072</c:v>
                </c:pt>
                <c:pt idx="3">
                  <c:v>993533.25</c:v>
                </c:pt>
                <c:pt idx="4">
                  <c:v>986732.5</c:v>
                </c:pt>
                <c:pt idx="5">
                  <c:v>1005520.75</c:v>
                </c:pt>
                <c:pt idx="6">
                  <c:v>1044218</c:v>
                </c:pt>
                <c:pt idx="7">
                  <c:v>1102383.25</c:v>
                </c:pt>
                <c:pt idx="8">
                  <c:v>1154573.5</c:v>
                </c:pt>
                <c:pt idx="9">
                  <c:v>1217796.75</c:v>
                </c:pt>
                <c:pt idx="10">
                  <c:v>1307364</c:v>
                </c:pt>
                <c:pt idx="11" formatCode="General">
                  <c:v>1280413</c:v>
                </c:pt>
                <c:pt idx="12">
                  <c:v>1229536.5</c:v>
                </c:pt>
                <c:pt idx="13" formatCode="0_ ">
                  <c:v>1178660</c:v>
                </c:pt>
                <c:pt idx="14" formatCode="General">
                  <c:v>1115844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742B-4680-A66A-F3D4D019B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29952"/>
        <c:axId val="402631200"/>
      </c:scatterChart>
      <c:valAx>
        <c:axId val="402629952"/>
        <c:scaling>
          <c:orientation val="minMax"/>
          <c:max val="2036"/>
          <c:min val="20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200" b="0" i="0" u="none" strike="noStrike" kern="1200" baseline="0">
                    <a:solidFill>
                      <a:schemeClr val="tx1"/>
                    </a:solidFill>
                    <a:latin typeface="JetBrains Mono" panose="02000009000000000000" pitchFamily="49" charset="0"/>
                    <a:ea typeface="JetBrains Mono" panose="02000009000000000000" pitchFamily="49" charset="0"/>
                    <a:cs typeface="JetBrains Mono" panose="02000009000000000000" pitchFamily="49" charset="0"/>
                  </a:defRPr>
                </a:pPr>
                <a:r>
                  <a:rPr lang="zh-CN" altLang="en-US"/>
                  <a:t>买房年份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200" b="0" i="0" u="none" strike="noStrike" kern="1200" baseline="0">
                <a:solidFill>
                  <a:schemeClr val="tx1"/>
                </a:solidFill>
                <a:latin typeface="JetBrains Mono" panose="02000009000000000000" pitchFamily="49" charset="0"/>
                <a:ea typeface="JetBrains Mono" panose="02000009000000000000" pitchFamily="49" charset="0"/>
                <a:cs typeface="JetBrains Mono" panose="02000009000000000000" pitchFamily="49" charset="0"/>
              </a:defRPr>
            </a:pPr>
            <a:endParaRPr lang="zh-CN"/>
          </a:p>
        </c:txPr>
        <c:crossAx val="402631200"/>
        <c:crosses val="autoZero"/>
        <c:crossBetween val="midCat"/>
        <c:majorUnit val="2"/>
        <c:minorUnit val="1"/>
      </c:valAx>
      <c:valAx>
        <c:axId val="402631200"/>
        <c:scaling>
          <c:orientation val="minMax"/>
          <c:max val="4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200" b="0" i="0" u="none" strike="noStrike" kern="1200" baseline="0">
                <a:solidFill>
                  <a:schemeClr val="tx1"/>
                </a:solidFill>
                <a:latin typeface="JetBrains Mono" panose="02000009000000000000" pitchFamily="49" charset="0"/>
                <a:ea typeface="JetBrains Mono" panose="02000009000000000000" pitchFamily="49" charset="0"/>
                <a:cs typeface="JetBrains Mono" panose="02000009000000000000" pitchFamily="49" charset="0"/>
              </a:defRPr>
            </a:pPr>
            <a:endParaRPr lang="zh-CN"/>
          </a:p>
        </c:txPr>
        <c:crossAx val="40262995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 lang="en-US" altLang="zh-CN" sz="1200" b="0" i="0" u="none" strike="noStrike" kern="1200" baseline="0">
          <a:solidFill>
            <a:schemeClr val="tx1"/>
          </a:solidFill>
          <a:latin typeface="JetBrains Mono" panose="02000009000000000000" pitchFamily="49" charset="0"/>
          <a:ea typeface="JetBrains Mono" panose="02000009000000000000" pitchFamily="49" charset="0"/>
          <a:cs typeface="JetBrains Mono" panose="02000009000000000000" pitchFamily="49" charset="0"/>
        </a:defRPr>
      </a:pPr>
      <a:endParaRPr lang="zh-CN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方正小标宋简体" panose="03000509000000000000" pitchFamily="65" charset="-122"/>
                <a:ea typeface="方正小标宋简体" panose="03000509000000000000" pitchFamily="65" charset="-122"/>
                <a:cs typeface="JetBrains Mono" panose="02000009000000000000" pitchFamily="49" charset="0"/>
              </a:defRPr>
            </a:pPr>
            <a:r>
              <a:rPr lang="zh-CN" sz="2000">
                <a:latin typeface="方正小标宋简体" panose="03000509000000000000" pitchFamily="65" charset="-122"/>
                <a:ea typeface="方正小标宋简体" panose="03000509000000000000" pitchFamily="65" charset="-122"/>
              </a:rPr>
              <a:t>武汉市</a:t>
            </a:r>
            <a:r>
              <a:rPr lang="zh-CN" altLang="en-US" sz="2000">
                <a:latin typeface="方正小标宋简体" panose="03000509000000000000" pitchFamily="65" charset="-122"/>
                <a:ea typeface="方正小标宋简体" panose="03000509000000000000" pitchFamily="65" charset="-122"/>
              </a:rPr>
              <a:t>分出生年龄</a:t>
            </a:r>
            <a:r>
              <a:rPr lang="zh-CN" sz="2000">
                <a:latin typeface="方正小标宋简体" panose="03000509000000000000" pitchFamily="65" charset="-122"/>
                <a:ea typeface="方正小标宋简体" panose="03000509000000000000" pitchFamily="65" charset="-122"/>
              </a:rPr>
              <a:t>户籍人口数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方正小标宋简体" panose="03000509000000000000" pitchFamily="65" charset="-122"/>
              <a:ea typeface="方正小标宋简体" panose="03000509000000000000" pitchFamily="65" charset="-122"/>
              <a:cs typeface="JetBrains Mono" panose="02000009000000000000" pitchFamily="49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人口变动!$C$2</c:f>
              <c:strCache>
                <c:ptCount val="1"/>
                <c:pt idx="0">
                  <c:v>2022统计</c:v>
                </c:pt>
              </c:strCache>
            </c:strRef>
          </c:tx>
          <c:spPr>
            <a:ln w="28575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人口变动!$A$3:$B$37</c:f>
              <c:multiLvlStrCache>
                <c:ptCount val="35"/>
                <c:lvl>
                  <c:pt idx="0">
                    <c:v>2009</c:v>
                  </c:pt>
                  <c:pt idx="1">
                    <c:v>2008</c:v>
                  </c:pt>
                  <c:pt idx="2">
                    <c:v>2007</c:v>
                  </c:pt>
                  <c:pt idx="3">
                    <c:v>2006</c:v>
                  </c:pt>
                  <c:pt idx="4">
                    <c:v>2005</c:v>
                  </c:pt>
                  <c:pt idx="5">
                    <c:v>2004</c:v>
                  </c:pt>
                  <c:pt idx="6">
                    <c:v>2003</c:v>
                  </c:pt>
                  <c:pt idx="7">
                    <c:v>2002</c:v>
                  </c:pt>
                  <c:pt idx="8">
                    <c:v>2001</c:v>
                  </c:pt>
                  <c:pt idx="9">
                    <c:v>2000</c:v>
                  </c:pt>
                  <c:pt idx="10">
                    <c:v>1999</c:v>
                  </c:pt>
                  <c:pt idx="11">
                    <c:v>1998</c:v>
                  </c:pt>
                  <c:pt idx="12">
                    <c:v>1997</c:v>
                  </c:pt>
                  <c:pt idx="13">
                    <c:v>1996</c:v>
                  </c:pt>
                  <c:pt idx="14">
                    <c:v>1995</c:v>
                  </c:pt>
                  <c:pt idx="15">
                    <c:v>1994</c:v>
                  </c:pt>
                  <c:pt idx="16">
                    <c:v>1993</c:v>
                  </c:pt>
                  <c:pt idx="17">
                    <c:v>1992</c:v>
                  </c:pt>
                  <c:pt idx="18">
                    <c:v>1991</c:v>
                  </c:pt>
                  <c:pt idx="19">
                    <c:v>1990</c:v>
                  </c:pt>
                  <c:pt idx="20">
                    <c:v>1989</c:v>
                  </c:pt>
                  <c:pt idx="21">
                    <c:v>1988</c:v>
                  </c:pt>
                  <c:pt idx="22">
                    <c:v>1987</c:v>
                  </c:pt>
                  <c:pt idx="23">
                    <c:v>1986</c:v>
                  </c:pt>
                  <c:pt idx="24">
                    <c:v>1985</c:v>
                  </c:pt>
                  <c:pt idx="25">
                    <c:v>1984</c:v>
                  </c:pt>
                  <c:pt idx="26">
                    <c:v>1983</c:v>
                  </c:pt>
                  <c:pt idx="27">
                    <c:v>1982</c:v>
                  </c:pt>
                  <c:pt idx="28">
                    <c:v>1981</c:v>
                  </c:pt>
                  <c:pt idx="29">
                    <c:v>1980</c:v>
                  </c:pt>
                  <c:pt idx="30">
                    <c:v>1979</c:v>
                  </c:pt>
                  <c:pt idx="31">
                    <c:v>1978</c:v>
                  </c:pt>
                  <c:pt idx="32">
                    <c:v>1977</c:v>
                  </c:pt>
                  <c:pt idx="33">
                    <c:v>1976</c:v>
                  </c:pt>
                  <c:pt idx="34">
                    <c:v>1975</c:v>
                  </c:pt>
                </c:lvl>
                <c:lvl>
                  <c:pt idx="0">
                    <c:v>15</c:v>
                  </c:pt>
                  <c:pt idx="1">
                    <c:v>16</c:v>
                  </c:pt>
                  <c:pt idx="2">
                    <c:v>17</c:v>
                  </c:pt>
                  <c:pt idx="3">
                    <c:v>18</c:v>
                  </c:pt>
                  <c:pt idx="4">
                    <c:v>19</c:v>
                  </c:pt>
                  <c:pt idx="5">
                    <c:v>20</c:v>
                  </c:pt>
                  <c:pt idx="6">
                    <c:v>21</c:v>
                  </c:pt>
                  <c:pt idx="7">
                    <c:v>22</c:v>
                  </c:pt>
                  <c:pt idx="8">
                    <c:v>23</c:v>
                  </c:pt>
                  <c:pt idx="9">
                    <c:v>24</c:v>
                  </c:pt>
                  <c:pt idx="10">
                    <c:v>25</c:v>
                  </c:pt>
                  <c:pt idx="11">
                    <c:v>26</c:v>
                  </c:pt>
                  <c:pt idx="12">
                    <c:v>27</c:v>
                  </c:pt>
                  <c:pt idx="13">
                    <c:v>28</c:v>
                  </c:pt>
                  <c:pt idx="14">
                    <c:v>29</c:v>
                  </c:pt>
                  <c:pt idx="15">
                    <c:v>30</c:v>
                  </c:pt>
                  <c:pt idx="16">
                    <c:v>31</c:v>
                  </c:pt>
                  <c:pt idx="17">
                    <c:v>32</c:v>
                  </c:pt>
                  <c:pt idx="18">
                    <c:v>33</c:v>
                  </c:pt>
                  <c:pt idx="19">
                    <c:v>34</c:v>
                  </c:pt>
                  <c:pt idx="20">
                    <c:v>35</c:v>
                  </c:pt>
                  <c:pt idx="21">
                    <c:v>36</c:v>
                  </c:pt>
                  <c:pt idx="22">
                    <c:v>37</c:v>
                  </c:pt>
                  <c:pt idx="23">
                    <c:v>38</c:v>
                  </c:pt>
                  <c:pt idx="24">
                    <c:v>39</c:v>
                  </c:pt>
                  <c:pt idx="25">
                    <c:v>40</c:v>
                  </c:pt>
                  <c:pt idx="26">
                    <c:v>41</c:v>
                  </c:pt>
                  <c:pt idx="27">
                    <c:v>42</c:v>
                  </c:pt>
                  <c:pt idx="28">
                    <c:v>43</c:v>
                  </c:pt>
                  <c:pt idx="29">
                    <c:v>44</c:v>
                  </c:pt>
                  <c:pt idx="30">
                    <c:v>45</c:v>
                  </c:pt>
                  <c:pt idx="31">
                    <c:v>46</c:v>
                  </c:pt>
                  <c:pt idx="32">
                    <c:v>47</c:v>
                  </c:pt>
                  <c:pt idx="33">
                    <c:v>48</c:v>
                  </c:pt>
                  <c:pt idx="34">
                    <c:v>49</c:v>
                  </c:pt>
                </c:lvl>
              </c:multiLvlStrCache>
            </c:multiLvlStrRef>
          </c:cat>
          <c:val>
            <c:numRef>
              <c:f>人口变动!$C$3:$C$37</c:f>
              <c:numCache>
                <c:formatCode>General</c:formatCode>
                <c:ptCount val="35"/>
                <c:pt idx="0">
                  <c:v>75783</c:v>
                </c:pt>
                <c:pt idx="1">
                  <c:v>73566</c:v>
                </c:pt>
                <c:pt idx="2">
                  <c:v>71058</c:v>
                </c:pt>
                <c:pt idx="3">
                  <c:v>63415</c:v>
                </c:pt>
                <c:pt idx="4">
                  <c:v>59911</c:v>
                </c:pt>
                <c:pt idx="5">
                  <c:v>61020</c:v>
                </c:pt>
                <c:pt idx="6">
                  <c:v>61904</c:v>
                </c:pt>
                <c:pt idx="7">
                  <c:v>70508</c:v>
                </c:pt>
                <c:pt idx="8">
                  <c:v>73333</c:v>
                </c:pt>
                <c:pt idx="9">
                  <c:v>75587</c:v>
                </c:pt>
                <c:pt idx="10">
                  <c:v>73661</c:v>
                </c:pt>
                <c:pt idx="11">
                  <c:v>78205</c:v>
                </c:pt>
                <c:pt idx="12">
                  <c:v>82453</c:v>
                </c:pt>
                <c:pt idx="13">
                  <c:v>98548</c:v>
                </c:pt>
                <c:pt idx="14">
                  <c:v>120633</c:v>
                </c:pt>
                <c:pt idx="15">
                  <c:v>141651</c:v>
                </c:pt>
                <c:pt idx="16">
                  <c:v>162003</c:v>
                </c:pt>
                <c:pt idx="17">
                  <c:v>164632</c:v>
                </c:pt>
                <c:pt idx="18">
                  <c:v>178490</c:v>
                </c:pt>
                <c:pt idx="19">
                  <c:v>207088</c:v>
                </c:pt>
                <c:pt idx="20">
                  <c:v>212124</c:v>
                </c:pt>
                <c:pt idx="21">
                  <c:v>203040</c:v>
                </c:pt>
                <c:pt idx="22">
                  <c:v>212626</c:v>
                </c:pt>
                <c:pt idx="23">
                  <c:v>191664</c:v>
                </c:pt>
                <c:pt idx="24">
                  <c:v>170787</c:v>
                </c:pt>
                <c:pt idx="25">
                  <c:v>169397</c:v>
                </c:pt>
                <c:pt idx="26">
                  <c:v>162212</c:v>
                </c:pt>
                <c:pt idx="27">
                  <c:v>167672</c:v>
                </c:pt>
                <c:pt idx="28">
                  <c:v>138372</c:v>
                </c:pt>
                <c:pt idx="29">
                  <c:v>127275</c:v>
                </c:pt>
                <c:pt idx="30">
                  <c:v>139416</c:v>
                </c:pt>
                <c:pt idx="31">
                  <c:v>129070</c:v>
                </c:pt>
                <c:pt idx="32">
                  <c:v>124720</c:v>
                </c:pt>
                <c:pt idx="33">
                  <c:v>123461</c:v>
                </c:pt>
                <c:pt idx="34">
                  <c:v>119291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416-4040-9AC2-65168AA25095}"/>
            </c:ext>
          </c:extLst>
        </c:ser>
        <c:ser>
          <c:idx val="1"/>
          <c:order val="1"/>
          <c:tx>
            <c:strRef>
              <c:f>人口变动!$D$2</c:f>
              <c:strCache>
                <c:ptCount val="1"/>
                <c:pt idx="0">
                  <c:v>2021统计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人口变动!$A$3:$B$37</c:f>
              <c:multiLvlStrCache>
                <c:ptCount val="35"/>
                <c:lvl>
                  <c:pt idx="0">
                    <c:v>2009</c:v>
                  </c:pt>
                  <c:pt idx="1">
                    <c:v>2008</c:v>
                  </c:pt>
                  <c:pt idx="2">
                    <c:v>2007</c:v>
                  </c:pt>
                  <c:pt idx="3">
                    <c:v>2006</c:v>
                  </c:pt>
                  <c:pt idx="4">
                    <c:v>2005</c:v>
                  </c:pt>
                  <c:pt idx="5">
                    <c:v>2004</c:v>
                  </c:pt>
                  <c:pt idx="6">
                    <c:v>2003</c:v>
                  </c:pt>
                  <c:pt idx="7">
                    <c:v>2002</c:v>
                  </c:pt>
                  <c:pt idx="8">
                    <c:v>2001</c:v>
                  </c:pt>
                  <c:pt idx="9">
                    <c:v>2000</c:v>
                  </c:pt>
                  <c:pt idx="10">
                    <c:v>1999</c:v>
                  </c:pt>
                  <c:pt idx="11">
                    <c:v>1998</c:v>
                  </c:pt>
                  <c:pt idx="12">
                    <c:v>1997</c:v>
                  </c:pt>
                  <c:pt idx="13">
                    <c:v>1996</c:v>
                  </c:pt>
                  <c:pt idx="14">
                    <c:v>1995</c:v>
                  </c:pt>
                  <c:pt idx="15">
                    <c:v>1994</c:v>
                  </c:pt>
                  <c:pt idx="16">
                    <c:v>1993</c:v>
                  </c:pt>
                  <c:pt idx="17">
                    <c:v>1992</c:v>
                  </c:pt>
                  <c:pt idx="18">
                    <c:v>1991</c:v>
                  </c:pt>
                  <c:pt idx="19">
                    <c:v>1990</c:v>
                  </c:pt>
                  <c:pt idx="20">
                    <c:v>1989</c:v>
                  </c:pt>
                  <c:pt idx="21">
                    <c:v>1988</c:v>
                  </c:pt>
                  <c:pt idx="22">
                    <c:v>1987</c:v>
                  </c:pt>
                  <c:pt idx="23">
                    <c:v>1986</c:v>
                  </c:pt>
                  <c:pt idx="24">
                    <c:v>1985</c:v>
                  </c:pt>
                  <c:pt idx="25">
                    <c:v>1984</c:v>
                  </c:pt>
                  <c:pt idx="26">
                    <c:v>1983</c:v>
                  </c:pt>
                  <c:pt idx="27">
                    <c:v>1982</c:v>
                  </c:pt>
                  <c:pt idx="28">
                    <c:v>1981</c:v>
                  </c:pt>
                  <c:pt idx="29">
                    <c:v>1980</c:v>
                  </c:pt>
                  <c:pt idx="30">
                    <c:v>1979</c:v>
                  </c:pt>
                  <c:pt idx="31">
                    <c:v>1978</c:v>
                  </c:pt>
                  <c:pt idx="32">
                    <c:v>1977</c:v>
                  </c:pt>
                  <c:pt idx="33">
                    <c:v>1976</c:v>
                  </c:pt>
                  <c:pt idx="34">
                    <c:v>1975</c:v>
                  </c:pt>
                </c:lvl>
                <c:lvl>
                  <c:pt idx="0">
                    <c:v>15</c:v>
                  </c:pt>
                  <c:pt idx="1">
                    <c:v>16</c:v>
                  </c:pt>
                  <c:pt idx="2">
                    <c:v>17</c:v>
                  </c:pt>
                  <c:pt idx="3">
                    <c:v>18</c:v>
                  </c:pt>
                  <c:pt idx="4">
                    <c:v>19</c:v>
                  </c:pt>
                  <c:pt idx="5">
                    <c:v>20</c:v>
                  </c:pt>
                  <c:pt idx="6">
                    <c:v>21</c:v>
                  </c:pt>
                  <c:pt idx="7">
                    <c:v>22</c:v>
                  </c:pt>
                  <c:pt idx="8">
                    <c:v>23</c:v>
                  </c:pt>
                  <c:pt idx="9">
                    <c:v>24</c:v>
                  </c:pt>
                  <c:pt idx="10">
                    <c:v>25</c:v>
                  </c:pt>
                  <c:pt idx="11">
                    <c:v>26</c:v>
                  </c:pt>
                  <c:pt idx="12">
                    <c:v>27</c:v>
                  </c:pt>
                  <c:pt idx="13">
                    <c:v>28</c:v>
                  </c:pt>
                  <c:pt idx="14">
                    <c:v>29</c:v>
                  </c:pt>
                  <c:pt idx="15">
                    <c:v>30</c:v>
                  </c:pt>
                  <c:pt idx="16">
                    <c:v>31</c:v>
                  </c:pt>
                  <c:pt idx="17">
                    <c:v>32</c:v>
                  </c:pt>
                  <c:pt idx="18">
                    <c:v>33</c:v>
                  </c:pt>
                  <c:pt idx="19">
                    <c:v>34</c:v>
                  </c:pt>
                  <c:pt idx="20">
                    <c:v>35</c:v>
                  </c:pt>
                  <c:pt idx="21">
                    <c:v>36</c:v>
                  </c:pt>
                  <c:pt idx="22">
                    <c:v>37</c:v>
                  </c:pt>
                  <c:pt idx="23">
                    <c:v>38</c:v>
                  </c:pt>
                  <c:pt idx="24">
                    <c:v>39</c:v>
                  </c:pt>
                  <c:pt idx="25">
                    <c:v>40</c:v>
                  </c:pt>
                  <c:pt idx="26">
                    <c:v>41</c:v>
                  </c:pt>
                  <c:pt idx="27">
                    <c:v>42</c:v>
                  </c:pt>
                  <c:pt idx="28">
                    <c:v>43</c:v>
                  </c:pt>
                  <c:pt idx="29">
                    <c:v>44</c:v>
                  </c:pt>
                  <c:pt idx="30">
                    <c:v>45</c:v>
                  </c:pt>
                  <c:pt idx="31">
                    <c:v>46</c:v>
                  </c:pt>
                  <c:pt idx="32">
                    <c:v>47</c:v>
                  </c:pt>
                  <c:pt idx="33">
                    <c:v>48</c:v>
                  </c:pt>
                  <c:pt idx="34">
                    <c:v>49</c:v>
                  </c:pt>
                </c:lvl>
              </c:multiLvlStrCache>
            </c:multiLvlStrRef>
          </c:cat>
          <c:val>
            <c:numRef>
              <c:f>人口变动!$D$3:$D$37</c:f>
              <c:numCache>
                <c:formatCode>General</c:formatCode>
                <c:ptCount val="35"/>
                <c:pt idx="0">
                  <c:v>75015</c:v>
                </c:pt>
                <c:pt idx="1">
                  <c:v>73068</c:v>
                </c:pt>
                <c:pt idx="2">
                  <c:v>70550</c:v>
                </c:pt>
                <c:pt idx="3">
                  <c:v>63017</c:v>
                </c:pt>
                <c:pt idx="4">
                  <c:v>59379</c:v>
                </c:pt>
                <c:pt idx="5">
                  <c:v>59057</c:v>
                </c:pt>
                <c:pt idx="6">
                  <c:v>58484</c:v>
                </c:pt>
                <c:pt idx="7">
                  <c:v>69168</c:v>
                </c:pt>
                <c:pt idx="8">
                  <c:v>73784</c:v>
                </c:pt>
                <c:pt idx="9">
                  <c:v>78699</c:v>
                </c:pt>
                <c:pt idx="10">
                  <c:v>73802</c:v>
                </c:pt>
                <c:pt idx="11">
                  <c:v>76884</c:v>
                </c:pt>
                <c:pt idx="12">
                  <c:v>81038</c:v>
                </c:pt>
                <c:pt idx="13">
                  <c:v>96332</c:v>
                </c:pt>
                <c:pt idx="14">
                  <c:v>117448</c:v>
                </c:pt>
                <c:pt idx="15">
                  <c:v>138221</c:v>
                </c:pt>
                <c:pt idx="16">
                  <c:v>158009</c:v>
                </c:pt>
                <c:pt idx="17">
                  <c:v>160876</c:v>
                </c:pt>
                <c:pt idx="18">
                  <c:v>174862</c:v>
                </c:pt>
                <c:pt idx="19">
                  <c:v>202941</c:v>
                </c:pt>
                <c:pt idx="20">
                  <c:v>208640</c:v>
                </c:pt>
                <c:pt idx="21">
                  <c:v>200115</c:v>
                </c:pt>
                <c:pt idx="22">
                  <c:v>210013</c:v>
                </c:pt>
                <c:pt idx="23">
                  <c:v>189661</c:v>
                </c:pt>
                <c:pt idx="24">
                  <c:v>169363</c:v>
                </c:pt>
                <c:pt idx="25">
                  <c:v>168180</c:v>
                </c:pt>
                <c:pt idx="26">
                  <c:v>161245</c:v>
                </c:pt>
                <c:pt idx="27">
                  <c:v>166622</c:v>
                </c:pt>
                <c:pt idx="28">
                  <c:v>137450</c:v>
                </c:pt>
                <c:pt idx="29">
                  <c:v>126389</c:v>
                </c:pt>
                <c:pt idx="30">
                  <c:v>138328</c:v>
                </c:pt>
                <c:pt idx="31">
                  <c:v>128093</c:v>
                </c:pt>
                <c:pt idx="32">
                  <c:v>123978</c:v>
                </c:pt>
                <c:pt idx="33">
                  <c:v>122935</c:v>
                </c:pt>
                <c:pt idx="34">
                  <c:v>118761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416-4040-9AC2-65168AA25095}"/>
            </c:ext>
          </c:extLst>
        </c:ser>
        <c:ser>
          <c:idx val="3"/>
          <c:order val="2"/>
          <c:tx>
            <c:strRef>
              <c:f>人口变动!$F$2</c:f>
              <c:strCache>
                <c:ptCount val="1"/>
                <c:pt idx="0">
                  <c:v>2019统计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人口变动!$A$3:$B$37</c:f>
              <c:multiLvlStrCache>
                <c:ptCount val="35"/>
                <c:lvl>
                  <c:pt idx="0">
                    <c:v>2009</c:v>
                  </c:pt>
                  <c:pt idx="1">
                    <c:v>2008</c:v>
                  </c:pt>
                  <c:pt idx="2">
                    <c:v>2007</c:v>
                  </c:pt>
                  <c:pt idx="3">
                    <c:v>2006</c:v>
                  </c:pt>
                  <c:pt idx="4">
                    <c:v>2005</c:v>
                  </c:pt>
                  <c:pt idx="5">
                    <c:v>2004</c:v>
                  </c:pt>
                  <c:pt idx="6">
                    <c:v>2003</c:v>
                  </c:pt>
                  <c:pt idx="7">
                    <c:v>2002</c:v>
                  </c:pt>
                  <c:pt idx="8">
                    <c:v>2001</c:v>
                  </c:pt>
                  <c:pt idx="9">
                    <c:v>2000</c:v>
                  </c:pt>
                  <c:pt idx="10">
                    <c:v>1999</c:v>
                  </c:pt>
                  <c:pt idx="11">
                    <c:v>1998</c:v>
                  </c:pt>
                  <c:pt idx="12">
                    <c:v>1997</c:v>
                  </c:pt>
                  <c:pt idx="13">
                    <c:v>1996</c:v>
                  </c:pt>
                  <c:pt idx="14">
                    <c:v>1995</c:v>
                  </c:pt>
                  <c:pt idx="15">
                    <c:v>1994</c:v>
                  </c:pt>
                  <c:pt idx="16">
                    <c:v>1993</c:v>
                  </c:pt>
                  <c:pt idx="17">
                    <c:v>1992</c:v>
                  </c:pt>
                  <c:pt idx="18">
                    <c:v>1991</c:v>
                  </c:pt>
                  <c:pt idx="19">
                    <c:v>1990</c:v>
                  </c:pt>
                  <c:pt idx="20">
                    <c:v>1989</c:v>
                  </c:pt>
                  <c:pt idx="21">
                    <c:v>1988</c:v>
                  </c:pt>
                  <c:pt idx="22">
                    <c:v>1987</c:v>
                  </c:pt>
                  <c:pt idx="23">
                    <c:v>1986</c:v>
                  </c:pt>
                  <c:pt idx="24">
                    <c:v>1985</c:v>
                  </c:pt>
                  <c:pt idx="25">
                    <c:v>1984</c:v>
                  </c:pt>
                  <c:pt idx="26">
                    <c:v>1983</c:v>
                  </c:pt>
                  <c:pt idx="27">
                    <c:v>1982</c:v>
                  </c:pt>
                  <c:pt idx="28">
                    <c:v>1981</c:v>
                  </c:pt>
                  <c:pt idx="29">
                    <c:v>1980</c:v>
                  </c:pt>
                  <c:pt idx="30">
                    <c:v>1979</c:v>
                  </c:pt>
                  <c:pt idx="31">
                    <c:v>1978</c:v>
                  </c:pt>
                  <c:pt idx="32">
                    <c:v>1977</c:v>
                  </c:pt>
                  <c:pt idx="33">
                    <c:v>1976</c:v>
                  </c:pt>
                  <c:pt idx="34">
                    <c:v>1975</c:v>
                  </c:pt>
                </c:lvl>
                <c:lvl>
                  <c:pt idx="0">
                    <c:v>15</c:v>
                  </c:pt>
                  <c:pt idx="1">
                    <c:v>16</c:v>
                  </c:pt>
                  <c:pt idx="2">
                    <c:v>17</c:v>
                  </c:pt>
                  <c:pt idx="3">
                    <c:v>18</c:v>
                  </c:pt>
                  <c:pt idx="4">
                    <c:v>19</c:v>
                  </c:pt>
                  <c:pt idx="5">
                    <c:v>20</c:v>
                  </c:pt>
                  <c:pt idx="6">
                    <c:v>21</c:v>
                  </c:pt>
                  <c:pt idx="7">
                    <c:v>22</c:v>
                  </c:pt>
                  <c:pt idx="8">
                    <c:v>23</c:v>
                  </c:pt>
                  <c:pt idx="9">
                    <c:v>24</c:v>
                  </c:pt>
                  <c:pt idx="10">
                    <c:v>25</c:v>
                  </c:pt>
                  <c:pt idx="11">
                    <c:v>26</c:v>
                  </c:pt>
                  <c:pt idx="12">
                    <c:v>27</c:v>
                  </c:pt>
                  <c:pt idx="13">
                    <c:v>28</c:v>
                  </c:pt>
                  <c:pt idx="14">
                    <c:v>29</c:v>
                  </c:pt>
                  <c:pt idx="15">
                    <c:v>30</c:v>
                  </c:pt>
                  <c:pt idx="16">
                    <c:v>31</c:v>
                  </c:pt>
                  <c:pt idx="17">
                    <c:v>32</c:v>
                  </c:pt>
                  <c:pt idx="18">
                    <c:v>33</c:v>
                  </c:pt>
                  <c:pt idx="19">
                    <c:v>34</c:v>
                  </c:pt>
                  <c:pt idx="20">
                    <c:v>35</c:v>
                  </c:pt>
                  <c:pt idx="21">
                    <c:v>36</c:v>
                  </c:pt>
                  <c:pt idx="22">
                    <c:v>37</c:v>
                  </c:pt>
                  <c:pt idx="23">
                    <c:v>38</c:v>
                  </c:pt>
                  <c:pt idx="24">
                    <c:v>39</c:v>
                  </c:pt>
                  <c:pt idx="25">
                    <c:v>40</c:v>
                  </c:pt>
                  <c:pt idx="26">
                    <c:v>41</c:v>
                  </c:pt>
                  <c:pt idx="27">
                    <c:v>42</c:v>
                  </c:pt>
                  <c:pt idx="28">
                    <c:v>43</c:v>
                  </c:pt>
                  <c:pt idx="29">
                    <c:v>44</c:v>
                  </c:pt>
                  <c:pt idx="30">
                    <c:v>45</c:v>
                  </c:pt>
                  <c:pt idx="31">
                    <c:v>46</c:v>
                  </c:pt>
                  <c:pt idx="32">
                    <c:v>47</c:v>
                  </c:pt>
                  <c:pt idx="33">
                    <c:v>48</c:v>
                  </c:pt>
                  <c:pt idx="34">
                    <c:v>49</c:v>
                  </c:pt>
                </c:lvl>
              </c:multiLvlStrCache>
            </c:multiLvlStrRef>
          </c:cat>
          <c:val>
            <c:numRef>
              <c:f>人口变动!$F$3:$F$37</c:f>
              <c:numCache>
                <c:formatCode>0_ </c:formatCode>
                <c:ptCount val="35"/>
                <c:pt idx="0">
                  <c:v>73557</c:v>
                </c:pt>
                <c:pt idx="1">
                  <c:v>72165</c:v>
                </c:pt>
                <c:pt idx="2">
                  <c:v>70423</c:v>
                </c:pt>
                <c:pt idx="3">
                  <c:v>62660</c:v>
                </c:pt>
                <c:pt idx="4">
                  <c:v>58585</c:v>
                </c:pt>
                <c:pt idx="5">
                  <c:v>58515</c:v>
                </c:pt>
                <c:pt idx="6">
                  <c:v>52488</c:v>
                </c:pt>
                <c:pt idx="7">
                  <c:v>55338</c:v>
                </c:pt>
                <c:pt idx="8">
                  <c:v>64574</c:v>
                </c:pt>
                <c:pt idx="9">
                  <c:v>75131</c:v>
                </c:pt>
                <c:pt idx="10">
                  <c:v>73044</c:v>
                </c:pt>
                <c:pt idx="11">
                  <c:v>71940</c:v>
                </c:pt>
                <c:pt idx="12">
                  <c:v>72997</c:v>
                </c:pt>
                <c:pt idx="13">
                  <c:v>87192</c:v>
                </c:pt>
                <c:pt idx="14">
                  <c:v>106124</c:v>
                </c:pt>
                <c:pt idx="15">
                  <c:v>125405</c:v>
                </c:pt>
                <c:pt idx="16">
                  <c:v>143645</c:v>
                </c:pt>
                <c:pt idx="17">
                  <c:v>148073</c:v>
                </c:pt>
                <c:pt idx="18">
                  <c:v>163438</c:v>
                </c:pt>
                <c:pt idx="19">
                  <c:v>186802</c:v>
                </c:pt>
                <c:pt idx="20">
                  <c:v>197775</c:v>
                </c:pt>
                <c:pt idx="21">
                  <c:v>193339</c:v>
                </c:pt>
                <c:pt idx="22">
                  <c:v>201836</c:v>
                </c:pt>
                <c:pt idx="23">
                  <c:v>184770</c:v>
                </c:pt>
                <c:pt idx="24">
                  <c:v>166810</c:v>
                </c:pt>
                <c:pt idx="25">
                  <c:v>164530</c:v>
                </c:pt>
                <c:pt idx="26">
                  <c:v>159049</c:v>
                </c:pt>
                <c:pt idx="27">
                  <c:v>164646</c:v>
                </c:pt>
                <c:pt idx="28">
                  <c:v>137539</c:v>
                </c:pt>
                <c:pt idx="29">
                  <c:v>122489</c:v>
                </c:pt>
                <c:pt idx="30">
                  <c:v>136823</c:v>
                </c:pt>
                <c:pt idx="31">
                  <c:v>126227</c:v>
                </c:pt>
                <c:pt idx="32">
                  <c:v>122431</c:v>
                </c:pt>
                <c:pt idx="33">
                  <c:v>120938</c:v>
                </c:pt>
                <c:pt idx="34">
                  <c:v>118339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416-4040-9AC2-65168AA25095}"/>
            </c:ext>
          </c:extLst>
        </c:ser>
        <c:ser>
          <c:idx val="4"/>
          <c:order val="3"/>
          <c:tx>
            <c:strRef>
              <c:f>人口变动!$G$2</c:f>
              <c:strCache>
                <c:ptCount val="1"/>
                <c:pt idx="0">
                  <c:v>2018统计</c:v>
                </c:pt>
              </c:strCache>
            </c:strRef>
          </c:tx>
          <c:spPr>
            <a:ln w="28575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人口变动!$A$3:$B$37</c:f>
              <c:multiLvlStrCache>
                <c:ptCount val="35"/>
                <c:lvl>
                  <c:pt idx="0">
                    <c:v>2009</c:v>
                  </c:pt>
                  <c:pt idx="1">
                    <c:v>2008</c:v>
                  </c:pt>
                  <c:pt idx="2">
                    <c:v>2007</c:v>
                  </c:pt>
                  <c:pt idx="3">
                    <c:v>2006</c:v>
                  </c:pt>
                  <c:pt idx="4">
                    <c:v>2005</c:v>
                  </c:pt>
                  <c:pt idx="5">
                    <c:v>2004</c:v>
                  </c:pt>
                  <c:pt idx="6">
                    <c:v>2003</c:v>
                  </c:pt>
                  <c:pt idx="7">
                    <c:v>2002</c:v>
                  </c:pt>
                  <c:pt idx="8">
                    <c:v>2001</c:v>
                  </c:pt>
                  <c:pt idx="9">
                    <c:v>2000</c:v>
                  </c:pt>
                  <c:pt idx="10">
                    <c:v>1999</c:v>
                  </c:pt>
                  <c:pt idx="11">
                    <c:v>1998</c:v>
                  </c:pt>
                  <c:pt idx="12">
                    <c:v>1997</c:v>
                  </c:pt>
                  <c:pt idx="13">
                    <c:v>1996</c:v>
                  </c:pt>
                  <c:pt idx="14">
                    <c:v>1995</c:v>
                  </c:pt>
                  <c:pt idx="15">
                    <c:v>1994</c:v>
                  </c:pt>
                  <c:pt idx="16">
                    <c:v>1993</c:v>
                  </c:pt>
                  <c:pt idx="17">
                    <c:v>1992</c:v>
                  </c:pt>
                  <c:pt idx="18">
                    <c:v>1991</c:v>
                  </c:pt>
                  <c:pt idx="19">
                    <c:v>1990</c:v>
                  </c:pt>
                  <c:pt idx="20">
                    <c:v>1989</c:v>
                  </c:pt>
                  <c:pt idx="21">
                    <c:v>1988</c:v>
                  </c:pt>
                  <c:pt idx="22">
                    <c:v>1987</c:v>
                  </c:pt>
                  <c:pt idx="23">
                    <c:v>1986</c:v>
                  </c:pt>
                  <c:pt idx="24">
                    <c:v>1985</c:v>
                  </c:pt>
                  <c:pt idx="25">
                    <c:v>1984</c:v>
                  </c:pt>
                  <c:pt idx="26">
                    <c:v>1983</c:v>
                  </c:pt>
                  <c:pt idx="27">
                    <c:v>1982</c:v>
                  </c:pt>
                  <c:pt idx="28">
                    <c:v>1981</c:v>
                  </c:pt>
                  <c:pt idx="29">
                    <c:v>1980</c:v>
                  </c:pt>
                  <c:pt idx="30">
                    <c:v>1979</c:v>
                  </c:pt>
                  <c:pt idx="31">
                    <c:v>1978</c:v>
                  </c:pt>
                  <c:pt idx="32">
                    <c:v>1977</c:v>
                  </c:pt>
                  <c:pt idx="33">
                    <c:v>1976</c:v>
                  </c:pt>
                  <c:pt idx="34">
                    <c:v>1975</c:v>
                  </c:pt>
                </c:lvl>
                <c:lvl>
                  <c:pt idx="0">
                    <c:v>15</c:v>
                  </c:pt>
                  <c:pt idx="1">
                    <c:v>16</c:v>
                  </c:pt>
                  <c:pt idx="2">
                    <c:v>17</c:v>
                  </c:pt>
                  <c:pt idx="3">
                    <c:v>18</c:v>
                  </c:pt>
                  <c:pt idx="4">
                    <c:v>19</c:v>
                  </c:pt>
                  <c:pt idx="5">
                    <c:v>20</c:v>
                  </c:pt>
                  <c:pt idx="6">
                    <c:v>21</c:v>
                  </c:pt>
                  <c:pt idx="7">
                    <c:v>22</c:v>
                  </c:pt>
                  <c:pt idx="8">
                    <c:v>23</c:v>
                  </c:pt>
                  <c:pt idx="9">
                    <c:v>24</c:v>
                  </c:pt>
                  <c:pt idx="10">
                    <c:v>25</c:v>
                  </c:pt>
                  <c:pt idx="11">
                    <c:v>26</c:v>
                  </c:pt>
                  <c:pt idx="12">
                    <c:v>27</c:v>
                  </c:pt>
                  <c:pt idx="13">
                    <c:v>28</c:v>
                  </c:pt>
                  <c:pt idx="14">
                    <c:v>29</c:v>
                  </c:pt>
                  <c:pt idx="15">
                    <c:v>30</c:v>
                  </c:pt>
                  <c:pt idx="16">
                    <c:v>31</c:v>
                  </c:pt>
                  <c:pt idx="17">
                    <c:v>32</c:v>
                  </c:pt>
                  <c:pt idx="18">
                    <c:v>33</c:v>
                  </c:pt>
                  <c:pt idx="19">
                    <c:v>34</c:v>
                  </c:pt>
                  <c:pt idx="20">
                    <c:v>35</c:v>
                  </c:pt>
                  <c:pt idx="21">
                    <c:v>36</c:v>
                  </c:pt>
                  <c:pt idx="22">
                    <c:v>37</c:v>
                  </c:pt>
                  <c:pt idx="23">
                    <c:v>38</c:v>
                  </c:pt>
                  <c:pt idx="24">
                    <c:v>39</c:v>
                  </c:pt>
                  <c:pt idx="25">
                    <c:v>40</c:v>
                  </c:pt>
                  <c:pt idx="26">
                    <c:v>41</c:v>
                  </c:pt>
                  <c:pt idx="27">
                    <c:v>42</c:v>
                  </c:pt>
                  <c:pt idx="28">
                    <c:v>43</c:v>
                  </c:pt>
                  <c:pt idx="29">
                    <c:v>44</c:v>
                  </c:pt>
                  <c:pt idx="30">
                    <c:v>45</c:v>
                  </c:pt>
                  <c:pt idx="31">
                    <c:v>46</c:v>
                  </c:pt>
                  <c:pt idx="32">
                    <c:v>47</c:v>
                  </c:pt>
                  <c:pt idx="33">
                    <c:v>48</c:v>
                  </c:pt>
                  <c:pt idx="34">
                    <c:v>49</c:v>
                  </c:pt>
                </c:lvl>
              </c:multiLvlStrCache>
            </c:multiLvlStrRef>
          </c:cat>
          <c:val>
            <c:numRef>
              <c:f>人口变动!$G$3:$G$37</c:f>
              <c:numCache>
                <c:formatCode>General</c:formatCode>
                <c:ptCount val="35"/>
                <c:pt idx="0">
                  <c:v>72733</c:v>
                </c:pt>
                <c:pt idx="1">
                  <c:v>71393</c:v>
                </c:pt>
                <c:pt idx="2">
                  <c:v>69627</c:v>
                </c:pt>
                <c:pt idx="3">
                  <c:v>62022</c:v>
                </c:pt>
                <c:pt idx="4">
                  <c:v>58905</c:v>
                </c:pt>
                <c:pt idx="5">
                  <c:v>57984</c:v>
                </c:pt>
                <c:pt idx="6">
                  <c:v>52212</c:v>
                </c:pt>
                <c:pt idx="7">
                  <c:v>53358</c:v>
                </c:pt>
                <c:pt idx="8">
                  <c:v>54926</c:v>
                </c:pt>
                <c:pt idx="9">
                  <c:v>69722</c:v>
                </c:pt>
                <c:pt idx="10">
                  <c:v>70977</c:v>
                </c:pt>
                <c:pt idx="11">
                  <c:v>69733</c:v>
                </c:pt>
                <c:pt idx="12">
                  <c:v>69952</c:v>
                </c:pt>
                <c:pt idx="13">
                  <c:v>82078</c:v>
                </c:pt>
                <c:pt idx="14">
                  <c:v>99637</c:v>
                </c:pt>
                <c:pt idx="15">
                  <c:v>118127</c:v>
                </c:pt>
                <c:pt idx="16">
                  <c:v>134500</c:v>
                </c:pt>
                <c:pt idx="17">
                  <c:v>139058</c:v>
                </c:pt>
                <c:pt idx="18">
                  <c:v>154344</c:v>
                </c:pt>
                <c:pt idx="19">
                  <c:v>177438</c:v>
                </c:pt>
                <c:pt idx="20">
                  <c:v>189131</c:v>
                </c:pt>
                <c:pt idx="21">
                  <c:v>185963</c:v>
                </c:pt>
                <c:pt idx="22">
                  <c:v>195313</c:v>
                </c:pt>
                <c:pt idx="23">
                  <c:v>179471</c:v>
                </c:pt>
                <c:pt idx="24">
                  <c:v>164003</c:v>
                </c:pt>
                <c:pt idx="25">
                  <c:v>161207</c:v>
                </c:pt>
                <c:pt idx="26">
                  <c:v>156249</c:v>
                </c:pt>
                <c:pt idx="27">
                  <c:v>162076</c:v>
                </c:pt>
                <c:pt idx="28">
                  <c:v>135382</c:v>
                </c:pt>
                <c:pt idx="29">
                  <c:v>120587</c:v>
                </c:pt>
                <c:pt idx="30">
                  <c:v>134899</c:v>
                </c:pt>
                <c:pt idx="31">
                  <c:v>124971</c:v>
                </c:pt>
                <c:pt idx="32">
                  <c:v>121036</c:v>
                </c:pt>
                <c:pt idx="33">
                  <c:v>119450</c:v>
                </c:pt>
                <c:pt idx="34">
                  <c:v>117036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416-4040-9AC2-65168AA25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75024"/>
        <c:axId val="152674192"/>
      </c:lineChart>
      <c:catAx>
        <c:axId val="15267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JetBrains Mono" panose="02000009000000000000" pitchFamily="49" charset="0"/>
                    <a:ea typeface="JetBrains Mono" panose="02000009000000000000" pitchFamily="49" charset="0"/>
                    <a:cs typeface="JetBrains Mono" panose="02000009000000000000" pitchFamily="49" charset="0"/>
                  </a:defRPr>
                </a:pPr>
                <a:r>
                  <a:rPr lang="zh-CN"/>
                  <a:t>出生年份</a:t>
                </a:r>
                <a:r>
                  <a:rPr lang="en-US"/>
                  <a:t>/</a:t>
                </a:r>
                <a:r>
                  <a:rPr lang="zh-CN"/>
                  <a:t>年龄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JetBrains Mono" panose="02000009000000000000" pitchFamily="49" charset="0"/>
                  <a:ea typeface="JetBrains Mono" panose="02000009000000000000" pitchFamily="49" charset="0"/>
                  <a:cs typeface="JetBrains Mono" panose="02000009000000000000" pitchFamily="49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JetBrains Mono" panose="02000009000000000000" pitchFamily="49" charset="0"/>
                <a:ea typeface="JetBrains Mono" panose="02000009000000000000" pitchFamily="49" charset="0"/>
                <a:cs typeface="JetBrains Mono" panose="02000009000000000000" pitchFamily="49" charset="0"/>
              </a:defRPr>
            </a:pPr>
            <a:endParaRPr lang="zh-CN"/>
          </a:p>
        </c:txPr>
        <c:crossAx val="152674192"/>
        <c:crosses val="autoZero"/>
        <c:auto val="1"/>
        <c:lblAlgn val="ctr"/>
        <c:lblOffset val="100"/>
        <c:noMultiLvlLbl val="0"/>
      </c:catAx>
      <c:valAx>
        <c:axId val="1526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JetBrains Mono" panose="02000009000000000000" pitchFamily="49" charset="0"/>
                <a:ea typeface="JetBrains Mono" panose="02000009000000000000" pitchFamily="49" charset="0"/>
                <a:cs typeface="JetBrains Mono" panose="02000009000000000000" pitchFamily="49" charset="0"/>
              </a:defRPr>
            </a:pPr>
            <a:endParaRPr lang="zh-CN"/>
          </a:p>
        </c:txPr>
        <c:crossAx val="1526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JetBrains Mono" panose="02000009000000000000" pitchFamily="49" charset="0"/>
              <a:ea typeface="JetBrains Mono" panose="02000009000000000000" pitchFamily="49" charset="0"/>
              <a:cs typeface="JetBrains Mono" panose="02000009000000000000" pitchFamily="49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JetBrains Mono" panose="02000009000000000000" pitchFamily="49" charset="0"/>
          <a:ea typeface="JetBrains Mono" panose="02000009000000000000" pitchFamily="49" charset="0"/>
          <a:cs typeface="JetBrains Mono" panose="02000009000000000000" pitchFamily="49" charset="0"/>
        </a:defRPr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方正小标宋简体" panose="03000509000000000000" pitchFamily="65" charset="-122"/>
                <a:ea typeface="方正小标宋简体" panose="03000509000000000000" pitchFamily="65" charset="-122"/>
                <a:cs typeface="JetBrains Mono" panose="02000009000000000000" pitchFamily="49" charset="0"/>
              </a:defRPr>
            </a:pPr>
            <a:r>
              <a:rPr lang="zh-CN" sz="2000">
                <a:latin typeface="方正小标宋简体" panose="03000509000000000000" pitchFamily="65" charset="-122"/>
                <a:ea typeface="方正小标宋简体" panose="03000509000000000000" pitchFamily="65" charset="-122"/>
              </a:rPr>
              <a:t>武汉市</a:t>
            </a:r>
            <a:r>
              <a:rPr lang="zh-CN" altLang="en-US" sz="2000">
                <a:latin typeface="方正小标宋简体" panose="03000509000000000000" pitchFamily="65" charset="-122"/>
                <a:ea typeface="方正小标宋简体" panose="03000509000000000000" pitchFamily="65" charset="-122"/>
              </a:rPr>
              <a:t>分出生年龄</a:t>
            </a:r>
            <a:r>
              <a:rPr lang="zh-CN" sz="2000">
                <a:latin typeface="方正小标宋简体" panose="03000509000000000000" pitchFamily="65" charset="-122"/>
                <a:ea typeface="方正小标宋简体" panose="03000509000000000000" pitchFamily="65" charset="-122"/>
              </a:rPr>
              <a:t>户籍人口</a:t>
            </a:r>
            <a:r>
              <a:rPr lang="zh-CN" altLang="en-US" sz="2000">
                <a:latin typeface="方正小标宋简体" panose="03000509000000000000" pitchFamily="65" charset="-122"/>
                <a:ea typeface="方正小标宋简体" panose="03000509000000000000" pitchFamily="65" charset="-122"/>
              </a:rPr>
              <a:t>增量</a:t>
            </a:r>
            <a:endParaRPr lang="zh-CN" sz="2000">
              <a:latin typeface="方正小标宋简体" panose="03000509000000000000" pitchFamily="65" charset="-122"/>
              <a:ea typeface="方正小标宋简体" panose="03000509000000000000" pitchFamily="65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方正小标宋简体" panose="03000509000000000000" pitchFamily="65" charset="-122"/>
              <a:ea typeface="方正小标宋简体" panose="03000509000000000000" pitchFamily="65" charset="-122"/>
              <a:cs typeface="JetBrains Mono" panose="02000009000000000000" pitchFamily="49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人口变动!$H$2</c:f>
              <c:strCache>
                <c:ptCount val="1"/>
                <c:pt idx="0">
                  <c:v>2022增量</c:v>
                </c:pt>
              </c:strCache>
            </c:strRef>
          </c:tx>
          <c:spPr>
            <a:ln w="28575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人口变动!$A:$B</c15:sqref>
                  </c15:fullRef>
                </c:ext>
              </c:extLst>
              <c:f>人口变动!$A$3:$B$1048576</c:f>
              <c:multiLvlStrCache>
                <c:ptCount val="35"/>
                <c:lvl>
                  <c:pt idx="0">
                    <c:v>2009</c:v>
                  </c:pt>
                  <c:pt idx="1">
                    <c:v>2008</c:v>
                  </c:pt>
                  <c:pt idx="2">
                    <c:v>2007</c:v>
                  </c:pt>
                  <c:pt idx="3">
                    <c:v>2006</c:v>
                  </c:pt>
                  <c:pt idx="4">
                    <c:v>2005</c:v>
                  </c:pt>
                  <c:pt idx="5">
                    <c:v>2004</c:v>
                  </c:pt>
                  <c:pt idx="6">
                    <c:v>2003</c:v>
                  </c:pt>
                  <c:pt idx="7">
                    <c:v>2002</c:v>
                  </c:pt>
                  <c:pt idx="8">
                    <c:v>2001</c:v>
                  </c:pt>
                  <c:pt idx="9">
                    <c:v>2000</c:v>
                  </c:pt>
                  <c:pt idx="10">
                    <c:v>1999</c:v>
                  </c:pt>
                  <c:pt idx="11">
                    <c:v>1998</c:v>
                  </c:pt>
                  <c:pt idx="12">
                    <c:v>1997</c:v>
                  </c:pt>
                  <c:pt idx="13">
                    <c:v>1996</c:v>
                  </c:pt>
                  <c:pt idx="14">
                    <c:v>1995</c:v>
                  </c:pt>
                  <c:pt idx="15">
                    <c:v>1994</c:v>
                  </c:pt>
                  <c:pt idx="16">
                    <c:v>1993</c:v>
                  </c:pt>
                  <c:pt idx="17">
                    <c:v>1992</c:v>
                  </c:pt>
                  <c:pt idx="18">
                    <c:v>1991</c:v>
                  </c:pt>
                  <c:pt idx="19">
                    <c:v>1990</c:v>
                  </c:pt>
                  <c:pt idx="20">
                    <c:v>1989</c:v>
                  </c:pt>
                  <c:pt idx="21">
                    <c:v>1988</c:v>
                  </c:pt>
                  <c:pt idx="22">
                    <c:v>1987</c:v>
                  </c:pt>
                  <c:pt idx="23">
                    <c:v>1986</c:v>
                  </c:pt>
                  <c:pt idx="24">
                    <c:v>1985</c:v>
                  </c:pt>
                  <c:pt idx="25">
                    <c:v>1984</c:v>
                  </c:pt>
                  <c:pt idx="26">
                    <c:v>1983</c:v>
                  </c:pt>
                  <c:pt idx="27">
                    <c:v>1982</c:v>
                  </c:pt>
                  <c:pt idx="28">
                    <c:v>1981</c:v>
                  </c:pt>
                  <c:pt idx="29">
                    <c:v>1980</c:v>
                  </c:pt>
                  <c:pt idx="30">
                    <c:v>1979</c:v>
                  </c:pt>
                  <c:pt idx="31">
                    <c:v>1978</c:v>
                  </c:pt>
                  <c:pt idx="32">
                    <c:v>1977</c:v>
                  </c:pt>
                  <c:pt idx="33">
                    <c:v>1976</c:v>
                  </c:pt>
                  <c:pt idx="34">
                    <c:v>1975</c:v>
                  </c:pt>
                </c:lvl>
                <c:lvl>
                  <c:pt idx="0">
                    <c:v>15</c:v>
                  </c:pt>
                  <c:pt idx="1">
                    <c:v>16</c:v>
                  </c:pt>
                  <c:pt idx="2">
                    <c:v>17</c:v>
                  </c:pt>
                  <c:pt idx="3">
                    <c:v>18</c:v>
                  </c:pt>
                  <c:pt idx="4">
                    <c:v>19</c:v>
                  </c:pt>
                  <c:pt idx="5">
                    <c:v>20</c:v>
                  </c:pt>
                  <c:pt idx="6">
                    <c:v>21</c:v>
                  </c:pt>
                  <c:pt idx="7">
                    <c:v>22</c:v>
                  </c:pt>
                  <c:pt idx="8">
                    <c:v>23</c:v>
                  </c:pt>
                  <c:pt idx="9">
                    <c:v>24</c:v>
                  </c:pt>
                  <c:pt idx="10">
                    <c:v>25</c:v>
                  </c:pt>
                  <c:pt idx="11">
                    <c:v>26</c:v>
                  </c:pt>
                  <c:pt idx="12">
                    <c:v>27</c:v>
                  </c:pt>
                  <c:pt idx="13">
                    <c:v>28</c:v>
                  </c:pt>
                  <c:pt idx="14">
                    <c:v>29</c:v>
                  </c:pt>
                  <c:pt idx="15">
                    <c:v>30</c:v>
                  </c:pt>
                  <c:pt idx="16">
                    <c:v>31</c:v>
                  </c:pt>
                  <c:pt idx="17">
                    <c:v>32</c:v>
                  </c:pt>
                  <c:pt idx="18">
                    <c:v>33</c:v>
                  </c:pt>
                  <c:pt idx="19">
                    <c:v>34</c:v>
                  </c:pt>
                  <c:pt idx="20">
                    <c:v>35</c:v>
                  </c:pt>
                  <c:pt idx="21">
                    <c:v>36</c:v>
                  </c:pt>
                  <c:pt idx="22">
                    <c:v>37</c:v>
                  </c:pt>
                  <c:pt idx="23">
                    <c:v>38</c:v>
                  </c:pt>
                  <c:pt idx="24">
                    <c:v>39</c:v>
                  </c:pt>
                  <c:pt idx="25">
                    <c:v>40</c:v>
                  </c:pt>
                  <c:pt idx="26">
                    <c:v>41</c:v>
                  </c:pt>
                  <c:pt idx="27">
                    <c:v>42</c:v>
                  </c:pt>
                  <c:pt idx="28">
                    <c:v>43</c:v>
                  </c:pt>
                  <c:pt idx="29">
                    <c:v>44</c:v>
                  </c:pt>
                  <c:pt idx="30">
                    <c:v>45</c:v>
                  </c:pt>
                  <c:pt idx="31">
                    <c:v>46</c:v>
                  </c:pt>
                  <c:pt idx="32">
                    <c:v>47</c:v>
                  </c:pt>
                  <c:pt idx="33">
                    <c:v>48</c:v>
                  </c:pt>
                  <c:pt idx="34">
                    <c:v>49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人口变动!$H$3:$H$37</c15:sqref>
                  </c15:fullRef>
                </c:ext>
              </c:extLst>
              <c:f>人口变动!$H$5:$H$37</c:f>
              <c:numCache>
                <c:formatCode>General</c:formatCode>
                <c:ptCount val="33"/>
                <c:pt idx="0">
                  <c:v>508</c:v>
                </c:pt>
                <c:pt idx="1">
                  <c:v>398</c:v>
                </c:pt>
                <c:pt idx="2">
                  <c:v>532</c:v>
                </c:pt>
                <c:pt idx="3">
                  <c:v>1963</c:v>
                </c:pt>
                <c:pt idx="4">
                  <c:v>3420</c:v>
                </c:pt>
                <c:pt idx="5">
                  <c:v>1340</c:v>
                </c:pt>
                <c:pt idx="6">
                  <c:v>-451</c:v>
                </c:pt>
                <c:pt idx="7">
                  <c:v>-3112</c:v>
                </c:pt>
                <c:pt idx="8">
                  <c:v>-141</c:v>
                </c:pt>
                <c:pt idx="9">
                  <c:v>1321</c:v>
                </c:pt>
                <c:pt idx="10">
                  <c:v>1415</c:v>
                </c:pt>
                <c:pt idx="11">
                  <c:v>2216</c:v>
                </c:pt>
                <c:pt idx="12">
                  <c:v>3185</c:v>
                </c:pt>
                <c:pt idx="13">
                  <c:v>3430</c:v>
                </c:pt>
                <c:pt idx="14">
                  <c:v>3994</c:v>
                </c:pt>
                <c:pt idx="15">
                  <c:v>3756</c:v>
                </c:pt>
                <c:pt idx="16">
                  <c:v>3628</c:v>
                </c:pt>
                <c:pt idx="17">
                  <c:v>4147</c:v>
                </c:pt>
                <c:pt idx="18">
                  <c:v>3484</c:v>
                </c:pt>
                <c:pt idx="19">
                  <c:v>2925</c:v>
                </c:pt>
                <c:pt idx="20">
                  <c:v>2613</c:v>
                </c:pt>
                <c:pt idx="21">
                  <c:v>2003</c:v>
                </c:pt>
                <c:pt idx="22">
                  <c:v>1424</c:v>
                </c:pt>
                <c:pt idx="23">
                  <c:v>1217</c:v>
                </c:pt>
                <c:pt idx="24">
                  <c:v>967</c:v>
                </c:pt>
                <c:pt idx="25">
                  <c:v>1050</c:v>
                </c:pt>
                <c:pt idx="26">
                  <c:v>922</c:v>
                </c:pt>
                <c:pt idx="27">
                  <c:v>886</c:v>
                </c:pt>
                <c:pt idx="28">
                  <c:v>1088</c:v>
                </c:pt>
                <c:pt idx="29">
                  <c:v>977</c:v>
                </c:pt>
                <c:pt idx="30">
                  <c:v>742</c:v>
                </c:pt>
                <c:pt idx="31">
                  <c:v>526</c:v>
                </c:pt>
                <c:pt idx="32">
                  <c:v>530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2DE-4467-88C1-4EEA41076BEB}"/>
            </c:ext>
          </c:extLst>
        </c:ser>
        <c:ser>
          <c:idx val="4"/>
          <c:order val="1"/>
          <c:tx>
            <c:strRef>
              <c:f>人口变动!$I$2</c:f>
              <c:strCache>
                <c:ptCount val="1"/>
                <c:pt idx="0">
                  <c:v>2021-2020平均增量</c:v>
                </c:pt>
              </c:strCache>
            </c:strRef>
          </c:tx>
          <c:spPr>
            <a:ln w="28575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人口变动!$A:$B</c15:sqref>
                  </c15:fullRef>
                </c:ext>
              </c:extLst>
              <c:f>人口变动!$A$3:$B$1048576</c:f>
              <c:multiLvlStrCache>
                <c:ptCount val="35"/>
                <c:lvl>
                  <c:pt idx="0">
                    <c:v>2009</c:v>
                  </c:pt>
                  <c:pt idx="1">
                    <c:v>2008</c:v>
                  </c:pt>
                  <c:pt idx="2">
                    <c:v>2007</c:v>
                  </c:pt>
                  <c:pt idx="3">
                    <c:v>2006</c:v>
                  </c:pt>
                  <c:pt idx="4">
                    <c:v>2005</c:v>
                  </c:pt>
                  <c:pt idx="5">
                    <c:v>2004</c:v>
                  </c:pt>
                  <c:pt idx="6">
                    <c:v>2003</c:v>
                  </c:pt>
                  <c:pt idx="7">
                    <c:v>2002</c:v>
                  </c:pt>
                  <c:pt idx="8">
                    <c:v>2001</c:v>
                  </c:pt>
                  <c:pt idx="9">
                    <c:v>2000</c:v>
                  </c:pt>
                  <c:pt idx="10">
                    <c:v>1999</c:v>
                  </c:pt>
                  <c:pt idx="11">
                    <c:v>1998</c:v>
                  </c:pt>
                  <c:pt idx="12">
                    <c:v>1997</c:v>
                  </c:pt>
                  <c:pt idx="13">
                    <c:v>1996</c:v>
                  </c:pt>
                  <c:pt idx="14">
                    <c:v>1995</c:v>
                  </c:pt>
                  <c:pt idx="15">
                    <c:v>1994</c:v>
                  </c:pt>
                  <c:pt idx="16">
                    <c:v>1993</c:v>
                  </c:pt>
                  <c:pt idx="17">
                    <c:v>1992</c:v>
                  </c:pt>
                  <c:pt idx="18">
                    <c:v>1991</c:v>
                  </c:pt>
                  <c:pt idx="19">
                    <c:v>1990</c:v>
                  </c:pt>
                  <c:pt idx="20">
                    <c:v>1989</c:v>
                  </c:pt>
                  <c:pt idx="21">
                    <c:v>1988</c:v>
                  </c:pt>
                  <c:pt idx="22">
                    <c:v>1987</c:v>
                  </c:pt>
                  <c:pt idx="23">
                    <c:v>1986</c:v>
                  </c:pt>
                  <c:pt idx="24">
                    <c:v>1985</c:v>
                  </c:pt>
                  <c:pt idx="25">
                    <c:v>1984</c:v>
                  </c:pt>
                  <c:pt idx="26">
                    <c:v>1983</c:v>
                  </c:pt>
                  <c:pt idx="27">
                    <c:v>1982</c:v>
                  </c:pt>
                  <c:pt idx="28">
                    <c:v>1981</c:v>
                  </c:pt>
                  <c:pt idx="29">
                    <c:v>1980</c:v>
                  </c:pt>
                  <c:pt idx="30">
                    <c:v>1979</c:v>
                  </c:pt>
                  <c:pt idx="31">
                    <c:v>1978</c:v>
                  </c:pt>
                  <c:pt idx="32">
                    <c:v>1977</c:v>
                  </c:pt>
                  <c:pt idx="33">
                    <c:v>1976</c:v>
                  </c:pt>
                  <c:pt idx="34">
                    <c:v>1975</c:v>
                  </c:pt>
                </c:lvl>
                <c:lvl>
                  <c:pt idx="0">
                    <c:v>15</c:v>
                  </c:pt>
                  <c:pt idx="1">
                    <c:v>16</c:v>
                  </c:pt>
                  <c:pt idx="2">
                    <c:v>17</c:v>
                  </c:pt>
                  <c:pt idx="3">
                    <c:v>18</c:v>
                  </c:pt>
                  <c:pt idx="4">
                    <c:v>19</c:v>
                  </c:pt>
                  <c:pt idx="5">
                    <c:v>20</c:v>
                  </c:pt>
                  <c:pt idx="6">
                    <c:v>21</c:v>
                  </c:pt>
                  <c:pt idx="7">
                    <c:v>22</c:v>
                  </c:pt>
                  <c:pt idx="8">
                    <c:v>23</c:v>
                  </c:pt>
                  <c:pt idx="9">
                    <c:v>24</c:v>
                  </c:pt>
                  <c:pt idx="10">
                    <c:v>25</c:v>
                  </c:pt>
                  <c:pt idx="11">
                    <c:v>26</c:v>
                  </c:pt>
                  <c:pt idx="12">
                    <c:v>27</c:v>
                  </c:pt>
                  <c:pt idx="13">
                    <c:v>28</c:v>
                  </c:pt>
                  <c:pt idx="14">
                    <c:v>29</c:v>
                  </c:pt>
                  <c:pt idx="15">
                    <c:v>30</c:v>
                  </c:pt>
                  <c:pt idx="16">
                    <c:v>31</c:v>
                  </c:pt>
                  <c:pt idx="17">
                    <c:v>32</c:v>
                  </c:pt>
                  <c:pt idx="18">
                    <c:v>33</c:v>
                  </c:pt>
                  <c:pt idx="19">
                    <c:v>34</c:v>
                  </c:pt>
                  <c:pt idx="20">
                    <c:v>35</c:v>
                  </c:pt>
                  <c:pt idx="21">
                    <c:v>36</c:v>
                  </c:pt>
                  <c:pt idx="22">
                    <c:v>37</c:v>
                  </c:pt>
                  <c:pt idx="23">
                    <c:v>38</c:v>
                  </c:pt>
                  <c:pt idx="24">
                    <c:v>39</c:v>
                  </c:pt>
                  <c:pt idx="25">
                    <c:v>40</c:v>
                  </c:pt>
                  <c:pt idx="26">
                    <c:v>41</c:v>
                  </c:pt>
                  <c:pt idx="27">
                    <c:v>42</c:v>
                  </c:pt>
                  <c:pt idx="28">
                    <c:v>43</c:v>
                  </c:pt>
                  <c:pt idx="29">
                    <c:v>44</c:v>
                  </c:pt>
                  <c:pt idx="30">
                    <c:v>45</c:v>
                  </c:pt>
                  <c:pt idx="31">
                    <c:v>46</c:v>
                  </c:pt>
                  <c:pt idx="32">
                    <c:v>47</c:v>
                  </c:pt>
                  <c:pt idx="33">
                    <c:v>48</c:v>
                  </c:pt>
                  <c:pt idx="34">
                    <c:v>49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人口变动!$I$3:$I$37</c15:sqref>
                  </c15:fullRef>
                </c:ext>
              </c:extLst>
              <c:f>人口变动!$I$5:$I$37</c:f>
              <c:numCache>
                <c:formatCode>General</c:formatCode>
                <c:ptCount val="33"/>
                <c:pt idx="0">
                  <c:v>63.5</c:v>
                </c:pt>
                <c:pt idx="1">
                  <c:v>178.5</c:v>
                </c:pt>
                <c:pt idx="2">
                  <c:v>397</c:v>
                </c:pt>
                <c:pt idx="3">
                  <c:v>271</c:v>
                </c:pt>
                <c:pt idx="4">
                  <c:v>2998</c:v>
                </c:pt>
                <c:pt idx="5">
                  <c:v>6915</c:v>
                </c:pt>
                <c:pt idx="6">
                  <c:v>4605</c:v>
                </c:pt>
                <c:pt idx="7">
                  <c:v>1784</c:v>
                </c:pt>
                <c:pt idx="8">
                  <c:v>379</c:v>
                </c:pt>
                <c:pt idx="9">
                  <c:v>2472</c:v>
                </c:pt>
                <c:pt idx="10">
                  <c:v>4020.5</c:v>
                </c:pt>
                <c:pt idx="11">
                  <c:v>4570</c:v>
                </c:pt>
                <c:pt idx="12">
                  <c:v>5662</c:v>
                </c:pt>
                <c:pt idx="13">
                  <c:v>6408</c:v>
                </c:pt>
                <c:pt idx="14">
                  <c:v>7182</c:v>
                </c:pt>
                <c:pt idx="15">
                  <c:v>6401.5</c:v>
                </c:pt>
                <c:pt idx="16">
                  <c:v>5712</c:v>
                </c:pt>
                <c:pt idx="17">
                  <c:v>8069.5</c:v>
                </c:pt>
                <c:pt idx="18">
                  <c:v>5432.5</c:v>
                </c:pt>
                <c:pt idx="19">
                  <c:v>3388</c:v>
                </c:pt>
                <c:pt idx="20">
                  <c:v>4088.5</c:v>
                </c:pt>
                <c:pt idx="21">
                  <c:v>2445.5</c:v>
                </c:pt>
                <c:pt idx="22">
                  <c:v>1276.5</c:v>
                </c:pt>
                <c:pt idx="23">
                  <c:v>1825</c:v>
                </c:pt>
                <c:pt idx="24">
                  <c:v>1098</c:v>
                </c:pt>
                <c:pt idx="25">
                  <c:v>988</c:v>
                </c:pt>
                <c:pt idx="26">
                  <c:v>-44.5</c:v>
                </c:pt>
                <c:pt idx="27">
                  <c:v>1950</c:v>
                </c:pt>
                <c:pt idx="28">
                  <c:v>752.5</c:v>
                </c:pt>
                <c:pt idx="29">
                  <c:v>933</c:v>
                </c:pt>
                <c:pt idx="30">
                  <c:v>773.5</c:v>
                </c:pt>
                <c:pt idx="31">
                  <c:v>998.5</c:v>
                </c:pt>
                <c:pt idx="32">
                  <c:v>211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2DE-4467-88C1-4EEA41076BEB}"/>
            </c:ext>
          </c:extLst>
        </c:ser>
        <c:ser>
          <c:idx val="5"/>
          <c:order val="2"/>
          <c:tx>
            <c:strRef>
              <c:f>人口变动!$J$2</c:f>
              <c:strCache>
                <c:ptCount val="1"/>
                <c:pt idx="0">
                  <c:v>2019增量</c:v>
                </c:pt>
              </c:strCache>
            </c:strRef>
          </c:tx>
          <c:spPr>
            <a:ln w="28575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人口变动!$A:$B</c15:sqref>
                  </c15:fullRef>
                </c:ext>
              </c:extLst>
              <c:f>人口变动!$A$3:$B$1048576</c:f>
              <c:multiLvlStrCache>
                <c:ptCount val="35"/>
                <c:lvl>
                  <c:pt idx="0">
                    <c:v>2009</c:v>
                  </c:pt>
                  <c:pt idx="1">
                    <c:v>2008</c:v>
                  </c:pt>
                  <c:pt idx="2">
                    <c:v>2007</c:v>
                  </c:pt>
                  <c:pt idx="3">
                    <c:v>2006</c:v>
                  </c:pt>
                  <c:pt idx="4">
                    <c:v>2005</c:v>
                  </c:pt>
                  <c:pt idx="5">
                    <c:v>2004</c:v>
                  </c:pt>
                  <c:pt idx="6">
                    <c:v>2003</c:v>
                  </c:pt>
                  <c:pt idx="7">
                    <c:v>2002</c:v>
                  </c:pt>
                  <c:pt idx="8">
                    <c:v>2001</c:v>
                  </c:pt>
                  <c:pt idx="9">
                    <c:v>2000</c:v>
                  </c:pt>
                  <c:pt idx="10">
                    <c:v>1999</c:v>
                  </c:pt>
                  <c:pt idx="11">
                    <c:v>1998</c:v>
                  </c:pt>
                  <c:pt idx="12">
                    <c:v>1997</c:v>
                  </c:pt>
                  <c:pt idx="13">
                    <c:v>1996</c:v>
                  </c:pt>
                  <c:pt idx="14">
                    <c:v>1995</c:v>
                  </c:pt>
                  <c:pt idx="15">
                    <c:v>1994</c:v>
                  </c:pt>
                  <c:pt idx="16">
                    <c:v>1993</c:v>
                  </c:pt>
                  <c:pt idx="17">
                    <c:v>1992</c:v>
                  </c:pt>
                  <c:pt idx="18">
                    <c:v>1991</c:v>
                  </c:pt>
                  <c:pt idx="19">
                    <c:v>1990</c:v>
                  </c:pt>
                  <c:pt idx="20">
                    <c:v>1989</c:v>
                  </c:pt>
                  <c:pt idx="21">
                    <c:v>1988</c:v>
                  </c:pt>
                  <c:pt idx="22">
                    <c:v>1987</c:v>
                  </c:pt>
                  <c:pt idx="23">
                    <c:v>1986</c:v>
                  </c:pt>
                  <c:pt idx="24">
                    <c:v>1985</c:v>
                  </c:pt>
                  <c:pt idx="25">
                    <c:v>1984</c:v>
                  </c:pt>
                  <c:pt idx="26">
                    <c:v>1983</c:v>
                  </c:pt>
                  <c:pt idx="27">
                    <c:v>1982</c:v>
                  </c:pt>
                  <c:pt idx="28">
                    <c:v>1981</c:v>
                  </c:pt>
                  <c:pt idx="29">
                    <c:v>1980</c:v>
                  </c:pt>
                  <c:pt idx="30">
                    <c:v>1979</c:v>
                  </c:pt>
                  <c:pt idx="31">
                    <c:v>1978</c:v>
                  </c:pt>
                  <c:pt idx="32">
                    <c:v>1977</c:v>
                  </c:pt>
                  <c:pt idx="33">
                    <c:v>1976</c:v>
                  </c:pt>
                  <c:pt idx="34">
                    <c:v>1975</c:v>
                  </c:pt>
                </c:lvl>
                <c:lvl>
                  <c:pt idx="0">
                    <c:v>15</c:v>
                  </c:pt>
                  <c:pt idx="1">
                    <c:v>16</c:v>
                  </c:pt>
                  <c:pt idx="2">
                    <c:v>17</c:v>
                  </c:pt>
                  <c:pt idx="3">
                    <c:v>18</c:v>
                  </c:pt>
                  <c:pt idx="4">
                    <c:v>19</c:v>
                  </c:pt>
                  <c:pt idx="5">
                    <c:v>20</c:v>
                  </c:pt>
                  <c:pt idx="6">
                    <c:v>21</c:v>
                  </c:pt>
                  <c:pt idx="7">
                    <c:v>22</c:v>
                  </c:pt>
                  <c:pt idx="8">
                    <c:v>23</c:v>
                  </c:pt>
                  <c:pt idx="9">
                    <c:v>24</c:v>
                  </c:pt>
                  <c:pt idx="10">
                    <c:v>25</c:v>
                  </c:pt>
                  <c:pt idx="11">
                    <c:v>26</c:v>
                  </c:pt>
                  <c:pt idx="12">
                    <c:v>27</c:v>
                  </c:pt>
                  <c:pt idx="13">
                    <c:v>28</c:v>
                  </c:pt>
                  <c:pt idx="14">
                    <c:v>29</c:v>
                  </c:pt>
                  <c:pt idx="15">
                    <c:v>30</c:v>
                  </c:pt>
                  <c:pt idx="16">
                    <c:v>31</c:v>
                  </c:pt>
                  <c:pt idx="17">
                    <c:v>32</c:v>
                  </c:pt>
                  <c:pt idx="18">
                    <c:v>33</c:v>
                  </c:pt>
                  <c:pt idx="19">
                    <c:v>34</c:v>
                  </c:pt>
                  <c:pt idx="20">
                    <c:v>35</c:v>
                  </c:pt>
                  <c:pt idx="21">
                    <c:v>36</c:v>
                  </c:pt>
                  <c:pt idx="22">
                    <c:v>37</c:v>
                  </c:pt>
                  <c:pt idx="23">
                    <c:v>38</c:v>
                  </c:pt>
                  <c:pt idx="24">
                    <c:v>39</c:v>
                  </c:pt>
                  <c:pt idx="25">
                    <c:v>40</c:v>
                  </c:pt>
                  <c:pt idx="26">
                    <c:v>41</c:v>
                  </c:pt>
                  <c:pt idx="27">
                    <c:v>42</c:v>
                  </c:pt>
                  <c:pt idx="28">
                    <c:v>43</c:v>
                  </c:pt>
                  <c:pt idx="29">
                    <c:v>44</c:v>
                  </c:pt>
                  <c:pt idx="30">
                    <c:v>45</c:v>
                  </c:pt>
                  <c:pt idx="31">
                    <c:v>46</c:v>
                  </c:pt>
                  <c:pt idx="32">
                    <c:v>47</c:v>
                  </c:pt>
                  <c:pt idx="33">
                    <c:v>48</c:v>
                  </c:pt>
                  <c:pt idx="34">
                    <c:v>49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人口变动!$J$3:$J$37</c15:sqref>
                  </c15:fullRef>
                </c:ext>
              </c:extLst>
              <c:f>人口变动!$J$5:$J$37</c:f>
              <c:numCache>
                <c:formatCode>General</c:formatCode>
                <c:ptCount val="33"/>
                <c:pt idx="0">
                  <c:v>796</c:v>
                </c:pt>
                <c:pt idx="1">
                  <c:v>638</c:v>
                </c:pt>
                <c:pt idx="2">
                  <c:v>-320</c:v>
                </c:pt>
                <c:pt idx="3">
                  <c:v>531</c:v>
                </c:pt>
                <c:pt idx="4">
                  <c:v>276</c:v>
                </c:pt>
                <c:pt idx="5">
                  <c:v>1980</c:v>
                </c:pt>
                <c:pt idx="6">
                  <c:v>9648</c:v>
                </c:pt>
                <c:pt idx="7">
                  <c:v>5409</c:v>
                </c:pt>
                <c:pt idx="8">
                  <c:v>2067</c:v>
                </c:pt>
                <c:pt idx="9">
                  <c:v>2207</c:v>
                </c:pt>
                <c:pt idx="10">
                  <c:v>3045</c:v>
                </c:pt>
                <c:pt idx="11">
                  <c:v>5114</c:v>
                </c:pt>
                <c:pt idx="12">
                  <c:v>6487</c:v>
                </c:pt>
                <c:pt idx="13">
                  <c:v>7278</c:v>
                </c:pt>
                <c:pt idx="14">
                  <c:v>9145</c:v>
                </c:pt>
                <c:pt idx="15">
                  <c:v>9015</c:v>
                </c:pt>
                <c:pt idx="16">
                  <c:v>9094</c:v>
                </c:pt>
                <c:pt idx="17">
                  <c:v>9364</c:v>
                </c:pt>
                <c:pt idx="18">
                  <c:v>8644</c:v>
                </c:pt>
                <c:pt idx="19">
                  <c:v>7376</c:v>
                </c:pt>
                <c:pt idx="20">
                  <c:v>6523</c:v>
                </c:pt>
                <c:pt idx="21">
                  <c:v>5299</c:v>
                </c:pt>
                <c:pt idx="22">
                  <c:v>2807</c:v>
                </c:pt>
                <c:pt idx="23">
                  <c:v>3323</c:v>
                </c:pt>
                <c:pt idx="24">
                  <c:v>2800</c:v>
                </c:pt>
                <c:pt idx="25">
                  <c:v>2570</c:v>
                </c:pt>
                <c:pt idx="26">
                  <c:v>2157</c:v>
                </c:pt>
                <c:pt idx="27">
                  <c:v>1902</c:v>
                </c:pt>
                <c:pt idx="28">
                  <c:v>1924</c:v>
                </c:pt>
                <c:pt idx="29">
                  <c:v>1256</c:v>
                </c:pt>
                <c:pt idx="30">
                  <c:v>1395</c:v>
                </c:pt>
                <c:pt idx="31">
                  <c:v>1488</c:v>
                </c:pt>
                <c:pt idx="32">
                  <c:v>1303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2DE-4467-88C1-4EEA41076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75024"/>
        <c:axId val="152674192"/>
      </c:lineChart>
      <c:catAx>
        <c:axId val="15267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JetBrains Mono" panose="02000009000000000000" pitchFamily="49" charset="0"/>
                    <a:ea typeface="JetBrains Mono" panose="02000009000000000000" pitchFamily="49" charset="0"/>
                    <a:cs typeface="JetBrains Mono" panose="02000009000000000000" pitchFamily="49" charset="0"/>
                  </a:defRPr>
                </a:pPr>
                <a:r>
                  <a:rPr lang="zh-CN"/>
                  <a:t>出生年份</a:t>
                </a:r>
                <a:r>
                  <a:rPr lang="en-US"/>
                  <a:t>/</a:t>
                </a:r>
                <a:r>
                  <a:rPr lang="zh-CN"/>
                  <a:t>年龄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JetBrains Mono" panose="02000009000000000000" pitchFamily="49" charset="0"/>
                  <a:ea typeface="JetBrains Mono" panose="02000009000000000000" pitchFamily="49" charset="0"/>
                  <a:cs typeface="JetBrains Mono" panose="02000009000000000000" pitchFamily="49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JetBrains Mono" panose="02000009000000000000" pitchFamily="49" charset="0"/>
                <a:ea typeface="JetBrains Mono" panose="02000009000000000000" pitchFamily="49" charset="0"/>
                <a:cs typeface="JetBrains Mono" panose="02000009000000000000" pitchFamily="49" charset="0"/>
              </a:defRPr>
            </a:pPr>
            <a:endParaRPr lang="zh-CN"/>
          </a:p>
        </c:txPr>
        <c:crossAx val="152674192"/>
        <c:crosses val="autoZero"/>
        <c:auto val="1"/>
        <c:lblAlgn val="ctr"/>
        <c:lblOffset val="100"/>
        <c:noMultiLvlLbl val="0"/>
      </c:catAx>
      <c:valAx>
        <c:axId val="1526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JetBrains Mono" panose="02000009000000000000" pitchFamily="49" charset="0"/>
                <a:ea typeface="JetBrains Mono" panose="02000009000000000000" pitchFamily="49" charset="0"/>
                <a:cs typeface="JetBrains Mono" panose="02000009000000000000" pitchFamily="49" charset="0"/>
              </a:defRPr>
            </a:pPr>
            <a:endParaRPr lang="zh-CN"/>
          </a:p>
        </c:txPr>
        <c:crossAx val="1526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JetBrains Mono" panose="02000009000000000000" pitchFamily="49" charset="0"/>
              <a:ea typeface="JetBrains Mono" panose="02000009000000000000" pitchFamily="49" charset="0"/>
              <a:cs typeface="JetBrains Mono" panose="02000009000000000000" pitchFamily="49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JetBrains Mono" panose="02000009000000000000" pitchFamily="49" charset="0"/>
          <a:ea typeface="JetBrains Mono" panose="02000009000000000000" pitchFamily="49" charset="0"/>
          <a:cs typeface="JetBrains Mono" panose="02000009000000000000" pitchFamily="49" charset="0"/>
        </a:defRPr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62B0FD-D594-4D8C-BB32-1D087C0E7676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2888A2-E5B2-4F84-857C-0CDA3C412F20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9168FE-A181-484F-BE4E-C6EBCEC12868}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99" cy="607650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433A947-70A1-4356-BF4D-5D473E9012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0.4508</cdr:x>
      <cdr:y>0.42462</cdr:y>
    </cdr:from>
    <cdr:to>
      <cdr:x>0.5492</cdr:x>
      <cdr:y>0.57538</cdr:y>
    </cdr:to>
    <cdr:sp macro="" textlink="">
      <cdr:nvSpPr>
        <cdr:cNvPr id="6" name="文本框 5">
          <a:extLst xmlns:a="http://schemas.openxmlformats.org/drawingml/2006/main">
            <a:ext uri="{FF2B5EF4-FFF2-40B4-BE49-F238E27FC236}">
              <a16:creationId xmlns:a16="http://schemas.microsoft.com/office/drawing/2014/main" id="{CB703D9D-7482-4A44-95E5-39CFBC03432E}"/>
            </a:ext>
          </a:extLst>
        </cdr:cNvPr>
        <cdr:cNvSpPr txBox="1"/>
      </cdr:nvSpPr>
      <cdr:spPr>
        <a:xfrm xmlns:a="http://schemas.openxmlformats.org/drawingml/2006/main">
          <a:off x="4189290" y="257533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0.77135</cdr:x>
      <cdr:y>0.30537</cdr:y>
    </cdr:from>
    <cdr:to>
      <cdr:x>0.96408</cdr:x>
      <cdr:y>0.44295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C09AFAE-F93D-47A8-AC39-CD5D853AC1F5}"/>
            </a:ext>
          </a:extLst>
        </cdr:cNvPr>
        <cdr:cNvSpPr txBox="1"/>
      </cdr:nvSpPr>
      <cdr:spPr>
        <a:xfrm xmlns:a="http://schemas.openxmlformats.org/drawingml/2006/main">
          <a:off x="7168173" y="1852083"/>
          <a:ext cx="1791025" cy="8344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400">
              <a:latin typeface="JetBrains Mono" panose="02000009000000000000" pitchFamily="49" charset="0"/>
              <a:ea typeface="MiSans" panose="00000500000000000000" pitchFamily="2" charset="-122"/>
              <a:cs typeface="JetBrains Mono" panose="02000009000000000000" pitchFamily="49" charset="0"/>
            </a:rPr>
            <a:t>主力买房人口</a:t>
          </a:r>
          <a:endParaRPr lang="en-US" altLang="zh-CN" sz="1400">
            <a:latin typeface="JetBrains Mono" panose="02000009000000000000" pitchFamily="49" charset="0"/>
            <a:ea typeface="JetBrains Mono" panose="02000009000000000000" pitchFamily="49" charset="0"/>
            <a:cs typeface="JetBrains Mono" panose="02000009000000000000" pitchFamily="49" charset="0"/>
          </a:endParaRPr>
        </a:p>
        <a:p xmlns:a="http://schemas.openxmlformats.org/drawingml/2006/main">
          <a:pPr algn="ctr"/>
          <a:r>
            <a:rPr lang="zh-CN" altLang="en-US" sz="1400">
              <a:latin typeface="JetBrains Mono" panose="02000009000000000000" pitchFamily="49" charset="0"/>
              <a:ea typeface="MiSans" panose="00000500000000000000" pitchFamily="2" charset="-122"/>
              <a:cs typeface="JetBrains Mono" panose="02000009000000000000" pitchFamily="49" charset="0"/>
            </a:rPr>
            <a:t>（</a:t>
          </a:r>
          <a:r>
            <a:rPr lang="en-US" altLang="zh-CN" sz="1400">
              <a:latin typeface="JetBrains Mono" panose="02000009000000000000" pitchFamily="49" charset="0"/>
              <a:ea typeface="JetBrains Mono" panose="02000009000000000000" pitchFamily="49" charset="0"/>
              <a:cs typeface="JetBrains Mono" panose="02000009000000000000" pitchFamily="49" charset="0"/>
            </a:rPr>
            <a:t>25-49</a:t>
          </a:r>
          <a:r>
            <a:rPr lang="zh-CN" altLang="en-US" sz="1400">
              <a:latin typeface="JetBrains Mono" panose="02000009000000000000" pitchFamily="49" charset="0"/>
              <a:ea typeface="MiSans" panose="00000500000000000000" pitchFamily="2" charset="-122"/>
              <a:cs typeface="JetBrains Mono" panose="02000009000000000000" pitchFamily="49" charset="0"/>
            </a:rPr>
            <a:t>岁）</a:t>
          </a:r>
        </a:p>
      </cdr:txBody>
    </cdr:sp>
  </cdr:relSizeAnchor>
  <cdr:relSizeAnchor xmlns:cdr="http://schemas.openxmlformats.org/drawingml/2006/chartDrawing">
    <cdr:from>
      <cdr:x>0.77288</cdr:x>
      <cdr:y>0.66945</cdr:y>
    </cdr:from>
    <cdr:to>
      <cdr:x>0.96561</cdr:x>
      <cdr:y>0.80703</cdr:y>
    </cdr:to>
    <cdr:sp macro="" textlink="">
      <cdr:nvSpPr>
        <cdr:cNvPr id="8" name="文本框 1">
          <a:extLst xmlns:a="http://schemas.openxmlformats.org/drawingml/2006/main">
            <a:ext uri="{FF2B5EF4-FFF2-40B4-BE49-F238E27FC236}">
              <a16:creationId xmlns:a16="http://schemas.microsoft.com/office/drawing/2014/main" id="{76F7532A-5673-41E6-A56F-6C7EB9CE1A5E}"/>
            </a:ext>
          </a:extLst>
        </cdr:cNvPr>
        <cdr:cNvSpPr txBox="1"/>
      </cdr:nvSpPr>
      <cdr:spPr>
        <a:xfrm xmlns:a="http://schemas.openxmlformats.org/drawingml/2006/main">
          <a:off x="7182338" y="4060255"/>
          <a:ext cx="1791025" cy="8344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zh-CN" altLang="en-US" sz="1400">
              <a:latin typeface="JetBrains Mono" panose="02000009000000000000" pitchFamily="49" charset="0"/>
              <a:ea typeface="MiSans" panose="00000500000000000000" pitchFamily="2" charset="-122"/>
              <a:cs typeface="JetBrains Mono" panose="02000009000000000000" pitchFamily="49" charset="0"/>
            </a:rPr>
            <a:t>主力接盘人口</a:t>
          </a:r>
          <a:endParaRPr lang="en-US" altLang="zh-CN" sz="1400">
            <a:latin typeface="JetBrains Mono" panose="02000009000000000000" pitchFamily="49" charset="0"/>
            <a:ea typeface="JetBrains Mono" panose="02000009000000000000" pitchFamily="49" charset="0"/>
            <a:cs typeface="JetBrains Mono" panose="02000009000000000000" pitchFamily="49" charset="0"/>
          </a:endParaRPr>
        </a:p>
        <a:p xmlns:a="http://schemas.openxmlformats.org/drawingml/2006/main">
          <a:pPr algn="ctr"/>
          <a:r>
            <a:rPr lang="zh-CN" altLang="en-US" sz="1400">
              <a:latin typeface="JetBrains Mono" panose="02000009000000000000" pitchFamily="49" charset="0"/>
              <a:ea typeface="MiSans" panose="00000500000000000000" pitchFamily="2" charset="-122"/>
              <a:cs typeface="JetBrains Mono" panose="02000009000000000000" pitchFamily="49" charset="0"/>
            </a:rPr>
            <a:t>（</a:t>
          </a:r>
          <a:r>
            <a:rPr lang="en-US" altLang="zh-CN" sz="1400">
              <a:latin typeface="JetBrains Mono" panose="02000009000000000000" pitchFamily="49" charset="0"/>
              <a:ea typeface="JetBrains Mono" panose="02000009000000000000" pitchFamily="49" charset="0"/>
              <a:cs typeface="JetBrains Mono" panose="02000009000000000000" pitchFamily="49" charset="0"/>
            </a:rPr>
            <a:t>25-34</a:t>
          </a:r>
          <a:r>
            <a:rPr lang="zh-CN" altLang="en-US" sz="1400">
              <a:latin typeface="JetBrains Mono" panose="02000009000000000000" pitchFamily="49" charset="0"/>
              <a:ea typeface="MiSans" panose="00000500000000000000" pitchFamily="2" charset="-122"/>
              <a:cs typeface="JetBrains Mono" panose="02000009000000000000" pitchFamily="49" charset="0"/>
            </a:rPr>
            <a:t>岁）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599" cy="607650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AABCD7-4184-4722-92A4-F4D30E9B6B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599" cy="607650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FDF649-8096-4ABC-A6EF-DC31D2B2E7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D93-E206-466F-B157-FAE6815A2AE7}">
  <dimension ref="A1:X37"/>
  <sheetViews>
    <sheetView zoomScaleNormal="100" workbookViewId="0">
      <selection activeCell="H32" sqref="H32"/>
    </sheetView>
  </sheetViews>
  <sheetFormatPr defaultColWidth="9.140625" defaultRowHeight="15.9" x14ac:dyDescent="0.35"/>
  <cols>
    <col min="1" max="2" width="9.5" style="1" bestFit="1" customWidth="1"/>
    <col min="3" max="5" width="10.5" style="1" bestFit="1" customWidth="1"/>
    <col min="6" max="6" width="10.5" style="31" bestFit="1" customWidth="1"/>
    <col min="7" max="8" width="10.5" style="1" bestFit="1" customWidth="1"/>
    <col min="9" max="9" width="21.5" style="1" bestFit="1" customWidth="1"/>
    <col min="10" max="10" width="10.5" style="1" bestFit="1" customWidth="1"/>
    <col min="11" max="11" width="13" style="1" bestFit="1" customWidth="1"/>
    <col min="12" max="12" width="13.85546875" style="27" bestFit="1" customWidth="1"/>
    <col min="13" max="16" width="11.5" style="27" bestFit="1" customWidth="1"/>
    <col min="17" max="17" width="13.85546875" style="1" bestFit="1" customWidth="1"/>
    <col min="18" max="18" width="11.5" style="1" bestFit="1" customWidth="1"/>
    <col min="19" max="19" width="10.7109375" style="1" bestFit="1" customWidth="1"/>
    <col min="20" max="20" width="11.5" style="1" bestFit="1" customWidth="1"/>
    <col min="21" max="21" width="10.7109375" style="1" bestFit="1" customWidth="1"/>
    <col min="22" max="22" width="9.140625" style="1" bestFit="1" customWidth="1"/>
    <col min="23" max="24" width="11.5" style="1" bestFit="1" customWidth="1"/>
    <col min="25" max="16384" width="9.140625" style="1"/>
  </cols>
  <sheetData>
    <row r="1" spans="1:24" x14ac:dyDescent="0.35">
      <c r="A1" s="32" t="s">
        <v>653</v>
      </c>
      <c r="B1" s="34"/>
      <c r="C1" s="32" t="s">
        <v>654</v>
      </c>
      <c r="D1" s="33"/>
      <c r="E1" s="33"/>
      <c r="F1" s="33"/>
      <c r="G1" s="35"/>
      <c r="H1" s="32" t="s">
        <v>655</v>
      </c>
      <c r="I1" s="33"/>
      <c r="J1" s="33"/>
      <c r="K1" s="35"/>
      <c r="L1" s="36" t="s">
        <v>669</v>
      </c>
      <c r="M1" s="37"/>
      <c r="N1" s="37"/>
      <c r="O1" s="37"/>
      <c r="P1" s="38"/>
      <c r="Q1" s="36" t="s">
        <v>670</v>
      </c>
      <c r="R1" s="37"/>
      <c r="S1" s="37"/>
      <c r="T1" s="37"/>
      <c r="U1" s="38"/>
      <c r="V1" s="32" t="s">
        <v>671</v>
      </c>
      <c r="W1" s="33"/>
      <c r="X1" s="34"/>
    </row>
    <row r="2" spans="1:24" x14ac:dyDescent="0.35">
      <c r="A2" s="2" t="s">
        <v>656</v>
      </c>
      <c r="B2" s="3" t="s">
        <v>657</v>
      </c>
      <c r="C2" s="2" t="s">
        <v>658</v>
      </c>
      <c r="D2" s="4" t="s">
        <v>659</v>
      </c>
      <c r="E2" s="4" t="s">
        <v>660</v>
      </c>
      <c r="F2" s="4" t="s">
        <v>661</v>
      </c>
      <c r="G2" s="5" t="s">
        <v>662</v>
      </c>
      <c r="H2" s="2" t="s">
        <v>663</v>
      </c>
      <c r="I2" s="4" t="s">
        <v>664</v>
      </c>
      <c r="J2" s="4" t="s">
        <v>665</v>
      </c>
      <c r="K2" s="5" t="s">
        <v>666</v>
      </c>
      <c r="L2" s="6" t="s">
        <v>667</v>
      </c>
      <c r="M2" s="4" t="s">
        <v>658</v>
      </c>
      <c r="N2" s="4" t="s">
        <v>659</v>
      </c>
      <c r="O2" s="7" t="s">
        <v>661</v>
      </c>
      <c r="P2" s="8" t="s">
        <v>662</v>
      </c>
      <c r="Q2" s="2" t="s">
        <v>668</v>
      </c>
      <c r="R2" s="4" t="s">
        <v>658</v>
      </c>
      <c r="S2" s="4" t="s">
        <v>659</v>
      </c>
      <c r="T2" s="7" t="s">
        <v>661</v>
      </c>
      <c r="U2" s="8" t="s">
        <v>662</v>
      </c>
      <c r="V2" s="2" t="s">
        <v>672</v>
      </c>
      <c r="W2" s="4" t="s">
        <v>673</v>
      </c>
      <c r="X2" s="3" t="s">
        <v>674</v>
      </c>
    </row>
    <row r="3" spans="1:24" x14ac:dyDescent="0.35">
      <c r="A3" s="2">
        <f t="shared" ref="A3:A6" si="0">2024-B3</f>
        <v>15</v>
      </c>
      <c r="B3" s="3">
        <v>2009</v>
      </c>
      <c r="C3" s="2">
        <f>'2022'!B15</f>
        <v>75783</v>
      </c>
      <c r="D3" s="4">
        <f>'2021'!B14</f>
        <v>75015</v>
      </c>
      <c r="E3" s="4" t="str">
        <f>'2020'!C13</f>
        <v>40094</v>
      </c>
      <c r="F3" s="9">
        <f>'2019'!B12</f>
        <v>73557</v>
      </c>
      <c r="G3" s="5">
        <f>'2018'!B11</f>
        <v>72733</v>
      </c>
      <c r="H3" s="2">
        <f>C3-D3</f>
        <v>768</v>
      </c>
      <c r="I3" s="4">
        <f>(D3-F3)/2</f>
        <v>729</v>
      </c>
      <c r="J3" s="4">
        <f>F3-G3</f>
        <v>824</v>
      </c>
      <c r="K3" s="5">
        <f>(C3-G3)/4</f>
        <v>762.5</v>
      </c>
      <c r="L3" s="6"/>
      <c r="M3" s="7"/>
      <c r="N3" s="10"/>
      <c r="O3" s="7"/>
      <c r="P3" s="8"/>
      <c r="Q3" s="2"/>
      <c r="R3" s="4"/>
      <c r="S3" s="4"/>
      <c r="T3" s="4"/>
      <c r="U3" s="5"/>
      <c r="V3" s="2"/>
      <c r="W3" s="4"/>
      <c r="X3" s="3"/>
    </row>
    <row r="4" spans="1:24" x14ac:dyDescent="0.35">
      <c r="A4" s="2">
        <f t="shared" si="0"/>
        <v>16</v>
      </c>
      <c r="B4" s="3">
        <v>2008</v>
      </c>
      <c r="C4" s="2">
        <f>'2022'!B16</f>
        <v>73566</v>
      </c>
      <c r="D4" s="4">
        <f>'2021'!B15</f>
        <v>73068</v>
      </c>
      <c r="E4" s="4" t="str">
        <f>'2020'!C14</f>
        <v>38827</v>
      </c>
      <c r="F4" s="9">
        <f>'2019'!B13</f>
        <v>72165</v>
      </c>
      <c r="G4" s="5">
        <f>'2018'!B12</f>
        <v>71393</v>
      </c>
      <c r="H4" s="2">
        <f t="shared" ref="H4:H37" si="1">C4-D4</f>
        <v>498</v>
      </c>
      <c r="I4" s="4">
        <f t="shared" ref="I4:I37" si="2">(D4-F4)/2</f>
        <v>451.5</v>
      </c>
      <c r="J4" s="4">
        <f t="shared" ref="J4:J37" si="3">F4-G4</f>
        <v>772</v>
      </c>
      <c r="K4" s="5">
        <f t="shared" ref="K4:K37" si="4">(C4-G4)/4</f>
        <v>543.25</v>
      </c>
      <c r="L4" s="6"/>
      <c r="M4" s="7"/>
      <c r="N4" s="10"/>
      <c r="O4" s="7"/>
      <c r="P4" s="8"/>
      <c r="Q4" s="2"/>
      <c r="R4" s="4"/>
      <c r="S4" s="4"/>
      <c r="T4" s="4"/>
      <c r="U4" s="5"/>
      <c r="V4" s="2"/>
      <c r="W4" s="4"/>
      <c r="X4" s="3"/>
    </row>
    <row r="5" spans="1:24" x14ac:dyDescent="0.35">
      <c r="A5" s="2">
        <f t="shared" si="0"/>
        <v>17</v>
      </c>
      <c r="B5" s="3">
        <v>2007</v>
      </c>
      <c r="C5" s="2">
        <f>'2022'!B17</f>
        <v>71058</v>
      </c>
      <c r="D5" s="4">
        <f>'2021'!B16</f>
        <v>70550</v>
      </c>
      <c r="E5" s="4" t="str">
        <f>'2020'!C15</f>
        <v>38148</v>
      </c>
      <c r="F5" s="9">
        <f>'2019'!B14</f>
        <v>70423</v>
      </c>
      <c r="G5" s="5">
        <f>'2018'!B13</f>
        <v>69627</v>
      </c>
      <c r="H5" s="2">
        <f t="shared" si="1"/>
        <v>508</v>
      </c>
      <c r="I5" s="4">
        <f t="shared" si="2"/>
        <v>63.5</v>
      </c>
      <c r="J5" s="4">
        <f t="shared" si="3"/>
        <v>796</v>
      </c>
      <c r="K5" s="5">
        <f t="shared" si="4"/>
        <v>357.75</v>
      </c>
      <c r="L5" s="6"/>
      <c r="M5" s="7"/>
      <c r="N5" s="10"/>
      <c r="O5" s="7"/>
      <c r="P5" s="8"/>
      <c r="Q5" s="2"/>
      <c r="R5" s="4"/>
      <c r="S5" s="4"/>
      <c r="T5" s="4"/>
      <c r="U5" s="5"/>
      <c r="V5" s="2"/>
      <c r="W5" s="4"/>
      <c r="X5" s="3"/>
    </row>
    <row r="6" spans="1:24" x14ac:dyDescent="0.35">
      <c r="A6" s="2">
        <f t="shared" si="0"/>
        <v>18</v>
      </c>
      <c r="B6" s="3">
        <v>2006</v>
      </c>
      <c r="C6" s="2">
        <f>'2022'!B18</f>
        <v>63415</v>
      </c>
      <c r="D6" s="4">
        <f>'2021'!B17</f>
        <v>63017</v>
      </c>
      <c r="E6" s="4" t="str">
        <f>'2020'!C16</f>
        <v>33796</v>
      </c>
      <c r="F6" s="9">
        <f>'2019'!B15</f>
        <v>62660</v>
      </c>
      <c r="G6" s="5">
        <f>'2018'!B14</f>
        <v>62022</v>
      </c>
      <c r="H6" s="2">
        <f t="shared" si="1"/>
        <v>398</v>
      </c>
      <c r="I6" s="4">
        <f t="shared" si="2"/>
        <v>178.5</v>
      </c>
      <c r="J6" s="4">
        <f t="shared" si="3"/>
        <v>638</v>
      </c>
      <c r="K6" s="5">
        <f t="shared" si="4"/>
        <v>348.25</v>
      </c>
      <c r="L6" s="6"/>
      <c r="M6" s="7"/>
      <c r="N6" s="10"/>
      <c r="O6" s="7"/>
      <c r="P6" s="8"/>
      <c r="Q6" s="2"/>
      <c r="R6" s="4"/>
      <c r="S6" s="4"/>
      <c r="T6" s="4"/>
      <c r="U6" s="5"/>
      <c r="V6" s="2"/>
      <c r="W6" s="4"/>
      <c r="X6" s="3"/>
    </row>
    <row r="7" spans="1:24" x14ac:dyDescent="0.35">
      <c r="A7" s="2">
        <f t="shared" ref="A7:A13" si="5">2024-B7</f>
        <v>19</v>
      </c>
      <c r="B7" s="3">
        <v>2005</v>
      </c>
      <c r="C7" s="2">
        <f>'2022'!B19</f>
        <v>59911</v>
      </c>
      <c r="D7" s="4">
        <f>'2021'!B18</f>
        <v>59379</v>
      </c>
      <c r="E7" s="4" t="str">
        <f>'2020'!C17</f>
        <v>31379</v>
      </c>
      <c r="F7" s="9">
        <f>'2019'!B16</f>
        <v>58585</v>
      </c>
      <c r="G7" s="5">
        <f>'2018'!B15</f>
        <v>58905</v>
      </c>
      <c r="H7" s="2">
        <f t="shared" si="1"/>
        <v>532</v>
      </c>
      <c r="I7" s="4">
        <f t="shared" si="2"/>
        <v>397</v>
      </c>
      <c r="J7" s="4">
        <f t="shared" si="3"/>
        <v>-320</v>
      </c>
      <c r="K7" s="5">
        <f t="shared" si="4"/>
        <v>251.5</v>
      </c>
      <c r="L7" s="6"/>
      <c r="M7" s="7"/>
      <c r="N7" s="7"/>
      <c r="O7" s="7"/>
      <c r="P7" s="8"/>
      <c r="Q7" s="2"/>
      <c r="R7" s="4"/>
      <c r="S7" s="4"/>
      <c r="T7" s="4"/>
      <c r="U7" s="5"/>
      <c r="V7" s="2"/>
      <c r="W7" s="4"/>
      <c r="X7" s="3"/>
    </row>
    <row r="8" spans="1:24" x14ac:dyDescent="0.35">
      <c r="A8" s="2">
        <f t="shared" si="5"/>
        <v>20</v>
      </c>
      <c r="B8" s="3">
        <v>2004</v>
      </c>
      <c r="C8" s="2">
        <f>'2022'!B20</f>
        <v>61020</v>
      </c>
      <c r="D8" s="4">
        <f>'2021'!B19</f>
        <v>59057</v>
      </c>
      <c r="E8" s="4" t="str">
        <f>'2020'!C18</f>
        <v>31440</v>
      </c>
      <c r="F8" s="9">
        <f>'2019'!B17</f>
        <v>58515</v>
      </c>
      <c r="G8" s="5">
        <f>'2018'!B16</f>
        <v>57984</v>
      </c>
      <c r="H8" s="2">
        <f t="shared" si="1"/>
        <v>1963</v>
      </c>
      <c r="I8" s="4">
        <f t="shared" si="2"/>
        <v>271</v>
      </c>
      <c r="J8" s="4">
        <f t="shared" si="3"/>
        <v>531</v>
      </c>
      <c r="K8" s="5">
        <f t="shared" si="4"/>
        <v>759</v>
      </c>
      <c r="L8" s="6"/>
      <c r="M8" s="7"/>
      <c r="N8" s="7"/>
      <c r="O8" s="7"/>
      <c r="P8" s="8"/>
      <c r="Q8" s="2"/>
      <c r="R8" s="4"/>
      <c r="S8" s="4"/>
      <c r="T8" s="4"/>
      <c r="U8" s="5"/>
      <c r="V8" s="2"/>
      <c r="W8" s="4"/>
      <c r="X8" s="3"/>
    </row>
    <row r="9" spans="1:24" x14ac:dyDescent="0.35">
      <c r="A9" s="2">
        <f t="shared" si="5"/>
        <v>21</v>
      </c>
      <c r="B9" s="3">
        <v>2003</v>
      </c>
      <c r="C9" s="2">
        <f>'2022'!B21</f>
        <v>61904</v>
      </c>
      <c r="D9" s="4">
        <f>'2021'!B20</f>
        <v>58484</v>
      </c>
      <c r="E9" s="4" t="str">
        <f>'2020'!C19</f>
        <v>28964</v>
      </c>
      <c r="F9" s="9">
        <f>'2019'!B18</f>
        <v>52488</v>
      </c>
      <c r="G9" s="5">
        <f>'2018'!B17</f>
        <v>52212</v>
      </c>
      <c r="H9" s="2">
        <f t="shared" si="1"/>
        <v>3420</v>
      </c>
      <c r="I9" s="4">
        <f t="shared" si="2"/>
        <v>2998</v>
      </c>
      <c r="J9" s="4">
        <f t="shared" si="3"/>
        <v>276</v>
      </c>
      <c r="K9" s="5">
        <f t="shared" si="4"/>
        <v>2423</v>
      </c>
      <c r="L9" s="6">
        <v>2032</v>
      </c>
      <c r="M9" s="7">
        <f>SUM(C3:C27)</f>
        <v>2983690</v>
      </c>
      <c r="N9" s="7"/>
      <c r="O9" s="7"/>
      <c r="P9" s="8"/>
      <c r="Q9" s="6">
        <v>2032</v>
      </c>
      <c r="R9" s="7">
        <f t="shared" ref="R9:R17" si="6">SUM(C3:C12)</f>
        <v>686085</v>
      </c>
      <c r="S9" s="4"/>
      <c r="T9" s="4"/>
      <c r="U9" s="5"/>
      <c r="V9" s="6">
        <v>2032</v>
      </c>
      <c r="W9" s="7">
        <f t="shared" ref="W9:W10" si="7">M9+SUM(K$12:K$37)*(V9-2022)</f>
        <v>3788035</v>
      </c>
      <c r="X9" s="11">
        <f t="shared" ref="X9:X17" si="8">R9+SUM(K$12:K$21)*(V9-2022)</f>
        <v>1105422.5</v>
      </c>
    </row>
    <row r="10" spans="1:24" x14ac:dyDescent="0.35">
      <c r="A10" s="2">
        <f t="shared" si="5"/>
        <v>22</v>
      </c>
      <c r="B10" s="3">
        <v>2002</v>
      </c>
      <c r="C10" s="2">
        <f>'2022'!B22</f>
        <v>70508</v>
      </c>
      <c r="D10" s="4">
        <f>'2021'!B21</f>
        <v>69168</v>
      </c>
      <c r="E10" s="4" t="str">
        <f>'2020'!C20</f>
        <v>33050</v>
      </c>
      <c r="F10" s="9">
        <f>'2019'!B19</f>
        <v>55338</v>
      </c>
      <c r="G10" s="5">
        <f>'2018'!B18</f>
        <v>53358</v>
      </c>
      <c r="H10" s="2">
        <f t="shared" si="1"/>
        <v>1340</v>
      </c>
      <c r="I10" s="4">
        <f t="shared" si="2"/>
        <v>6915</v>
      </c>
      <c r="J10" s="4">
        <f t="shared" si="3"/>
        <v>1980</v>
      </c>
      <c r="K10" s="5">
        <f t="shared" si="4"/>
        <v>4287.5</v>
      </c>
      <c r="L10" s="6">
        <v>2031</v>
      </c>
      <c r="M10" s="7">
        <f t="shared" ref="M10:M18" si="9">SUM(C4:C28)</f>
        <v>3077304</v>
      </c>
      <c r="N10" s="7">
        <f t="shared" ref="N10:N19" si="10">SUM(D3:D27)</f>
        <v>2938426</v>
      </c>
      <c r="O10" s="7"/>
      <c r="P10" s="8"/>
      <c r="Q10" s="6">
        <v>2031</v>
      </c>
      <c r="R10" s="7">
        <f t="shared" si="6"/>
        <v>683963</v>
      </c>
      <c r="S10" s="4">
        <f>SUM(D3:D12)</f>
        <v>680221</v>
      </c>
      <c r="T10" s="4"/>
      <c r="U10" s="5"/>
      <c r="V10" s="6">
        <v>2031</v>
      </c>
      <c r="W10" s="7">
        <f t="shared" si="7"/>
        <v>3801214.5</v>
      </c>
      <c r="X10" s="11">
        <f t="shared" si="8"/>
        <v>1061366.75</v>
      </c>
    </row>
    <row r="11" spans="1:24" x14ac:dyDescent="0.35">
      <c r="A11" s="2">
        <f t="shared" si="5"/>
        <v>23</v>
      </c>
      <c r="B11" s="3">
        <v>2001</v>
      </c>
      <c r="C11" s="2">
        <f>'2022'!B23</f>
        <v>73333</v>
      </c>
      <c r="D11" s="4">
        <f>'2021'!B22</f>
        <v>73784</v>
      </c>
      <c r="E11" s="4" t="str">
        <f>'2020'!C21</f>
        <v>37603</v>
      </c>
      <c r="F11" s="9">
        <f>'2019'!B20</f>
        <v>64574</v>
      </c>
      <c r="G11" s="5">
        <f>'2018'!B19</f>
        <v>54926</v>
      </c>
      <c r="H11" s="2">
        <f t="shared" si="1"/>
        <v>-451</v>
      </c>
      <c r="I11" s="4">
        <f t="shared" si="2"/>
        <v>4605</v>
      </c>
      <c r="J11" s="4">
        <f t="shared" si="3"/>
        <v>9648</v>
      </c>
      <c r="K11" s="5">
        <f t="shared" si="4"/>
        <v>4601.75</v>
      </c>
      <c r="L11" s="6">
        <v>2030</v>
      </c>
      <c r="M11" s="7">
        <f t="shared" si="9"/>
        <v>3165950</v>
      </c>
      <c r="N11" s="7">
        <f t="shared" si="10"/>
        <v>3031591</v>
      </c>
      <c r="O11" s="7"/>
      <c r="P11" s="8"/>
      <c r="Q11" s="6">
        <v>2030</v>
      </c>
      <c r="R11" s="7">
        <f t="shared" si="6"/>
        <v>688602</v>
      </c>
      <c r="S11" s="4">
        <f t="shared" ref="S11:S20" si="11">SUM(D4:D13)</f>
        <v>679008</v>
      </c>
      <c r="T11" s="4"/>
      <c r="U11" s="5"/>
      <c r="V11" s="6">
        <v>2030</v>
      </c>
      <c r="W11" s="7">
        <f>M11+SUM(K$12:K$37)*(V11-2022)</f>
        <v>3809426</v>
      </c>
      <c r="X11" s="11">
        <f t="shared" si="8"/>
        <v>1024072</v>
      </c>
    </row>
    <row r="12" spans="1:24" x14ac:dyDescent="0.35">
      <c r="A12" s="2">
        <f t="shared" si="5"/>
        <v>24</v>
      </c>
      <c r="B12" s="3">
        <v>2000</v>
      </c>
      <c r="C12" s="2">
        <f>'2022'!B24</f>
        <v>75587</v>
      </c>
      <c r="D12" s="4">
        <f>'2021'!B23</f>
        <v>78699</v>
      </c>
      <c r="E12" s="4" t="str">
        <f>'2020'!C22</f>
        <v>42604</v>
      </c>
      <c r="F12" s="9">
        <f>'2019'!B21</f>
        <v>75131</v>
      </c>
      <c r="G12" s="5">
        <f>'2018'!B20</f>
        <v>69722</v>
      </c>
      <c r="H12" s="2">
        <f t="shared" si="1"/>
        <v>-3112</v>
      </c>
      <c r="I12" s="4">
        <f t="shared" si="2"/>
        <v>1784</v>
      </c>
      <c r="J12" s="4">
        <f t="shared" si="3"/>
        <v>5409</v>
      </c>
      <c r="K12" s="5">
        <f t="shared" si="4"/>
        <v>1466.25</v>
      </c>
      <c r="L12" s="6">
        <v>2029</v>
      </c>
      <c r="M12" s="7">
        <f t="shared" si="9"/>
        <v>3262564</v>
      </c>
      <c r="N12" s="7">
        <f t="shared" si="10"/>
        <v>3119768</v>
      </c>
      <c r="O12" s="7">
        <f>SUM(F3:F27)</f>
        <v>2766626</v>
      </c>
      <c r="P12" s="8"/>
      <c r="Q12" s="6">
        <v>2029</v>
      </c>
      <c r="R12" s="7">
        <f t="shared" si="6"/>
        <v>699997</v>
      </c>
      <c r="S12" s="4">
        <f t="shared" si="11"/>
        <v>682824</v>
      </c>
      <c r="T12" s="12">
        <f t="shared" ref="T12:T21" si="12">SUM(F3:F12)</f>
        <v>643436</v>
      </c>
      <c r="U12" s="5"/>
      <c r="V12" s="6">
        <v>2029</v>
      </c>
      <c r="W12" s="7">
        <f t="shared" ref="W12:W17" si="13">M12+SUM(K$12:K$37)*(V12-2022)</f>
        <v>3825605.5</v>
      </c>
      <c r="X12" s="11">
        <f t="shared" si="8"/>
        <v>993533.25</v>
      </c>
    </row>
    <row r="13" spans="1:24" x14ac:dyDescent="0.35">
      <c r="A13" s="2">
        <f t="shared" si="5"/>
        <v>25</v>
      </c>
      <c r="B13" s="3">
        <v>1999</v>
      </c>
      <c r="C13" s="2">
        <f>'2022'!B25</f>
        <v>73661</v>
      </c>
      <c r="D13" s="4">
        <f>'2021'!B24</f>
        <v>73802</v>
      </c>
      <c r="E13" s="4" t="str">
        <f>'2020'!C23</f>
        <v>41160</v>
      </c>
      <c r="F13" s="9">
        <f>'2019'!B22</f>
        <v>73044</v>
      </c>
      <c r="G13" s="5">
        <f>'2018'!B21</f>
        <v>70977</v>
      </c>
      <c r="H13" s="2">
        <f t="shared" si="1"/>
        <v>-141</v>
      </c>
      <c r="I13" s="4">
        <f t="shared" si="2"/>
        <v>379</v>
      </c>
      <c r="J13" s="4">
        <f t="shared" si="3"/>
        <v>2067</v>
      </c>
      <c r="K13" s="5">
        <f t="shared" si="4"/>
        <v>671</v>
      </c>
      <c r="L13" s="6">
        <v>2028</v>
      </c>
      <c r="M13" s="7">
        <f t="shared" si="9"/>
        <v>3337521</v>
      </c>
      <c r="N13" s="7">
        <f t="shared" si="10"/>
        <v>3215840</v>
      </c>
      <c r="O13" s="7">
        <f>SUM(F4:F28)</f>
        <v>2857599</v>
      </c>
      <c r="P13" s="8">
        <f>SUM(G3:G27)</f>
        <v>2652607</v>
      </c>
      <c r="Q13" s="6">
        <v>2028</v>
      </c>
      <c r="R13" s="7">
        <f t="shared" si="6"/>
        <v>735130</v>
      </c>
      <c r="S13" s="4">
        <f t="shared" si="11"/>
        <v>693312</v>
      </c>
      <c r="T13" s="12">
        <f t="shared" si="12"/>
        <v>642923</v>
      </c>
      <c r="U13" s="5">
        <f>SUM(G3:G12)</f>
        <v>622882</v>
      </c>
      <c r="V13" s="6">
        <v>2028</v>
      </c>
      <c r="W13" s="7">
        <f t="shared" si="13"/>
        <v>3820128</v>
      </c>
      <c r="X13" s="11">
        <f t="shared" si="8"/>
        <v>986732.5</v>
      </c>
    </row>
    <row r="14" spans="1:24" x14ac:dyDescent="0.35">
      <c r="A14" s="13">
        <f>2024-B14</f>
        <v>26</v>
      </c>
      <c r="B14" s="14">
        <v>1998</v>
      </c>
      <c r="C14" s="13">
        <f>'2022'!B26</f>
        <v>78205</v>
      </c>
      <c r="D14" s="15">
        <f>'2021'!B25</f>
        <v>76884</v>
      </c>
      <c r="E14" s="15" t="str">
        <f>'2020'!C24</f>
        <v>40710</v>
      </c>
      <c r="F14" s="16">
        <f>'2019'!B23</f>
        <v>71940</v>
      </c>
      <c r="G14" s="17">
        <f>'2018'!B22</f>
        <v>69733</v>
      </c>
      <c r="H14" s="13">
        <f t="shared" si="1"/>
        <v>1321</v>
      </c>
      <c r="I14" s="15">
        <f t="shared" si="2"/>
        <v>2472</v>
      </c>
      <c r="J14" s="15">
        <f t="shared" si="3"/>
        <v>2207</v>
      </c>
      <c r="K14" s="17">
        <f t="shared" si="4"/>
        <v>2118</v>
      </c>
      <c r="L14" s="6">
        <v>2027</v>
      </c>
      <c r="M14" s="7">
        <f t="shared" si="9"/>
        <v>3404885</v>
      </c>
      <c r="N14" s="7">
        <f t="shared" si="10"/>
        <v>3290273</v>
      </c>
      <c r="O14" s="7">
        <f t="shared" ref="O14:O22" si="14">SUM(F5:F29)</f>
        <v>2944483</v>
      </c>
      <c r="P14" s="8">
        <f t="shared" ref="P14:P22" si="15">SUM(G4:G28)</f>
        <v>2741081</v>
      </c>
      <c r="Q14" s="6">
        <v>2027</v>
      </c>
      <c r="R14" s="7">
        <f t="shared" si="6"/>
        <v>795852</v>
      </c>
      <c r="S14" s="4">
        <f t="shared" si="11"/>
        <v>726627</v>
      </c>
      <c r="T14" s="12">
        <f t="shared" si="12"/>
        <v>642698</v>
      </c>
      <c r="U14" s="5">
        <f t="shared" ref="U14:U23" si="16">SUM(G4:G13)</f>
        <v>621126</v>
      </c>
      <c r="V14" s="6">
        <v>2027</v>
      </c>
      <c r="W14" s="7">
        <f t="shared" si="13"/>
        <v>3807057.5</v>
      </c>
      <c r="X14" s="11">
        <f t="shared" si="8"/>
        <v>1005520.75</v>
      </c>
    </row>
    <row r="15" spans="1:24" x14ac:dyDescent="0.35">
      <c r="A15" s="2">
        <f t="shared" ref="A15:A37" si="17">2024-B15</f>
        <v>27</v>
      </c>
      <c r="B15" s="3">
        <v>1997</v>
      </c>
      <c r="C15" s="2">
        <f>'2022'!B27</f>
        <v>82453</v>
      </c>
      <c r="D15" s="4">
        <f>'2021'!B26</f>
        <v>81038</v>
      </c>
      <c r="E15" s="4" t="str">
        <f>'2020'!C25</f>
        <v>41823</v>
      </c>
      <c r="F15" s="9">
        <f>'2019'!B24</f>
        <v>72997</v>
      </c>
      <c r="G15" s="5">
        <f>'2018'!B23</f>
        <v>69952</v>
      </c>
      <c r="H15" s="2">
        <f t="shared" si="1"/>
        <v>1415</v>
      </c>
      <c r="I15" s="4">
        <f t="shared" si="2"/>
        <v>4020.5</v>
      </c>
      <c r="J15" s="4">
        <f t="shared" si="3"/>
        <v>3045</v>
      </c>
      <c r="K15" s="5">
        <f t="shared" si="4"/>
        <v>3125.25</v>
      </c>
      <c r="L15" s="6">
        <v>2026</v>
      </c>
      <c r="M15" s="7">
        <f t="shared" si="9"/>
        <v>3483281</v>
      </c>
      <c r="N15" s="7">
        <f t="shared" si="10"/>
        <v>3357283</v>
      </c>
      <c r="O15" s="7">
        <f t="shared" si="14"/>
        <v>3038706</v>
      </c>
      <c r="P15" s="8">
        <f t="shared" si="15"/>
        <v>2825937</v>
      </c>
      <c r="Q15" s="6">
        <v>2026</v>
      </c>
      <c r="R15" s="7">
        <f t="shared" si="6"/>
        <v>876483</v>
      </c>
      <c r="S15" s="4">
        <f t="shared" si="11"/>
        <v>784696</v>
      </c>
      <c r="T15" s="12">
        <f t="shared" si="12"/>
        <v>645272</v>
      </c>
      <c r="U15" s="5">
        <f t="shared" si="16"/>
        <v>619466</v>
      </c>
      <c r="V15" s="6">
        <v>2026</v>
      </c>
      <c r="W15" s="7">
        <f t="shared" si="13"/>
        <v>3805019</v>
      </c>
      <c r="X15" s="11">
        <f t="shared" si="8"/>
        <v>1044218</v>
      </c>
    </row>
    <row r="16" spans="1:24" x14ac:dyDescent="0.35">
      <c r="A16" s="2">
        <f t="shared" si="17"/>
        <v>28</v>
      </c>
      <c r="B16" s="3">
        <v>1996</v>
      </c>
      <c r="C16" s="2">
        <f>'2022'!B28</f>
        <v>98548</v>
      </c>
      <c r="D16" s="4">
        <f>'2021'!B27</f>
        <v>96332</v>
      </c>
      <c r="E16" s="4" t="str">
        <f>'2020'!C26</f>
        <v>50317</v>
      </c>
      <c r="F16" s="9">
        <f>'2019'!B25</f>
        <v>87192</v>
      </c>
      <c r="G16" s="5">
        <f>'2018'!B24</f>
        <v>82078</v>
      </c>
      <c r="H16" s="2">
        <f t="shared" si="1"/>
        <v>2216</v>
      </c>
      <c r="I16" s="4">
        <f t="shared" si="2"/>
        <v>4570</v>
      </c>
      <c r="J16" s="4">
        <f t="shared" si="3"/>
        <v>5114</v>
      </c>
      <c r="K16" s="5">
        <f t="shared" si="4"/>
        <v>4117.5</v>
      </c>
      <c r="L16" s="6">
        <v>2025</v>
      </c>
      <c r="M16" s="7">
        <f t="shared" si="9"/>
        <v>3550447</v>
      </c>
      <c r="N16" s="7">
        <f t="shared" si="10"/>
        <v>3436554</v>
      </c>
      <c r="O16" s="7">
        <f t="shared" si="14"/>
        <v>3113585</v>
      </c>
      <c r="P16" s="8">
        <f t="shared" si="15"/>
        <v>2918386</v>
      </c>
      <c r="Q16" s="6">
        <v>2025</v>
      </c>
      <c r="R16" s="7">
        <f t="shared" si="6"/>
        <v>976582</v>
      </c>
      <c r="S16" s="4">
        <f t="shared" si="11"/>
        <v>863860</v>
      </c>
      <c r="T16" s="12">
        <f t="shared" si="12"/>
        <v>669804</v>
      </c>
      <c r="U16" s="5">
        <f t="shared" si="16"/>
        <v>619791</v>
      </c>
      <c r="V16" s="6">
        <v>2025</v>
      </c>
      <c r="W16" s="7">
        <f t="shared" si="13"/>
        <v>3791750.5</v>
      </c>
      <c r="X16" s="11">
        <f t="shared" si="8"/>
        <v>1102383.25</v>
      </c>
    </row>
    <row r="17" spans="1:24" x14ac:dyDescent="0.35">
      <c r="A17" s="2">
        <f t="shared" si="17"/>
        <v>29</v>
      </c>
      <c r="B17" s="3">
        <v>1995</v>
      </c>
      <c r="C17" s="2">
        <f>'2022'!B29</f>
        <v>120633</v>
      </c>
      <c r="D17" s="4">
        <f>'2021'!B28</f>
        <v>117448</v>
      </c>
      <c r="E17" s="4" t="str">
        <f>'2020'!C27</f>
        <v>61278</v>
      </c>
      <c r="F17" s="9">
        <f>'2019'!B26</f>
        <v>106124</v>
      </c>
      <c r="G17" s="5">
        <f>'2018'!B25</f>
        <v>99637</v>
      </c>
      <c r="H17" s="2">
        <f t="shared" si="1"/>
        <v>3185</v>
      </c>
      <c r="I17" s="4">
        <f t="shared" si="2"/>
        <v>5662</v>
      </c>
      <c r="J17" s="4">
        <f t="shared" si="3"/>
        <v>6487</v>
      </c>
      <c r="K17" s="5">
        <f t="shared" si="4"/>
        <v>5249</v>
      </c>
      <c r="L17" s="6">
        <v>2024</v>
      </c>
      <c r="M17" s="7">
        <f t="shared" si="9"/>
        <v>3604659</v>
      </c>
      <c r="N17" s="7">
        <f t="shared" si="10"/>
        <v>3506163</v>
      </c>
      <c r="O17" s="7">
        <f t="shared" si="14"/>
        <v>3177489</v>
      </c>
      <c r="P17" s="8">
        <f t="shared" si="15"/>
        <v>2991746</v>
      </c>
      <c r="Q17" s="6">
        <v>2024</v>
      </c>
      <c r="R17" s="7">
        <f t="shared" si="6"/>
        <v>1070706</v>
      </c>
      <c r="S17" s="4">
        <f t="shared" si="11"/>
        <v>963385</v>
      </c>
      <c r="T17" s="12">
        <f t="shared" si="12"/>
        <v>717343</v>
      </c>
      <c r="U17" s="5">
        <f t="shared" si="16"/>
        <v>639847</v>
      </c>
      <c r="V17" s="6">
        <v>2024</v>
      </c>
      <c r="W17" s="7">
        <f t="shared" si="13"/>
        <v>3765528</v>
      </c>
      <c r="X17" s="11">
        <f t="shared" si="8"/>
        <v>1154573.5</v>
      </c>
    </row>
    <row r="18" spans="1:24" x14ac:dyDescent="0.35">
      <c r="A18" s="2">
        <f t="shared" si="17"/>
        <v>30</v>
      </c>
      <c r="B18" s="3">
        <v>1994</v>
      </c>
      <c r="C18" s="2">
        <f>'2022'!B30</f>
        <v>141651</v>
      </c>
      <c r="D18" s="4">
        <f>'2021'!B29</f>
        <v>138221</v>
      </c>
      <c r="E18" s="4" t="str">
        <f>'2020'!C28</f>
        <v>71359</v>
      </c>
      <c r="F18" s="9">
        <f>'2019'!B27</f>
        <v>125405</v>
      </c>
      <c r="G18" s="5">
        <f>'2018'!B26</f>
        <v>118127</v>
      </c>
      <c r="H18" s="2">
        <f t="shared" si="1"/>
        <v>3430</v>
      </c>
      <c r="I18" s="4">
        <f t="shared" si="2"/>
        <v>6408</v>
      </c>
      <c r="J18" s="4">
        <f t="shared" si="3"/>
        <v>7278</v>
      </c>
      <c r="K18" s="5">
        <f t="shared" si="4"/>
        <v>5881</v>
      </c>
      <c r="L18" s="6">
        <v>2023</v>
      </c>
      <c r="M18" s="7">
        <f t="shared" si="9"/>
        <v>3654787</v>
      </c>
      <c r="N18" s="7">
        <f t="shared" si="10"/>
        <v>3560973</v>
      </c>
      <c r="O18" s="7">
        <f t="shared" si="14"/>
        <v>3255797</v>
      </c>
      <c r="P18" s="8">
        <f t="shared" si="15"/>
        <v>3053428</v>
      </c>
      <c r="Q18" s="6">
        <v>2023</v>
      </c>
      <c r="R18" s="7">
        <f>SUM(C12:C21)</f>
        <v>1175863</v>
      </c>
      <c r="S18" s="4">
        <f t="shared" si="11"/>
        <v>1055093</v>
      </c>
      <c r="T18" s="12">
        <f t="shared" si="12"/>
        <v>784233</v>
      </c>
      <c r="U18" s="5">
        <f t="shared" si="16"/>
        <v>680579</v>
      </c>
      <c r="V18" s="6">
        <v>2023</v>
      </c>
      <c r="W18" s="7">
        <f>M18+SUM(K$12:K$37)*(V18-2022)</f>
        <v>3735221.5</v>
      </c>
      <c r="X18" s="11">
        <f>R18+SUM(K$12:K$21)*(V18-2022)</f>
        <v>1217796.75</v>
      </c>
    </row>
    <row r="19" spans="1:24" x14ac:dyDescent="0.35">
      <c r="A19" s="2">
        <f t="shared" si="17"/>
        <v>31</v>
      </c>
      <c r="B19" s="3">
        <v>1993</v>
      </c>
      <c r="C19" s="2">
        <f>'2022'!B31</f>
        <v>162003</v>
      </c>
      <c r="D19" s="4">
        <f>'2021'!B30</f>
        <v>158009</v>
      </c>
      <c r="E19" s="4" t="str">
        <f>'2020'!C29</f>
        <v>79634</v>
      </c>
      <c r="F19" s="9">
        <f>'2019'!B28</f>
        <v>143645</v>
      </c>
      <c r="G19" s="5">
        <f>'2018'!B27</f>
        <v>134500</v>
      </c>
      <c r="H19" s="2">
        <f t="shared" si="1"/>
        <v>3994</v>
      </c>
      <c r="I19" s="4">
        <f t="shared" si="2"/>
        <v>7182</v>
      </c>
      <c r="J19" s="4">
        <f t="shared" si="3"/>
        <v>9145</v>
      </c>
      <c r="K19" s="5">
        <f t="shared" si="4"/>
        <v>6875.75</v>
      </c>
      <c r="L19" s="6">
        <v>2022</v>
      </c>
      <c r="M19" s="18">
        <f>SUM(C13:C37)</f>
        <v>3698491</v>
      </c>
      <c r="N19" s="7">
        <f t="shared" si="10"/>
        <v>3610124</v>
      </c>
      <c r="O19" s="7">
        <f t="shared" si="14"/>
        <v>3329536</v>
      </c>
      <c r="P19" s="8">
        <f t="shared" si="15"/>
        <v>3130343</v>
      </c>
      <c r="Q19" s="6">
        <v>2022</v>
      </c>
      <c r="R19" s="18">
        <f>SUM(C13:C22)</f>
        <v>1307364</v>
      </c>
      <c r="S19" s="4">
        <f t="shared" si="11"/>
        <v>1156171</v>
      </c>
      <c r="T19" s="12">
        <f t="shared" si="12"/>
        <v>875390</v>
      </c>
      <c r="U19" s="5">
        <f t="shared" si="16"/>
        <v>740722</v>
      </c>
      <c r="V19" s="6">
        <v>2022</v>
      </c>
      <c r="W19" s="7">
        <f>M19</f>
        <v>3698491</v>
      </c>
      <c r="X19" s="11">
        <f>R19</f>
        <v>1307364</v>
      </c>
    </row>
    <row r="20" spans="1:24" x14ac:dyDescent="0.35">
      <c r="A20" s="2">
        <f t="shared" si="17"/>
        <v>32</v>
      </c>
      <c r="B20" s="3">
        <v>1992</v>
      </c>
      <c r="C20" s="2">
        <f>'2022'!B32</f>
        <v>164632</v>
      </c>
      <c r="D20" s="4">
        <f>'2021'!B31</f>
        <v>160876</v>
      </c>
      <c r="E20" s="4" t="str">
        <f>'2020'!C30</f>
        <v>79959</v>
      </c>
      <c r="F20" s="9">
        <f>'2019'!B29</f>
        <v>148073</v>
      </c>
      <c r="G20" s="5">
        <f>'2018'!B28</f>
        <v>139058</v>
      </c>
      <c r="H20" s="2">
        <f t="shared" si="1"/>
        <v>3756</v>
      </c>
      <c r="I20" s="4">
        <f t="shared" si="2"/>
        <v>6401.5</v>
      </c>
      <c r="J20" s="4">
        <f t="shared" si="3"/>
        <v>9015</v>
      </c>
      <c r="K20" s="5">
        <f t="shared" si="4"/>
        <v>6393.5</v>
      </c>
      <c r="L20" s="6">
        <v>2021</v>
      </c>
      <c r="M20" s="7"/>
      <c r="N20" s="18">
        <f>SUM(D13:D37)</f>
        <v>3650186</v>
      </c>
      <c r="O20" s="7">
        <f t="shared" si="14"/>
        <v>3396629</v>
      </c>
      <c r="P20" s="8">
        <f t="shared" si="15"/>
        <v>3203102</v>
      </c>
      <c r="Q20" s="6">
        <v>2021</v>
      </c>
      <c r="R20" s="7"/>
      <c r="S20" s="15">
        <f t="shared" si="11"/>
        <v>1280413</v>
      </c>
      <c r="T20" s="12">
        <f t="shared" si="12"/>
        <v>968125</v>
      </c>
      <c r="U20" s="5">
        <f t="shared" si="16"/>
        <v>823010</v>
      </c>
      <c r="V20" s="6">
        <v>2021</v>
      </c>
      <c r="W20" s="7">
        <f>N20</f>
        <v>3650186</v>
      </c>
      <c r="X20" s="3">
        <f>S20</f>
        <v>1280413</v>
      </c>
    </row>
    <row r="21" spans="1:24" x14ac:dyDescent="0.35">
      <c r="A21" s="2">
        <f t="shared" si="17"/>
        <v>33</v>
      </c>
      <c r="B21" s="3">
        <v>1991</v>
      </c>
      <c r="C21" s="2">
        <f>'2022'!B33</f>
        <v>178490</v>
      </c>
      <c r="D21" s="4">
        <f>'2021'!B32</f>
        <v>174862</v>
      </c>
      <c r="E21" s="4" t="str">
        <f>'2020'!C31</f>
        <v>86378</v>
      </c>
      <c r="F21" s="9">
        <f>'2019'!B30</f>
        <v>163438</v>
      </c>
      <c r="G21" s="5">
        <f>'2018'!B29</f>
        <v>154344</v>
      </c>
      <c r="H21" s="2">
        <f t="shared" si="1"/>
        <v>3628</v>
      </c>
      <c r="I21" s="4">
        <f t="shared" si="2"/>
        <v>5712</v>
      </c>
      <c r="J21" s="4">
        <f t="shared" si="3"/>
        <v>9094</v>
      </c>
      <c r="K21" s="5">
        <f t="shared" si="4"/>
        <v>6036.5</v>
      </c>
      <c r="L21" s="6">
        <v>2020</v>
      </c>
      <c r="M21" s="7"/>
      <c r="N21" s="7"/>
      <c r="O21" s="7">
        <f t="shared" si="14"/>
        <v>3452993</v>
      </c>
      <c r="P21" s="8">
        <f t="shared" si="15"/>
        <v>3270780</v>
      </c>
      <c r="Q21" s="6">
        <v>2020</v>
      </c>
      <c r="R21" s="7"/>
      <c r="S21" s="4"/>
      <c r="T21" s="12">
        <f t="shared" si="12"/>
        <v>1066989</v>
      </c>
      <c r="U21" s="5">
        <f t="shared" si="16"/>
        <v>908710</v>
      </c>
      <c r="V21" s="6">
        <v>2020</v>
      </c>
      <c r="W21" s="7">
        <f>(W22+W20)/2</f>
        <v>3573193.5</v>
      </c>
      <c r="X21" s="11">
        <f>(X22+X20)/2</f>
        <v>1229536.5</v>
      </c>
    </row>
    <row r="22" spans="1:24" x14ac:dyDescent="0.35">
      <c r="A22" s="2">
        <f t="shared" si="17"/>
        <v>34</v>
      </c>
      <c r="B22" s="3">
        <v>1990</v>
      </c>
      <c r="C22" s="2">
        <f>'2022'!B34</f>
        <v>207088</v>
      </c>
      <c r="D22" s="4">
        <f>'2021'!B33</f>
        <v>202941</v>
      </c>
      <c r="E22" s="4" t="str">
        <f>'2020'!C32</f>
        <v>97142</v>
      </c>
      <c r="F22" s="9">
        <f>'2019'!B31</f>
        <v>186802</v>
      </c>
      <c r="G22" s="5">
        <f>'2018'!B30</f>
        <v>177438</v>
      </c>
      <c r="H22" s="2">
        <f t="shared" si="1"/>
        <v>4147</v>
      </c>
      <c r="I22" s="4">
        <f t="shared" si="2"/>
        <v>8069.5</v>
      </c>
      <c r="J22" s="4">
        <f t="shared" si="3"/>
        <v>9364</v>
      </c>
      <c r="K22" s="5">
        <f t="shared" si="4"/>
        <v>7412.5</v>
      </c>
      <c r="L22" s="6">
        <v>2019</v>
      </c>
      <c r="M22" s="7"/>
      <c r="N22" s="7"/>
      <c r="O22" s="18">
        <f t="shared" si="14"/>
        <v>3496201</v>
      </c>
      <c r="P22" s="8">
        <f t="shared" si="15"/>
        <v>3335304</v>
      </c>
      <c r="Q22" s="6">
        <v>2019</v>
      </c>
      <c r="R22" s="7"/>
      <c r="S22" s="4"/>
      <c r="T22" s="19">
        <f>SUM(F13:F22)</f>
        <v>1178660</v>
      </c>
      <c r="U22" s="5">
        <f t="shared" si="16"/>
        <v>1008128</v>
      </c>
      <c r="V22" s="6">
        <v>2019</v>
      </c>
      <c r="W22" s="7">
        <f>O22</f>
        <v>3496201</v>
      </c>
      <c r="X22" s="20">
        <f>T22</f>
        <v>1178660</v>
      </c>
    </row>
    <row r="23" spans="1:24" ht="16.3" thickBot="1" x14ac:dyDescent="0.4">
      <c r="A23" s="2">
        <f t="shared" si="17"/>
        <v>35</v>
      </c>
      <c r="B23" s="3">
        <v>1989</v>
      </c>
      <c r="C23" s="2">
        <f>'2022'!B35</f>
        <v>212124</v>
      </c>
      <c r="D23" s="4">
        <f>'2021'!B34</f>
        <v>208640</v>
      </c>
      <c r="E23" s="4" t="str">
        <f>'2020'!C33</f>
        <v>101945</v>
      </c>
      <c r="F23" s="9">
        <f>'2019'!B32</f>
        <v>197775</v>
      </c>
      <c r="G23" s="5">
        <f>'2018'!B31</f>
        <v>189131</v>
      </c>
      <c r="H23" s="2">
        <f t="shared" si="1"/>
        <v>3484</v>
      </c>
      <c r="I23" s="4">
        <f t="shared" si="2"/>
        <v>5432.5</v>
      </c>
      <c r="J23" s="4">
        <f t="shared" si="3"/>
        <v>8644</v>
      </c>
      <c r="K23" s="5">
        <f t="shared" si="4"/>
        <v>5748.25</v>
      </c>
      <c r="L23" s="21">
        <v>2018</v>
      </c>
      <c r="M23" s="22"/>
      <c r="N23" s="22"/>
      <c r="O23" s="22"/>
      <c r="P23" s="23">
        <f>SUM(G13:G37)</f>
        <v>3382618</v>
      </c>
      <c r="Q23" s="21">
        <v>2018</v>
      </c>
      <c r="R23" s="22"/>
      <c r="S23" s="24"/>
      <c r="T23" s="24"/>
      <c r="U23" s="25">
        <f t="shared" si="16"/>
        <v>1115844</v>
      </c>
      <c r="V23" s="21">
        <v>2018</v>
      </c>
      <c r="W23" s="22">
        <f>P23</f>
        <v>3382618</v>
      </c>
      <c r="X23" s="26">
        <f>U23</f>
        <v>1115844</v>
      </c>
    </row>
    <row r="24" spans="1:24" x14ac:dyDescent="0.35">
      <c r="A24" s="2">
        <f t="shared" si="17"/>
        <v>36</v>
      </c>
      <c r="B24" s="3">
        <v>1988</v>
      </c>
      <c r="C24" s="2">
        <f>'2022'!B36</f>
        <v>203040</v>
      </c>
      <c r="D24" s="4">
        <f>'2021'!B35</f>
        <v>200115</v>
      </c>
      <c r="E24" s="4" t="str">
        <f>'2020'!C34</f>
        <v>98828</v>
      </c>
      <c r="F24" s="9">
        <f>'2019'!B33</f>
        <v>193339</v>
      </c>
      <c r="G24" s="5">
        <f>'2018'!B32</f>
        <v>185963</v>
      </c>
      <c r="H24" s="2">
        <f t="shared" si="1"/>
        <v>2925</v>
      </c>
      <c r="I24" s="4">
        <f t="shared" si="2"/>
        <v>3388</v>
      </c>
      <c r="J24" s="4">
        <f t="shared" si="3"/>
        <v>7376</v>
      </c>
      <c r="K24" s="3">
        <f t="shared" si="4"/>
        <v>4269.25</v>
      </c>
    </row>
    <row r="25" spans="1:24" x14ac:dyDescent="0.35">
      <c r="A25" s="2">
        <f t="shared" si="17"/>
        <v>37</v>
      </c>
      <c r="B25" s="3">
        <v>1987</v>
      </c>
      <c r="C25" s="2">
        <f>'2022'!B37</f>
        <v>212626</v>
      </c>
      <c r="D25" s="4">
        <f>'2021'!B36</f>
        <v>210013</v>
      </c>
      <c r="E25" s="4" t="str">
        <f>'2020'!C35</f>
        <v>103180</v>
      </c>
      <c r="F25" s="9">
        <f>'2019'!B34</f>
        <v>201836</v>
      </c>
      <c r="G25" s="5">
        <f>'2018'!B33</f>
        <v>195313</v>
      </c>
      <c r="H25" s="2">
        <f t="shared" si="1"/>
        <v>2613</v>
      </c>
      <c r="I25" s="4">
        <f t="shared" si="2"/>
        <v>4088.5</v>
      </c>
      <c r="J25" s="4">
        <f t="shared" si="3"/>
        <v>6523</v>
      </c>
      <c r="K25" s="3">
        <f t="shared" si="4"/>
        <v>4328.25</v>
      </c>
    </row>
    <row r="26" spans="1:24" x14ac:dyDescent="0.35">
      <c r="A26" s="2">
        <f t="shared" si="17"/>
        <v>38</v>
      </c>
      <c r="B26" s="3">
        <v>1986</v>
      </c>
      <c r="C26" s="2">
        <f>'2022'!B38</f>
        <v>191664</v>
      </c>
      <c r="D26" s="4">
        <f>'2021'!B37</f>
        <v>189661</v>
      </c>
      <c r="E26" s="4" t="str">
        <f>'2020'!C36</f>
        <v>95124</v>
      </c>
      <c r="F26" s="9">
        <f>'2019'!B35</f>
        <v>184770</v>
      </c>
      <c r="G26" s="5">
        <f>'2018'!B34</f>
        <v>179471</v>
      </c>
      <c r="H26" s="2">
        <f t="shared" si="1"/>
        <v>2003</v>
      </c>
      <c r="I26" s="4">
        <f t="shared" si="2"/>
        <v>2445.5</v>
      </c>
      <c r="J26" s="4">
        <f t="shared" si="3"/>
        <v>5299</v>
      </c>
      <c r="K26" s="3">
        <f t="shared" si="4"/>
        <v>3048.25</v>
      </c>
    </row>
    <row r="27" spans="1:24" x14ac:dyDescent="0.35">
      <c r="A27" s="2">
        <f t="shared" si="17"/>
        <v>39</v>
      </c>
      <c r="B27" s="3">
        <v>1985</v>
      </c>
      <c r="C27" s="2">
        <f>'2022'!B39</f>
        <v>170787</v>
      </c>
      <c r="D27" s="4">
        <f>'2021'!B38</f>
        <v>169363</v>
      </c>
      <c r="E27" s="4" t="str">
        <f>'2020'!C37</f>
        <v>85790</v>
      </c>
      <c r="F27" s="9">
        <f>'2019'!B36</f>
        <v>166810</v>
      </c>
      <c r="G27" s="5">
        <f>'2018'!B35</f>
        <v>164003</v>
      </c>
      <c r="H27" s="2">
        <f t="shared" si="1"/>
        <v>1424</v>
      </c>
      <c r="I27" s="4">
        <f t="shared" si="2"/>
        <v>1276.5</v>
      </c>
      <c r="J27" s="4">
        <f t="shared" si="3"/>
        <v>2807</v>
      </c>
      <c r="K27" s="3">
        <f t="shared" si="4"/>
        <v>1696</v>
      </c>
    </row>
    <row r="28" spans="1:24" x14ac:dyDescent="0.35">
      <c r="A28" s="2">
        <f t="shared" si="17"/>
        <v>40</v>
      </c>
      <c r="B28" s="3">
        <v>1984</v>
      </c>
      <c r="C28" s="2">
        <f>'2022'!B40</f>
        <v>169397</v>
      </c>
      <c r="D28" s="4">
        <f>'2021'!B39</f>
        <v>168180</v>
      </c>
      <c r="E28" s="4" t="str">
        <f>'2020'!C38</f>
        <v>85146</v>
      </c>
      <c r="F28" s="9">
        <f>'2019'!B37</f>
        <v>164530</v>
      </c>
      <c r="G28" s="5">
        <f>'2018'!B36</f>
        <v>161207</v>
      </c>
      <c r="H28" s="2">
        <f t="shared" si="1"/>
        <v>1217</v>
      </c>
      <c r="I28" s="4">
        <f t="shared" si="2"/>
        <v>1825</v>
      </c>
      <c r="J28" s="4">
        <f t="shared" si="3"/>
        <v>3323</v>
      </c>
      <c r="K28" s="3">
        <f t="shared" si="4"/>
        <v>2047.5</v>
      </c>
    </row>
    <row r="29" spans="1:24" x14ac:dyDescent="0.35">
      <c r="A29" s="2">
        <f t="shared" si="17"/>
        <v>41</v>
      </c>
      <c r="B29" s="3">
        <v>1983</v>
      </c>
      <c r="C29" s="2">
        <f>'2022'!B41</f>
        <v>162212</v>
      </c>
      <c r="D29" s="4">
        <f>'2021'!B40</f>
        <v>161245</v>
      </c>
      <c r="E29" s="4" t="str">
        <f>'2020'!C39</f>
        <v>81292</v>
      </c>
      <c r="F29" s="9">
        <f>'2019'!B38</f>
        <v>159049</v>
      </c>
      <c r="G29" s="5">
        <f>'2018'!B37</f>
        <v>156249</v>
      </c>
      <c r="H29" s="2">
        <f t="shared" si="1"/>
        <v>967</v>
      </c>
      <c r="I29" s="4">
        <f t="shared" si="2"/>
        <v>1098</v>
      </c>
      <c r="J29" s="4">
        <f t="shared" si="3"/>
        <v>2800</v>
      </c>
      <c r="K29" s="3">
        <f t="shared" si="4"/>
        <v>1490.75</v>
      </c>
    </row>
    <row r="30" spans="1:24" x14ac:dyDescent="0.35">
      <c r="A30" s="2">
        <f t="shared" si="17"/>
        <v>42</v>
      </c>
      <c r="B30" s="3">
        <v>1982</v>
      </c>
      <c r="C30" s="2">
        <f>'2022'!B42</f>
        <v>167672</v>
      </c>
      <c r="D30" s="4">
        <f>'2021'!B41</f>
        <v>166622</v>
      </c>
      <c r="E30" s="4" t="str">
        <f>'2020'!C40</f>
        <v>84044</v>
      </c>
      <c r="F30" s="9">
        <f>'2019'!B39</f>
        <v>164646</v>
      </c>
      <c r="G30" s="5">
        <f>'2018'!B38</f>
        <v>162076</v>
      </c>
      <c r="H30" s="2">
        <f t="shared" si="1"/>
        <v>1050</v>
      </c>
      <c r="I30" s="4">
        <f t="shared" si="2"/>
        <v>988</v>
      </c>
      <c r="J30" s="4">
        <f t="shared" si="3"/>
        <v>2570</v>
      </c>
      <c r="K30" s="3">
        <f t="shared" si="4"/>
        <v>1399</v>
      </c>
    </row>
    <row r="31" spans="1:24" x14ac:dyDescent="0.35">
      <c r="A31" s="2">
        <f t="shared" si="17"/>
        <v>43</v>
      </c>
      <c r="B31" s="3">
        <v>1981</v>
      </c>
      <c r="C31" s="2">
        <f>'2022'!B43</f>
        <v>138372</v>
      </c>
      <c r="D31" s="4">
        <f>'2021'!B42</f>
        <v>137450</v>
      </c>
      <c r="E31" s="4" t="str">
        <f>'2020'!C41</f>
        <v>69714</v>
      </c>
      <c r="F31" s="9">
        <f>'2019'!B40</f>
        <v>137539</v>
      </c>
      <c r="G31" s="5">
        <f>'2018'!B39</f>
        <v>135382</v>
      </c>
      <c r="H31" s="2">
        <f t="shared" si="1"/>
        <v>922</v>
      </c>
      <c r="I31" s="4">
        <f t="shared" si="2"/>
        <v>-44.5</v>
      </c>
      <c r="J31" s="4">
        <f t="shared" si="3"/>
        <v>2157</v>
      </c>
      <c r="K31" s="3">
        <f t="shared" si="4"/>
        <v>747.5</v>
      </c>
    </row>
    <row r="32" spans="1:24" x14ac:dyDescent="0.35">
      <c r="A32" s="2">
        <f t="shared" si="17"/>
        <v>44</v>
      </c>
      <c r="B32" s="3">
        <v>1980</v>
      </c>
      <c r="C32" s="2">
        <f>'2022'!B44</f>
        <v>127275</v>
      </c>
      <c r="D32" s="4">
        <f>'2021'!B43</f>
        <v>126389</v>
      </c>
      <c r="E32" s="4" t="str">
        <f>'2020'!C42</f>
        <v>61973</v>
      </c>
      <c r="F32" s="9">
        <f>'2019'!B41</f>
        <v>122489</v>
      </c>
      <c r="G32" s="5">
        <f>'2018'!B40</f>
        <v>120587</v>
      </c>
      <c r="H32" s="2">
        <f t="shared" si="1"/>
        <v>886</v>
      </c>
      <c r="I32" s="4">
        <f t="shared" si="2"/>
        <v>1950</v>
      </c>
      <c r="J32" s="4">
        <f t="shared" si="3"/>
        <v>1902</v>
      </c>
      <c r="K32" s="3">
        <f t="shared" si="4"/>
        <v>1672</v>
      </c>
    </row>
    <row r="33" spans="1:11" x14ac:dyDescent="0.35">
      <c r="A33" s="2">
        <f t="shared" si="17"/>
        <v>45</v>
      </c>
      <c r="B33" s="3">
        <v>1979</v>
      </c>
      <c r="C33" s="2">
        <f>'2022'!B45</f>
        <v>139416</v>
      </c>
      <c r="D33" s="4">
        <f>'2021'!B44</f>
        <v>138328</v>
      </c>
      <c r="E33" s="4" t="str">
        <f>'2020'!C43</f>
        <v>68984</v>
      </c>
      <c r="F33" s="9">
        <f>'2019'!B42</f>
        <v>136823</v>
      </c>
      <c r="G33" s="5">
        <f>'2018'!B41</f>
        <v>134899</v>
      </c>
      <c r="H33" s="2">
        <f t="shared" si="1"/>
        <v>1088</v>
      </c>
      <c r="I33" s="4">
        <f t="shared" si="2"/>
        <v>752.5</v>
      </c>
      <c r="J33" s="4">
        <f t="shared" si="3"/>
        <v>1924</v>
      </c>
      <c r="K33" s="3">
        <f t="shared" si="4"/>
        <v>1129.25</v>
      </c>
    </row>
    <row r="34" spans="1:11" x14ac:dyDescent="0.35">
      <c r="A34" s="2">
        <f t="shared" si="17"/>
        <v>46</v>
      </c>
      <c r="B34" s="3">
        <v>1978</v>
      </c>
      <c r="C34" s="2">
        <f>'2022'!B46</f>
        <v>129070</v>
      </c>
      <c r="D34" s="4">
        <f>'2021'!B45</f>
        <v>128093</v>
      </c>
      <c r="E34" s="4" t="str">
        <f>'2020'!C44</f>
        <v>64033</v>
      </c>
      <c r="F34" s="9">
        <f>'2019'!B43</f>
        <v>126227</v>
      </c>
      <c r="G34" s="5">
        <f>'2018'!B42</f>
        <v>124971</v>
      </c>
      <c r="H34" s="2">
        <f t="shared" si="1"/>
        <v>977</v>
      </c>
      <c r="I34" s="4">
        <f t="shared" si="2"/>
        <v>933</v>
      </c>
      <c r="J34" s="4">
        <f t="shared" si="3"/>
        <v>1256</v>
      </c>
      <c r="K34" s="3">
        <f t="shared" si="4"/>
        <v>1024.75</v>
      </c>
    </row>
    <row r="35" spans="1:11" x14ac:dyDescent="0.35">
      <c r="A35" s="2">
        <f t="shared" si="17"/>
        <v>47</v>
      </c>
      <c r="B35" s="3">
        <v>1977</v>
      </c>
      <c r="C35" s="2">
        <f>'2022'!B47</f>
        <v>124720</v>
      </c>
      <c r="D35" s="4">
        <f>'2021'!B46</f>
        <v>123978</v>
      </c>
      <c r="E35" s="4" t="str">
        <f>'2020'!C45</f>
        <v>61618</v>
      </c>
      <c r="F35" s="9">
        <f>'2019'!B44</f>
        <v>122431</v>
      </c>
      <c r="G35" s="5">
        <f>'2018'!B43</f>
        <v>121036</v>
      </c>
      <c r="H35" s="2">
        <f t="shared" si="1"/>
        <v>742</v>
      </c>
      <c r="I35" s="4">
        <f t="shared" si="2"/>
        <v>773.5</v>
      </c>
      <c r="J35" s="4">
        <f t="shared" si="3"/>
        <v>1395</v>
      </c>
      <c r="K35" s="3">
        <f t="shared" si="4"/>
        <v>921</v>
      </c>
    </row>
    <row r="36" spans="1:11" x14ac:dyDescent="0.35">
      <c r="A36" s="2">
        <f t="shared" si="17"/>
        <v>48</v>
      </c>
      <c r="B36" s="3">
        <v>1976</v>
      </c>
      <c r="C36" s="2">
        <f>'2022'!B48</f>
        <v>123461</v>
      </c>
      <c r="D36" s="4">
        <f>'2021'!B47</f>
        <v>122935</v>
      </c>
      <c r="E36" s="4">
        <f>'2020'!C46</f>
        <v>61150</v>
      </c>
      <c r="F36" s="9">
        <f>'2019'!B45</f>
        <v>120938</v>
      </c>
      <c r="G36" s="5">
        <f>'2018'!B44</f>
        <v>119450</v>
      </c>
      <c r="H36" s="2">
        <f t="shared" si="1"/>
        <v>526</v>
      </c>
      <c r="I36" s="4">
        <f t="shared" si="2"/>
        <v>998.5</v>
      </c>
      <c r="J36" s="4">
        <f t="shared" si="3"/>
        <v>1488</v>
      </c>
      <c r="K36" s="3">
        <f t="shared" si="4"/>
        <v>1002.75</v>
      </c>
    </row>
    <row r="37" spans="1:11" ht="16.3" thickBot="1" x14ac:dyDescent="0.4">
      <c r="A37" s="28">
        <f t="shared" si="17"/>
        <v>49</v>
      </c>
      <c r="B37" s="26">
        <v>1975</v>
      </c>
      <c r="C37" s="28">
        <f>'2022'!B49</f>
        <v>119291</v>
      </c>
      <c r="D37" s="24">
        <f>'2021'!B48</f>
        <v>118761</v>
      </c>
      <c r="E37" s="24" t="str">
        <f>'2020'!C47</f>
        <v>59303</v>
      </c>
      <c r="F37" s="29">
        <f>'2019'!B46</f>
        <v>118339</v>
      </c>
      <c r="G37" s="30">
        <f>'2018'!B45</f>
        <v>117036</v>
      </c>
      <c r="H37" s="28">
        <f t="shared" si="1"/>
        <v>530</v>
      </c>
      <c r="I37" s="24">
        <f t="shared" si="2"/>
        <v>211</v>
      </c>
      <c r="J37" s="24">
        <f t="shared" si="3"/>
        <v>1303</v>
      </c>
      <c r="K37" s="26">
        <f t="shared" si="4"/>
        <v>563.75</v>
      </c>
    </row>
  </sheetData>
  <mergeCells count="6">
    <mergeCell ref="V1:X1"/>
    <mergeCell ref="C1:G1"/>
    <mergeCell ref="L1:P1"/>
    <mergeCell ref="Q1:U1"/>
    <mergeCell ref="A1:B1"/>
    <mergeCell ref="H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8517-982F-438B-9701-FA0D9563121F}">
  <dimension ref="A1:O61"/>
  <sheetViews>
    <sheetView workbookViewId="0">
      <pane ySplit="1" topLeftCell="A2" activePane="bottomLeft" state="frozen"/>
      <selection pane="bottomLeft" sqref="A1:XFD1048576"/>
    </sheetView>
  </sheetViews>
  <sheetFormatPr defaultColWidth="9.140625" defaultRowHeight="14.15" x14ac:dyDescent="0.35"/>
  <cols>
    <col min="1" max="1" width="5.0703125" bestFit="1" customWidth="1"/>
    <col min="2" max="4" width="8" bestFit="1" customWidth="1"/>
    <col min="5" max="5" width="7" bestFit="1" customWidth="1"/>
    <col min="7" max="7" width="8.92578125" bestFit="1" customWidth="1"/>
    <col min="8" max="8" width="40.140625" bestFit="1" customWidth="1"/>
    <col min="9" max="9" width="38.5" bestFit="1" customWidth="1"/>
    <col min="10" max="10" width="7" bestFit="1" customWidth="1"/>
    <col min="12" max="12" width="5.7109375" bestFit="1" customWidth="1"/>
    <col min="13" max="13" width="10.78515625" bestFit="1" customWidth="1"/>
    <col min="14" max="15" width="8.78515625" bestFit="1" customWidth="1"/>
  </cols>
  <sheetData>
    <row r="1" spans="1:15" ht="16.3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  <c r="G1" t="s">
        <v>180</v>
      </c>
      <c r="H1" t="s">
        <v>679</v>
      </c>
      <c r="I1" t="s">
        <v>680</v>
      </c>
      <c r="J1" t="s">
        <v>181</v>
      </c>
      <c r="L1" t="s">
        <v>675</v>
      </c>
      <c r="M1" t="s">
        <v>676</v>
      </c>
      <c r="N1" t="s">
        <v>677</v>
      </c>
      <c r="O1" t="s">
        <v>678</v>
      </c>
    </row>
    <row r="2" spans="1:15" x14ac:dyDescent="0.35">
      <c r="A2" t="s">
        <v>0</v>
      </c>
      <c r="B2">
        <v>66659</v>
      </c>
      <c r="C2" t="s">
        <v>1</v>
      </c>
      <c r="D2" t="s">
        <v>2</v>
      </c>
      <c r="E2">
        <f>C2/D2</f>
        <v>1.1151515151515152</v>
      </c>
      <c r="G2">
        <v>2035</v>
      </c>
      <c r="H2">
        <f t="shared" ref="H2:H14" si="0">SUM(B9:B28)</f>
        <v>1609648</v>
      </c>
    </row>
    <row r="3" spans="1:15" x14ac:dyDescent="0.35">
      <c r="A3" t="s">
        <v>3</v>
      </c>
      <c r="B3">
        <v>77586</v>
      </c>
      <c r="C3" t="s">
        <v>4</v>
      </c>
      <c r="D3" t="s">
        <v>5</v>
      </c>
      <c r="E3">
        <f t="shared" ref="E3:E61" si="1">C3/D3</f>
        <v>1.1280925997037687</v>
      </c>
      <c r="G3">
        <v>2034</v>
      </c>
      <c r="H3">
        <f t="shared" si="0"/>
        <v>1618898</v>
      </c>
    </row>
    <row r="4" spans="1:15" x14ac:dyDescent="0.35">
      <c r="A4" t="s">
        <v>6</v>
      </c>
      <c r="B4">
        <v>89700</v>
      </c>
      <c r="C4" t="s">
        <v>7</v>
      </c>
      <c r="D4" t="s">
        <v>8</v>
      </c>
      <c r="E4">
        <f t="shared" si="1"/>
        <v>1.1195652173913044</v>
      </c>
      <c r="G4">
        <v>2033</v>
      </c>
      <c r="H4">
        <f t="shared" si="0"/>
        <v>1651852</v>
      </c>
    </row>
    <row r="5" spans="1:15" x14ac:dyDescent="0.35">
      <c r="A5" t="s">
        <v>9</v>
      </c>
      <c r="B5">
        <v>110517</v>
      </c>
      <c r="C5" t="s">
        <v>10</v>
      </c>
      <c r="D5" t="s">
        <v>11</v>
      </c>
      <c r="E5">
        <f t="shared" si="1"/>
        <v>1.1220214665617019</v>
      </c>
      <c r="G5">
        <v>2032</v>
      </c>
      <c r="H5">
        <f t="shared" si="0"/>
        <v>1714402</v>
      </c>
    </row>
    <row r="6" spans="1:15" x14ac:dyDescent="0.35">
      <c r="A6" t="s">
        <v>12</v>
      </c>
      <c r="B6">
        <v>113632</v>
      </c>
      <c r="C6" t="s">
        <v>13</v>
      </c>
      <c r="D6" t="s">
        <v>14</v>
      </c>
      <c r="E6">
        <f t="shared" si="1"/>
        <v>1.1214248375774774</v>
      </c>
      <c r="G6">
        <v>2031</v>
      </c>
      <c r="H6">
        <f t="shared" si="0"/>
        <v>1777250</v>
      </c>
    </row>
    <row r="7" spans="1:15" x14ac:dyDescent="0.35">
      <c r="A7" t="s">
        <v>15</v>
      </c>
      <c r="B7">
        <v>125094</v>
      </c>
      <c r="C7" t="s">
        <v>16</v>
      </c>
      <c r="D7" t="s">
        <v>17</v>
      </c>
      <c r="E7">
        <f t="shared" si="1"/>
        <v>1.126870239390642</v>
      </c>
      <c r="G7">
        <v>2030</v>
      </c>
      <c r="H7">
        <f t="shared" si="0"/>
        <v>1869456</v>
      </c>
    </row>
    <row r="8" spans="1:15" x14ac:dyDescent="0.35">
      <c r="A8" t="s">
        <v>18</v>
      </c>
      <c r="B8">
        <v>128875</v>
      </c>
      <c r="C8" t="s">
        <v>19</v>
      </c>
      <c r="D8" t="s">
        <v>20</v>
      </c>
      <c r="E8">
        <f t="shared" si="1"/>
        <v>1.1298484522963526</v>
      </c>
      <c r="G8">
        <v>2029</v>
      </c>
      <c r="H8">
        <f t="shared" si="0"/>
        <v>1993449</v>
      </c>
    </row>
    <row r="9" spans="1:15" x14ac:dyDescent="0.35">
      <c r="A9" t="s">
        <v>21</v>
      </c>
      <c r="B9">
        <v>111383</v>
      </c>
      <c r="C9" t="s">
        <v>22</v>
      </c>
      <c r="D9" t="s">
        <v>23</v>
      </c>
      <c r="E9">
        <f t="shared" si="1"/>
        <v>1.123401010389858</v>
      </c>
      <c r="G9">
        <v>2028</v>
      </c>
      <c r="H9">
        <f t="shared" si="0"/>
        <v>2129790</v>
      </c>
    </row>
    <row r="10" spans="1:15" x14ac:dyDescent="0.35">
      <c r="A10" t="s">
        <v>24</v>
      </c>
      <c r="B10">
        <v>108697</v>
      </c>
      <c r="C10" t="s">
        <v>25</v>
      </c>
      <c r="D10" t="s">
        <v>26</v>
      </c>
      <c r="E10">
        <f t="shared" si="1"/>
        <v>1.1521601393893794</v>
      </c>
      <c r="G10">
        <v>2027</v>
      </c>
      <c r="H10">
        <f t="shared" si="0"/>
        <v>2259264</v>
      </c>
    </row>
    <row r="11" spans="1:15" x14ac:dyDescent="0.35">
      <c r="A11" t="s">
        <v>27</v>
      </c>
      <c r="B11">
        <v>99453</v>
      </c>
      <c r="C11" t="s">
        <v>28</v>
      </c>
      <c r="D11" t="s">
        <v>29</v>
      </c>
      <c r="E11">
        <f t="shared" si="1"/>
        <v>1.1467610680596629</v>
      </c>
      <c r="G11">
        <v>2026</v>
      </c>
      <c r="H11">
        <f t="shared" si="0"/>
        <v>2400832</v>
      </c>
    </row>
    <row r="12" spans="1:15" x14ac:dyDescent="0.35">
      <c r="A12" t="s">
        <v>30</v>
      </c>
      <c r="B12">
        <v>101784</v>
      </c>
      <c r="C12" t="s">
        <v>31</v>
      </c>
      <c r="D12" t="s">
        <v>32</v>
      </c>
      <c r="E12">
        <f t="shared" si="1"/>
        <v>1.150926649901735</v>
      </c>
      <c r="G12">
        <v>2025</v>
      </c>
      <c r="H12">
        <f t="shared" si="0"/>
        <v>2529081</v>
      </c>
      <c r="I12">
        <f>H2</f>
        <v>1609648</v>
      </c>
      <c r="J12">
        <f t="shared" ref="J12:J24" si="2">I12/H12</f>
        <v>0.63645569279908398</v>
      </c>
      <c r="L12">
        <v>2035</v>
      </c>
      <c r="O12">
        <f t="shared" ref="O12:O24" si="3">SUM(B2:B4)</f>
        <v>233945</v>
      </c>
    </row>
    <row r="13" spans="1:15" x14ac:dyDescent="0.35">
      <c r="A13" t="s">
        <v>33</v>
      </c>
      <c r="B13">
        <v>86284</v>
      </c>
      <c r="C13" t="s">
        <v>34</v>
      </c>
      <c r="D13" t="s">
        <v>35</v>
      </c>
      <c r="E13">
        <f t="shared" si="1"/>
        <v>1.1637535421420868</v>
      </c>
      <c r="G13">
        <v>2024</v>
      </c>
      <c r="H13">
        <f t="shared" si="0"/>
        <v>2639957</v>
      </c>
      <c r="I13">
        <f t="shared" ref="I13:I14" si="4">H3</f>
        <v>1618898</v>
      </c>
      <c r="J13">
        <f t="shared" si="2"/>
        <v>0.61322892759238123</v>
      </c>
      <c r="L13">
        <v>2034</v>
      </c>
      <c r="O13">
        <f t="shared" si="3"/>
        <v>277803</v>
      </c>
    </row>
    <row r="14" spans="1:15" x14ac:dyDescent="0.35">
      <c r="A14" t="s">
        <v>36</v>
      </c>
      <c r="B14">
        <v>83095</v>
      </c>
      <c r="C14" t="s">
        <v>37</v>
      </c>
      <c r="D14" t="s">
        <v>38</v>
      </c>
      <c r="E14">
        <f t="shared" si="1"/>
        <v>1.1615680765829042</v>
      </c>
      <c r="G14">
        <v>2023</v>
      </c>
      <c r="H14">
        <f t="shared" si="0"/>
        <v>2748334</v>
      </c>
      <c r="I14">
        <f t="shared" si="4"/>
        <v>1651852</v>
      </c>
      <c r="J14">
        <f t="shared" si="2"/>
        <v>0.6010375740357613</v>
      </c>
      <c r="L14">
        <v>2033</v>
      </c>
      <c r="O14">
        <f t="shared" si="3"/>
        <v>313849</v>
      </c>
    </row>
    <row r="15" spans="1:15" x14ac:dyDescent="0.35">
      <c r="A15" t="s">
        <v>39</v>
      </c>
      <c r="B15">
        <v>75783</v>
      </c>
      <c r="C15" t="s">
        <v>40</v>
      </c>
      <c r="D15" t="s">
        <v>41</v>
      </c>
      <c r="E15">
        <f t="shared" si="1"/>
        <v>1.1787993789891322</v>
      </c>
      <c r="G15">
        <v>2022</v>
      </c>
      <c r="H15">
        <f>SUM(B22:B41)</f>
        <v>2848642</v>
      </c>
      <c r="I15">
        <f>H5</f>
        <v>1714402</v>
      </c>
      <c r="J15">
        <f t="shared" si="2"/>
        <v>0.60183132875243717</v>
      </c>
      <c r="L15">
        <v>2032</v>
      </c>
      <c r="O15">
        <f t="shared" si="3"/>
        <v>349243</v>
      </c>
    </row>
    <row r="16" spans="1:15" x14ac:dyDescent="0.35">
      <c r="A16" t="s">
        <v>42</v>
      </c>
      <c r="B16">
        <v>73566</v>
      </c>
      <c r="C16" t="s">
        <v>43</v>
      </c>
      <c r="D16" t="s">
        <v>44</v>
      </c>
      <c r="E16">
        <f t="shared" si="1"/>
        <v>1.1535714285714285</v>
      </c>
      <c r="G16">
        <v>2021</v>
      </c>
      <c r="H16">
        <f t="shared" ref="H16:H25" si="5">SUM(B23:B42)</f>
        <v>2945806</v>
      </c>
      <c r="I16">
        <f t="shared" ref="I16:I24" si="6">H6</f>
        <v>1777250</v>
      </c>
      <c r="J16">
        <f t="shared" si="2"/>
        <v>0.60331535749468901</v>
      </c>
      <c r="L16">
        <v>2031</v>
      </c>
      <c r="O16">
        <f t="shared" si="3"/>
        <v>367601</v>
      </c>
    </row>
    <row r="17" spans="1:15" x14ac:dyDescent="0.35">
      <c r="A17" t="s">
        <v>45</v>
      </c>
      <c r="B17">
        <v>71058</v>
      </c>
      <c r="C17" t="s">
        <v>46</v>
      </c>
      <c r="D17" t="s">
        <v>47</v>
      </c>
      <c r="E17">
        <f t="shared" si="1"/>
        <v>1.1585054678007289</v>
      </c>
      <c r="G17">
        <v>2020</v>
      </c>
      <c r="H17">
        <f t="shared" si="5"/>
        <v>3010845</v>
      </c>
      <c r="I17">
        <f t="shared" si="6"/>
        <v>1869456</v>
      </c>
      <c r="J17">
        <f t="shared" si="2"/>
        <v>0.62090741967786456</v>
      </c>
      <c r="L17">
        <v>2030</v>
      </c>
      <c r="O17">
        <f t="shared" si="3"/>
        <v>365352</v>
      </c>
    </row>
    <row r="18" spans="1:15" x14ac:dyDescent="0.35">
      <c r="A18" t="s">
        <v>48</v>
      </c>
      <c r="B18">
        <v>63415</v>
      </c>
      <c r="C18" t="s">
        <v>49</v>
      </c>
      <c r="D18" t="s">
        <v>50</v>
      </c>
      <c r="E18">
        <f t="shared" si="1"/>
        <v>1.1593966016276773</v>
      </c>
      <c r="G18">
        <v>2019</v>
      </c>
      <c r="H18">
        <f t="shared" si="5"/>
        <v>3062533</v>
      </c>
      <c r="I18">
        <f t="shared" si="6"/>
        <v>1993449</v>
      </c>
      <c r="J18">
        <f t="shared" si="2"/>
        <v>0.65091510850658585</v>
      </c>
      <c r="L18">
        <v>2029</v>
      </c>
      <c r="N18">
        <f t="shared" ref="N18:N36" si="7">SUM(B2:B7)</f>
        <v>583188</v>
      </c>
      <c r="O18">
        <f t="shared" si="3"/>
        <v>348955</v>
      </c>
    </row>
    <row r="19" spans="1:15" x14ac:dyDescent="0.35">
      <c r="A19" t="s">
        <v>51</v>
      </c>
      <c r="B19">
        <v>59911</v>
      </c>
      <c r="C19" t="s">
        <v>52</v>
      </c>
      <c r="D19" t="s">
        <v>53</v>
      </c>
      <c r="E19">
        <f t="shared" si="1"/>
        <v>1.1383039474623455</v>
      </c>
      <c r="G19">
        <v>2018</v>
      </c>
      <c r="H19">
        <f t="shared" si="5"/>
        <v>3128288</v>
      </c>
      <c r="I19">
        <f t="shared" si="6"/>
        <v>2129790</v>
      </c>
      <c r="J19">
        <f t="shared" si="2"/>
        <v>0.68081647214067242</v>
      </c>
      <c r="L19">
        <v>2028</v>
      </c>
      <c r="N19">
        <f t="shared" si="7"/>
        <v>645404</v>
      </c>
      <c r="O19">
        <f t="shared" si="3"/>
        <v>319533</v>
      </c>
    </row>
    <row r="20" spans="1:15" x14ac:dyDescent="0.35">
      <c r="A20" t="s">
        <v>54</v>
      </c>
      <c r="B20">
        <v>61020</v>
      </c>
      <c r="C20" t="s">
        <v>55</v>
      </c>
      <c r="D20" t="s">
        <v>56</v>
      </c>
      <c r="E20">
        <f t="shared" si="1"/>
        <v>1.1455696202531647</v>
      </c>
      <c r="G20">
        <v>2017</v>
      </c>
      <c r="H20">
        <f t="shared" si="5"/>
        <v>3179153</v>
      </c>
      <c r="I20">
        <f t="shared" si="6"/>
        <v>2259264</v>
      </c>
      <c r="J20">
        <f t="shared" si="2"/>
        <v>0.71064966045987721</v>
      </c>
      <c r="L20">
        <v>2027</v>
      </c>
      <c r="N20">
        <f t="shared" si="7"/>
        <v>679201</v>
      </c>
      <c r="O20">
        <f t="shared" si="3"/>
        <v>309934</v>
      </c>
    </row>
    <row r="21" spans="1:15" x14ac:dyDescent="0.35">
      <c r="A21" t="s">
        <v>57</v>
      </c>
      <c r="B21">
        <v>61904</v>
      </c>
      <c r="C21" t="s">
        <v>58</v>
      </c>
      <c r="D21" t="s">
        <v>59</v>
      </c>
      <c r="E21">
        <f t="shared" si="1"/>
        <v>1.185952893816872</v>
      </c>
      <c r="G21">
        <v>2016</v>
      </c>
      <c r="H21">
        <f t="shared" si="5"/>
        <v>3221420</v>
      </c>
      <c r="I21">
        <f t="shared" si="6"/>
        <v>2400832</v>
      </c>
      <c r="J21">
        <f t="shared" si="2"/>
        <v>0.74527133996808859</v>
      </c>
      <c r="L21">
        <v>2026</v>
      </c>
      <c r="N21">
        <f t="shared" si="7"/>
        <v>698198</v>
      </c>
      <c r="O21">
        <f t="shared" si="3"/>
        <v>287521</v>
      </c>
    </row>
    <row r="22" spans="1:15" x14ac:dyDescent="0.35">
      <c r="A22" t="s">
        <v>60</v>
      </c>
      <c r="B22">
        <v>70508</v>
      </c>
      <c r="C22" t="s">
        <v>61</v>
      </c>
      <c r="D22" t="s">
        <v>62</v>
      </c>
      <c r="E22">
        <f t="shared" si="1"/>
        <v>1.2362194735172851</v>
      </c>
      <c r="G22">
        <v>2015</v>
      </c>
      <c r="H22">
        <f t="shared" si="5"/>
        <v>3246333</v>
      </c>
      <c r="I22">
        <f t="shared" si="6"/>
        <v>2529081</v>
      </c>
      <c r="J22">
        <f t="shared" si="2"/>
        <v>0.77905778612360466</v>
      </c>
      <c r="L22">
        <v>2025</v>
      </c>
      <c r="M22">
        <f t="shared" ref="M22:M24" si="8">SUM(B2:B4)</f>
        <v>233945</v>
      </c>
      <c r="N22">
        <f t="shared" si="7"/>
        <v>687134</v>
      </c>
      <c r="O22">
        <f t="shared" si="3"/>
        <v>271163</v>
      </c>
    </row>
    <row r="23" spans="1:15" x14ac:dyDescent="0.35">
      <c r="A23" t="s">
        <v>63</v>
      </c>
      <c r="B23">
        <v>73333</v>
      </c>
      <c r="C23" t="s">
        <v>64</v>
      </c>
      <c r="D23" t="s">
        <v>65</v>
      </c>
      <c r="E23">
        <f t="shared" si="1"/>
        <v>1.2657418278440338</v>
      </c>
      <c r="G23">
        <v>2014</v>
      </c>
      <c r="H23">
        <f t="shared" si="5"/>
        <v>3244991</v>
      </c>
      <c r="I23">
        <f t="shared" si="6"/>
        <v>2639957</v>
      </c>
      <c r="J23">
        <f t="shared" si="2"/>
        <v>0.81354832725267956</v>
      </c>
      <c r="L23">
        <v>2024</v>
      </c>
      <c r="M23">
        <f t="shared" si="8"/>
        <v>277803</v>
      </c>
      <c r="N23">
        <f t="shared" si="7"/>
        <v>675286</v>
      </c>
      <c r="O23">
        <f t="shared" si="3"/>
        <v>245162</v>
      </c>
    </row>
    <row r="24" spans="1:15" x14ac:dyDescent="0.35">
      <c r="A24" t="s">
        <v>66</v>
      </c>
      <c r="B24">
        <v>75587</v>
      </c>
      <c r="C24" t="s">
        <v>67</v>
      </c>
      <c r="D24" t="s">
        <v>68</v>
      </c>
      <c r="E24">
        <f t="shared" si="1"/>
        <v>1.2869807267556201</v>
      </c>
      <c r="G24">
        <v>2013</v>
      </c>
      <c r="H24">
        <f t="shared" si="5"/>
        <v>3215584</v>
      </c>
      <c r="I24">
        <f t="shared" si="6"/>
        <v>2748334</v>
      </c>
      <c r="J24">
        <f t="shared" si="2"/>
        <v>0.85469202483903395</v>
      </c>
      <c r="L24">
        <v>2023</v>
      </c>
      <c r="M24">
        <f t="shared" si="8"/>
        <v>313849</v>
      </c>
      <c r="N24">
        <f t="shared" si="7"/>
        <v>636476</v>
      </c>
      <c r="O24">
        <f t="shared" si="3"/>
        <v>232444</v>
      </c>
    </row>
    <row r="25" spans="1:15" x14ac:dyDescent="0.35">
      <c r="A25" t="s">
        <v>69</v>
      </c>
      <c r="B25">
        <v>73661</v>
      </c>
      <c r="C25">
        <v>41680</v>
      </c>
      <c r="D25" t="s">
        <v>70</v>
      </c>
      <c r="E25">
        <f t="shared" si="1"/>
        <v>1.3032738188299302</v>
      </c>
      <c r="G25">
        <v>2012</v>
      </c>
      <c r="H25">
        <f t="shared" si="5"/>
        <v>3173390</v>
      </c>
      <c r="I25">
        <f>H15</f>
        <v>2848642</v>
      </c>
      <c r="J25">
        <f>I25/H25</f>
        <v>0.89766527278399444</v>
      </c>
      <c r="L25">
        <v>2022</v>
      </c>
      <c r="M25">
        <f>SUM(B5:B7)</f>
        <v>349243</v>
      </c>
      <c r="N25">
        <f t="shared" si="7"/>
        <v>590696</v>
      </c>
      <c r="O25">
        <f>SUM(B15:B17)</f>
        <v>220407</v>
      </c>
    </row>
    <row r="26" spans="1:15" x14ac:dyDescent="0.35">
      <c r="A26" t="s">
        <v>71</v>
      </c>
      <c r="B26">
        <v>78205</v>
      </c>
      <c r="C26" t="s">
        <v>72</v>
      </c>
      <c r="D26" t="s">
        <v>73</v>
      </c>
      <c r="E26">
        <f t="shared" si="1"/>
        <v>1.2923261812639231</v>
      </c>
      <c r="L26">
        <v>2021</v>
      </c>
      <c r="M26">
        <f>SUM(B6:B8)</f>
        <v>367601</v>
      </c>
      <c r="N26">
        <f t="shared" si="7"/>
        <v>555096</v>
      </c>
      <c r="O26">
        <f>SUM(B16:B18)</f>
        <v>208039</v>
      </c>
    </row>
    <row r="27" spans="1:15" x14ac:dyDescent="0.35">
      <c r="A27" t="s">
        <v>79</v>
      </c>
      <c r="B27">
        <v>82453</v>
      </c>
      <c r="C27" t="s">
        <v>80</v>
      </c>
      <c r="D27" t="s">
        <v>5</v>
      </c>
      <c r="E27">
        <f t="shared" si="1"/>
        <v>1.2615886773821932</v>
      </c>
      <c r="L27">
        <v>2020</v>
      </c>
      <c r="M27">
        <f t="shared" ref="M27:M36" si="9">SUM(B7:B9)</f>
        <v>365352</v>
      </c>
      <c r="N27">
        <f t="shared" si="7"/>
        <v>519965</v>
      </c>
      <c r="O27">
        <f t="shared" ref="O27:O36" si="10">SUM(B17:B19)</f>
        <v>194384</v>
      </c>
    </row>
    <row r="28" spans="1:15" x14ac:dyDescent="0.35">
      <c r="A28" t="s">
        <v>81</v>
      </c>
      <c r="B28">
        <v>98548</v>
      </c>
      <c r="C28" t="s">
        <v>82</v>
      </c>
      <c r="D28" t="s">
        <v>83</v>
      </c>
      <c r="E28">
        <f t="shared" si="1"/>
        <v>1.2611049926578561</v>
      </c>
      <c r="L28">
        <v>2019</v>
      </c>
      <c r="M28">
        <f t="shared" si="9"/>
        <v>348955</v>
      </c>
      <c r="N28">
        <f t="shared" si="7"/>
        <v>491570</v>
      </c>
      <c r="O28">
        <f t="shared" si="10"/>
        <v>184346</v>
      </c>
    </row>
    <row r="29" spans="1:15" x14ac:dyDescent="0.35">
      <c r="A29" t="s">
        <v>84</v>
      </c>
      <c r="B29">
        <v>120633</v>
      </c>
      <c r="C29" t="s">
        <v>85</v>
      </c>
      <c r="D29" t="s">
        <v>86</v>
      </c>
      <c r="E29">
        <f t="shared" si="1"/>
        <v>1.2457136474486661</v>
      </c>
      <c r="L29">
        <v>2018</v>
      </c>
      <c r="M29">
        <f t="shared" si="9"/>
        <v>319533</v>
      </c>
      <c r="N29">
        <f t="shared" si="7"/>
        <v>453201</v>
      </c>
      <c r="O29">
        <f t="shared" si="10"/>
        <v>182835</v>
      </c>
    </row>
    <row r="30" spans="1:15" x14ac:dyDescent="0.35">
      <c r="A30" t="s">
        <v>87</v>
      </c>
      <c r="B30">
        <v>141651</v>
      </c>
      <c r="C30" t="s">
        <v>88</v>
      </c>
      <c r="D30" t="s">
        <v>89</v>
      </c>
      <c r="E30">
        <f t="shared" si="1"/>
        <v>1.1778724189357481</v>
      </c>
      <c r="L30">
        <v>2017</v>
      </c>
      <c r="M30">
        <f t="shared" si="9"/>
        <v>309934</v>
      </c>
      <c r="N30">
        <f t="shared" si="7"/>
        <v>426828</v>
      </c>
      <c r="O30">
        <f t="shared" si="10"/>
        <v>193432</v>
      </c>
    </row>
    <row r="31" spans="1:15" x14ac:dyDescent="0.35">
      <c r="A31" t="s">
        <v>90</v>
      </c>
      <c r="B31">
        <v>162003</v>
      </c>
      <c r="C31" t="s">
        <v>91</v>
      </c>
      <c r="D31" t="s">
        <v>92</v>
      </c>
      <c r="E31">
        <f t="shared" si="1"/>
        <v>1.1101559141885819</v>
      </c>
      <c r="L31">
        <v>2016</v>
      </c>
      <c r="M31">
        <f t="shared" si="9"/>
        <v>287521</v>
      </c>
      <c r="N31">
        <f t="shared" si="7"/>
        <v>404753</v>
      </c>
      <c r="O31">
        <f t="shared" si="10"/>
        <v>205745</v>
      </c>
    </row>
    <row r="32" spans="1:15" x14ac:dyDescent="0.35">
      <c r="A32" t="s">
        <v>93</v>
      </c>
      <c r="B32">
        <v>164632</v>
      </c>
      <c r="C32" t="s">
        <v>94</v>
      </c>
      <c r="D32" t="s">
        <v>95</v>
      </c>
      <c r="E32">
        <f t="shared" si="1"/>
        <v>1.0530496701542607</v>
      </c>
      <c r="L32">
        <v>2015</v>
      </c>
      <c r="M32">
        <f t="shared" si="9"/>
        <v>271163</v>
      </c>
      <c r="N32">
        <f t="shared" si="7"/>
        <v>390874</v>
      </c>
      <c r="O32">
        <f t="shared" si="10"/>
        <v>219428</v>
      </c>
    </row>
    <row r="33" spans="1:15" x14ac:dyDescent="0.35">
      <c r="A33" t="s">
        <v>96</v>
      </c>
      <c r="B33">
        <v>178490</v>
      </c>
      <c r="C33" t="s">
        <v>97</v>
      </c>
      <c r="D33" t="s">
        <v>98</v>
      </c>
      <c r="E33">
        <f t="shared" si="1"/>
        <v>1.0186609364397194</v>
      </c>
      <c r="L33">
        <v>2014</v>
      </c>
      <c r="M33">
        <f t="shared" si="9"/>
        <v>245162</v>
      </c>
      <c r="N33">
        <f t="shared" si="7"/>
        <v>387816</v>
      </c>
      <c r="O33">
        <f t="shared" si="10"/>
        <v>222581</v>
      </c>
    </row>
    <row r="34" spans="1:15" x14ac:dyDescent="0.35">
      <c r="A34" t="s">
        <v>99</v>
      </c>
      <c r="B34">
        <v>207088</v>
      </c>
      <c r="C34">
        <v>103226</v>
      </c>
      <c r="D34">
        <v>103862</v>
      </c>
      <c r="E34">
        <f t="shared" si="1"/>
        <v>0.99387648995782862</v>
      </c>
      <c r="L34">
        <v>2013</v>
      </c>
      <c r="M34">
        <f t="shared" si="9"/>
        <v>232444</v>
      </c>
      <c r="N34">
        <f t="shared" si="7"/>
        <v>390091</v>
      </c>
      <c r="O34">
        <f t="shared" si="10"/>
        <v>227453</v>
      </c>
    </row>
    <row r="35" spans="1:15" x14ac:dyDescent="0.35">
      <c r="A35" t="s">
        <v>100</v>
      </c>
      <c r="B35">
        <v>212124</v>
      </c>
      <c r="C35" t="s">
        <v>101</v>
      </c>
      <c r="D35" t="s">
        <v>102</v>
      </c>
      <c r="E35">
        <f t="shared" si="1"/>
        <v>0.98567777808980872</v>
      </c>
      <c r="L35">
        <v>2012</v>
      </c>
      <c r="M35">
        <f t="shared" si="9"/>
        <v>220407</v>
      </c>
      <c r="N35">
        <f t="shared" si="7"/>
        <v>402263</v>
      </c>
      <c r="O35">
        <f t="shared" si="10"/>
        <v>234319</v>
      </c>
    </row>
    <row r="36" spans="1:15" x14ac:dyDescent="0.35">
      <c r="A36" t="s">
        <v>103</v>
      </c>
      <c r="B36">
        <v>203040</v>
      </c>
      <c r="C36" t="s">
        <v>104</v>
      </c>
      <c r="D36" t="s">
        <v>105</v>
      </c>
      <c r="E36">
        <f t="shared" si="1"/>
        <v>0.98478953645232559</v>
      </c>
      <c r="L36">
        <v>2011</v>
      </c>
      <c r="M36">
        <f t="shared" si="9"/>
        <v>208039</v>
      </c>
      <c r="N36">
        <f t="shared" si="7"/>
        <v>416013</v>
      </c>
      <c r="O36">
        <f t="shared" si="10"/>
        <v>259206</v>
      </c>
    </row>
    <row r="37" spans="1:15" x14ac:dyDescent="0.35">
      <c r="A37" t="s">
        <v>106</v>
      </c>
      <c r="B37">
        <v>212626</v>
      </c>
      <c r="C37" t="s">
        <v>107</v>
      </c>
      <c r="D37" t="s">
        <v>108</v>
      </c>
      <c r="E37">
        <f t="shared" si="1"/>
        <v>0.99311961004874394</v>
      </c>
    </row>
    <row r="38" spans="1:15" x14ac:dyDescent="0.35">
      <c r="A38" t="s">
        <v>109</v>
      </c>
      <c r="B38">
        <v>191664</v>
      </c>
      <c r="C38" t="s">
        <v>110</v>
      </c>
      <c r="D38" t="s">
        <v>111</v>
      </c>
      <c r="E38">
        <f t="shared" si="1"/>
        <v>1.0185569398953145</v>
      </c>
    </row>
    <row r="39" spans="1:15" x14ac:dyDescent="0.35">
      <c r="A39" t="s">
        <v>112</v>
      </c>
      <c r="B39">
        <v>170787</v>
      </c>
      <c r="C39" t="s">
        <v>113</v>
      </c>
      <c r="D39" t="s">
        <v>114</v>
      </c>
      <c r="E39">
        <f t="shared" si="1"/>
        <v>1.0266883432816338</v>
      </c>
    </row>
    <row r="40" spans="1:15" x14ac:dyDescent="0.35">
      <c r="A40" t="s">
        <v>115</v>
      </c>
      <c r="B40">
        <v>169397</v>
      </c>
      <c r="C40" t="s">
        <v>116</v>
      </c>
      <c r="D40" t="s">
        <v>117</v>
      </c>
      <c r="E40">
        <f t="shared" si="1"/>
        <v>1.0361684736880064</v>
      </c>
    </row>
    <row r="41" spans="1:15" x14ac:dyDescent="0.35">
      <c r="A41" t="s">
        <v>118</v>
      </c>
      <c r="B41">
        <v>162212</v>
      </c>
      <c r="C41" t="s">
        <v>119</v>
      </c>
      <c r="D41" t="s">
        <v>120</v>
      </c>
      <c r="E41">
        <f t="shared" si="1"/>
        <v>1.0195968575305967</v>
      </c>
    </row>
    <row r="42" spans="1:15" x14ac:dyDescent="0.35">
      <c r="A42" t="s">
        <v>121</v>
      </c>
      <c r="B42">
        <v>167672</v>
      </c>
      <c r="C42" t="s">
        <v>122</v>
      </c>
      <c r="D42" t="s">
        <v>123</v>
      </c>
      <c r="E42">
        <f t="shared" si="1"/>
        <v>1.0169126580299039</v>
      </c>
    </row>
    <row r="43" spans="1:15" x14ac:dyDescent="0.35">
      <c r="A43" t="s">
        <v>124</v>
      </c>
      <c r="B43">
        <v>138372</v>
      </c>
      <c r="C43" t="s">
        <v>125</v>
      </c>
      <c r="D43" t="s">
        <v>126</v>
      </c>
      <c r="E43">
        <f t="shared" si="1"/>
        <v>1.003358911249457</v>
      </c>
    </row>
    <row r="44" spans="1:15" x14ac:dyDescent="0.35">
      <c r="A44" t="s">
        <v>127</v>
      </c>
      <c r="B44">
        <v>127275</v>
      </c>
      <c r="C44" t="s">
        <v>128</v>
      </c>
      <c r="D44" t="s">
        <v>129</v>
      </c>
      <c r="E44">
        <f t="shared" si="1"/>
        <v>1.0025016520343624</v>
      </c>
    </row>
    <row r="45" spans="1:15" x14ac:dyDescent="0.35">
      <c r="A45" t="s">
        <v>130</v>
      </c>
      <c r="B45">
        <v>139416</v>
      </c>
      <c r="C45" t="s">
        <v>131</v>
      </c>
      <c r="D45" t="s">
        <v>132</v>
      </c>
      <c r="E45">
        <f t="shared" si="1"/>
        <v>0.99493453530800602</v>
      </c>
    </row>
    <row r="46" spans="1:15" x14ac:dyDescent="0.35">
      <c r="A46" t="s">
        <v>133</v>
      </c>
      <c r="B46">
        <v>129070</v>
      </c>
      <c r="C46" t="s">
        <v>134</v>
      </c>
      <c r="D46" t="s">
        <v>135</v>
      </c>
      <c r="E46">
        <f t="shared" si="1"/>
        <v>1.0051266117756719</v>
      </c>
    </row>
    <row r="47" spans="1:15" x14ac:dyDescent="0.35">
      <c r="A47" t="s">
        <v>136</v>
      </c>
      <c r="B47">
        <v>124720</v>
      </c>
      <c r="C47" t="s">
        <v>137</v>
      </c>
      <c r="D47" t="s">
        <v>138</v>
      </c>
      <c r="E47">
        <f t="shared" si="1"/>
        <v>0.98867894443115678</v>
      </c>
    </row>
    <row r="48" spans="1:15" x14ac:dyDescent="0.35">
      <c r="A48" t="s">
        <v>139</v>
      </c>
      <c r="B48">
        <v>123461</v>
      </c>
      <c r="C48" t="s">
        <v>140</v>
      </c>
      <c r="D48" t="s">
        <v>141</v>
      </c>
      <c r="E48">
        <f t="shared" si="1"/>
        <v>1.0010535187526337</v>
      </c>
    </row>
    <row r="49" spans="1:5" x14ac:dyDescent="0.35">
      <c r="A49" t="s">
        <v>142</v>
      </c>
      <c r="B49">
        <v>119291</v>
      </c>
      <c r="C49" t="s">
        <v>143</v>
      </c>
      <c r="D49" t="s">
        <v>144</v>
      </c>
      <c r="E49">
        <f t="shared" si="1"/>
        <v>0.98560205066746565</v>
      </c>
    </row>
    <row r="50" spans="1:5" x14ac:dyDescent="0.35">
      <c r="A50" t="s">
        <v>145</v>
      </c>
      <c r="B50">
        <v>112244</v>
      </c>
      <c r="C50" t="s">
        <v>146</v>
      </c>
      <c r="D50" t="s">
        <v>147</v>
      </c>
      <c r="E50">
        <f t="shared" si="1"/>
        <v>0.98286431006765951</v>
      </c>
    </row>
    <row r="51" spans="1:5" x14ac:dyDescent="0.35">
      <c r="A51" t="s">
        <v>148</v>
      </c>
      <c r="B51">
        <v>119809</v>
      </c>
      <c r="C51" t="s">
        <v>149</v>
      </c>
      <c r="D51" t="s">
        <v>150</v>
      </c>
      <c r="E51">
        <f t="shared" si="1"/>
        <v>1.0020888339293472</v>
      </c>
    </row>
    <row r="52" spans="1:5" x14ac:dyDescent="0.35">
      <c r="A52" t="s">
        <v>151</v>
      </c>
      <c r="B52">
        <v>133137</v>
      </c>
      <c r="C52" t="s">
        <v>152</v>
      </c>
      <c r="D52" t="s">
        <v>153</v>
      </c>
      <c r="E52">
        <f t="shared" si="1"/>
        <v>1.0129573631690354</v>
      </c>
    </row>
    <row r="53" spans="1:5" x14ac:dyDescent="0.35">
      <c r="A53" t="s">
        <v>154</v>
      </c>
      <c r="B53">
        <v>136712</v>
      </c>
      <c r="C53" t="s">
        <v>155</v>
      </c>
      <c r="D53" t="s">
        <v>156</v>
      </c>
      <c r="E53">
        <f t="shared" si="1"/>
        <v>1.0057217470400963</v>
      </c>
    </row>
    <row r="54" spans="1:5" x14ac:dyDescent="0.35">
      <c r="A54" t="s">
        <v>157</v>
      </c>
      <c r="B54">
        <v>155972</v>
      </c>
      <c r="C54" t="s">
        <v>158</v>
      </c>
      <c r="D54" t="s">
        <v>159</v>
      </c>
      <c r="E54">
        <f t="shared" si="1"/>
        <v>0.98402320197420312</v>
      </c>
    </row>
    <row r="55" spans="1:5" x14ac:dyDescent="0.35">
      <c r="A55" t="s">
        <v>160</v>
      </c>
      <c r="B55">
        <v>148042</v>
      </c>
      <c r="C55" t="s">
        <v>161</v>
      </c>
      <c r="D55" t="s">
        <v>162</v>
      </c>
      <c r="E55">
        <f t="shared" si="1"/>
        <v>0.98602130342625638</v>
      </c>
    </row>
    <row r="56" spans="1:5" x14ac:dyDescent="0.35">
      <c r="A56" t="s">
        <v>163</v>
      </c>
      <c r="B56">
        <v>163014</v>
      </c>
      <c r="C56" t="s">
        <v>164</v>
      </c>
      <c r="D56" t="s">
        <v>165</v>
      </c>
      <c r="E56">
        <f t="shared" si="1"/>
        <v>0.98318693885496</v>
      </c>
    </row>
    <row r="57" spans="1:5" x14ac:dyDescent="0.35">
      <c r="A57" t="s">
        <v>166</v>
      </c>
      <c r="B57">
        <v>108043</v>
      </c>
      <c r="C57" t="s">
        <v>167</v>
      </c>
      <c r="D57" t="s">
        <v>168</v>
      </c>
      <c r="E57">
        <f t="shared" si="1"/>
        <v>0.99091545662268743</v>
      </c>
    </row>
    <row r="58" spans="1:5" x14ac:dyDescent="0.35">
      <c r="A58" t="s">
        <v>169</v>
      </c>
      <c r="B58">
        <v>125647</v>
      </c>
      <c r="C58" t="s">
        <v>170</v>
      </c>
      <c r="D58" t="s">
        <v>171</v>
      </c>
      <c r="E58">
        <f t="shared" si="1"/>
        <v>1.0100947078773916</v>
      </c>
    </row>
    <row r="59" spans="1:5" x14ac:dyDescent="0.35">
      <c r="A59" t="s">
        <v>172</v>
      </c>
      <c r="B59">
        <v>122657</v>
      </c>
      <c r="C59">
        <v>61545</v>
      </c>
      <c r="D59" t="s">
        <v>173</v>
      </c>
      <c r="E59">
        <f t="shared" si="1"/>
        <v>1.0070853514857965</v>
      </c>
    </row>
    <row r="60" spans="1:5" x14ac:dyDescent="0.35">
      <c r="A60" t="s">
        <v>174</v>
      </c>
      <c r="B60">
        <v>145836</v>
      </c>
      <c r="C60" t="s">
        <v>175</v>
      </c>
      <c r="D60" t="s">
        <v>176</v>
      </c>
      <c r="E60">
        <f t="shared" si="1"/>
        <v>0.99665936473165384</v>
      </c>
    </row>
    <row r="61" spans="1:5" x14ac:dyDescent="0.35">
      <c r="A61" t="s">
        <v>177</v>
      </c>
      <c r="B61">
        <v>193774</v>
      </c>
      <c r="C61" t="s">
        <v>178</v>
      </c>
      <c r="D61" t="s">
        <v>179</v>
      </c>
      <c r="E61">
        <f t="shared" si="1"/>
        <v>0.99020171726716244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E059-EEE8-4EB7-81B0-90A5931CE739}">
  <dimension ref="A1:J61"/>
  <sheetViews>
    <sheetView workbookViewId="0">
      <selection sqref="A1:XFD1048576"/>
    </sheetView>
  </sheetViews>
  <sheetFormatPr defaultColWidth="9.140625" defaultRowHeight="14.15" x14ac:dyDescent="0.35"/>
  <cols>
    <col min="1" max="1" width="5.140625" bestFit="1" customWidth="1"/>
    <col min="2" max="4" width="8" bestFit="1" customWidth="1"/>
    <col min="5" max="5" width="7" bestFit="1" customWidth="1"/>
    <col min="7" max="7" width="8.85546875" bestFit="1" customWidth="1"/>
    <col min="8" max="8" width="31.28515625" bestFit="1" customWidth="1"/>
    <col min="9" max="9" width="37.7109375" bestFit="1" customWidth="1"/>
    <col min="10" max="10" width="7" bestFit="1" customWidth="1"/>
  </cols>
  <sheetData>
    <row r="1" spans="1:10" ht="16.3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  <c r="G1" t="s">
        <v>180</v>
      </c>
      <c r="H1" t="s">
        <v>681</v>
      </c>
      <c r="I1" t="s">
        <v>682</v>
      </c>
      <c r="J1" t="s">
        <v>181</v>
      </c>
    </row>
    <row r="2" spans="1:10" x14ac:dyDescent="0.35">
      <c r="A2">
        <v>0</v>
      </c>
      <c r="B2">
        <v>67998</v>
      </c>
      <c r="C2" t="s">
        <v>182</v>
      </c>
      <c r="D2" t="s">
        <v>183</v>
      </c>
      <c r="E2">
        <f>C2/D2</f>
        <v>1.1270645645645645</v>
      </c>
      <c r="G2">
        <v>2035</v>
      </c>
      <c r="H2">
        <f t="shared" ref="H2:H15" si="0">SUM(B8:B27)</f>
        <v>1591773</v>
      </c>
    </row>
    <row r="3" spans="1:10" x14ac:dyDescent="0.35">
      <c r="A3">
        <v>1</v>
      </c>
      <c r="B3">
        <v>87089</v>
      </c>
      <c r="C3" t="s">
        <v>184</v>
      </c>
      <c r="D3" t="s">
        <v>185</v>
      </c>
      <c r="E3">
        <f t="shared" ref="E3:E61" si="1">C3/D3</f>
        <v>1.1218448494298801</v>
      </c>
      <c r="G3">
        <v>2034</v>
      </c>
      <c r="H3">
        <f t="shared" si="0"/>
        <v>1599560</v>
      </c>
    </row>
    <row r="4" spans="1:10" x14ac:dyDescent="0.35">
      <c r="A4">
        <v>2</v>
      </c>
      <c r="B4">
        <v>107082</v>
      </c>
      <c r="C4" t="s">
        <v>186</v>
      </c>
      <c r="D4" t="s">
        <v>187</v>
      </c>
      <c r="E4">
        <f t="shared" si="1"/>
        <v>1.1230000594777851</v>
      </c>
      <c r="G4">
        <v>2033</v>
      </c>
      <c r="H4">
        <f t="shared" si="0"/>
        <v>1630168</v>
      </c>
    </row>
    <row r="5" spans="1:10" x14ac:dyDescent="0.35">
      <c r="A5">
        <v>3</v>
      </c>
      <c r="B5">
        <v>111273</v>
      </c>
      <c r="C5" t="s">
        <v>188</v>
      </c>
      <c r="D5" t="s">
        <v>189</v>
      </c>
      <c r="E5">
        <f t="shared" si="1"/>
        <v>1.1221940381057731</v>
      </c>
      <c r="G5">
        <v>2032</v>
      </c>
      <c r="H5">
        <f t="shared" si="0"/>
        <v>1689753</v>
      </c>
    </row>
    <row r="6" spans="1:10" x14ac:dyDescent="0.35">
      <c r="A6">
        <v>4</v>
      </c>
      <c r="B6">
        <v>122017</v>
      </c>
      <c r="C6" t="s">
        <v>190</v>
      </c>
      <c r="D6" t="s">
        <v>191</v>
      </c>
      <c r="E6">
        <f t="shared" si="1"/>
        <v>1.1284014792073682</v>
      </c>
      <c r="G6">
        <v>2031</v>
      </c>
      <c r="H6">
        <f t="shared" si="0"/>
        <v>1749978</v>
      </c>
    </row>
    <row r="7" spans="1:10" x14ac:dyDescent="0.35">
      <c r="A7">
        <v>5</v>
      </c>
      <c r="B7">
        <v>124348</v>
      </c>
      <c r="C7" t="s">
        <v>192</v>
      </c>
      <c r="D7" t="s">
        <v>193</v>
      </c>
      <c r="E7">
        <f t="shared" si="1"/>
        <v>1.1301584582441113</v>
      </c>
      <c r="G7">
        <v>2030</v>
      </c>
      <c r="H7">
        <f t="shared" si="0"/>
        <v>1839654</v>
      </c>
    </row>
    <row r="8" spans="1:10" x14ac:dyDescent="0.35">
      <c r="A8">
        <v>6</v>
      </c>
      <c r="B8">
        <v>109661</v>
      </c>
      <c r="C8" t="s">
        <v>194</v>
      </c>
      <c r="D8" t="s">
        <v>195</v>
      </c>
      <c r="E8">
        <f t="shared" si="1"/>
        <v>1.1241017297150715</v>
      </c>
      <c r="G8">
        <v>2029</v>
      </c>
      <c r="H8">
        <f t="shared" si="0"/>
        <v>1960634</v>
      </c>
    </row>
    <row r="9" spans="1:10" x14ac:dyDescent="0.35">
      <c r="A9">
        <v>7</v>
      </c>
      <c r="B9">
        <v>107613</v>
      </c>
      <c r="C9" t="s">
        <v>196</v>
      </c>
      <c r="D9" t="s">
        <v>197</v>
      </c>
      <c r="E9">
        <f t="shared" si="1"/>
        <v>1.1545006807079363</v>
      </c>
      <c r="G9">
        <v>2028</v>
      </c>
      <c r="H9">
        <f t="shared" si="0"/>
        <v>2094259</v>
      </c>
    </row>
    <row r="10" spans="1:10" x14ac:dyDescent="0.35">
      <c r="A10">
        <v>8</v>
      </c>
      <c r="B10">
        <v>98424</v>
      </c>
      <c r="C10" t="s">
        <v>198</v>
      </c>
      <c r="D10" t="s">
        <v>199</v>
      </c>
      <c r="E10">
        <f t="shared" si="1"/>
        <v>1.1489956331877729</v>
      </c>
      <c r="G10">
        <v>2027</v>
      </c>
      <c r="H10">
        <f t="shared" si="0"/>
        <v>2221306</v>
      </c>
    </row>
    <row r="11" spans="1:10" x14ac:dyDescent="0.35">
      <c r="A11">
        <v>9</v>
      </c>
      <c r="B11">
        <v>100651</v>
      </c>
      <c r="C11" t="s">
        <v>200</v>
      </c>
      <c r="D11" t="s">
        <v>201</v>
      </c>
      <c r="E11">
        <f t="shared" si="1"/>
        <v>1.1523640484998823</v>
      </c>
      <c r="G11">
        <v>2026</v>
      </c>
      <c r="H11">
        <f t="shared" si="0"/>
        <v>2360769</v>
      </c>
    </row>
    <row r="12" spans="1:10" x14ac:dyDescent="0.35">
      <c r="A12">
        <v>10</v>
      </c>
      <c r="B12">
        <v>85186</v>
      </c>
      <c r="C12" t="s">
        <v>202</v>
      </c>
      <c r="D12" t="s">
        <v>203</v>
      </c>
      <c r="E12">
        <f t="shared" si="1"/>
        <v>1.1671415487941386</v>
      </c>
      <c r="G12">
        <v>2025</v>
      </c>
      <c r="H12">
        <f t="shared" si="0"/>
        <v>2487413</v>
      </c>
      <c r="I12">
        <f>H2</f>
        <v>1591773</v>
      </c>
      <c r="J12">
        <f t="shared" ref="J12:J24" si="2">I12/H12</f>
        <v>0.63993112522930451</v>
      </c>
    </row>
    <row r="13" spans="1:10" x14ac:dyDescent="0.35">
      <c r="A13">
        <v>11</v>
      </c>
      <c r="B13">
        <v>81961</v>
      </c>
      <c r="C13" t="s">
        <v>204</v>
      </c>
      <c r="D13" t="s">
        <v>205</v>
      </c>
      <c r="E13">
        <f t="shared" si="1"/>
        <v>1.1602793885081708</v>
      </c>
      <c r="G13">
        <v>2024</v>
      </c>
      <c r="H13">
        <f t="shared" si="0"/>
        <v>2597397</v>
      </c>
      <c r="I13">
        <f t="shared" ref="I13:I14" si="3">H3</f>
        <v>1599560</v>
      </c>
      <c r="J13">
        <f t="shared" si="2"/>
        <v>0.61583192711780299</v>
      </c>
    </row>
    <row r="14" spans="1:10" x14ac:dyDescent="0.35">
      <c r="A14">
        <v>12</v>
      </c>
      <c r="B14">
        <v>75015</v>
      </c>
      <c r="C14" t="s">
        <v>206</v>
      </c>
      <c r="D14" t="s">
        <v>207</v>
      </c>
      <c r="E14">
        <f t="shared" si="1"/>
        <v>1.1797181461571988</v>
      </c>
      <c r="G14">
        <v>2023</v>
      </c>
      <c r="H14">
        <f t="shared" si="0"/>
        <v>2706520</v>
      </c>
      <c r="I14">
        <f t="shared" si="3"/>
        <v>1630168</v>
      </c>
      <c r="J14">
        <f t="shared" si="2"/>
        <v>0.60231145530053354</v>
      </c>
    </row>
    <row r="15" spans="1:10" x14ac:dyDescent="0.35">
      <c r="A15">
        <v>13</v>
      </c>
      <c r="B15">
        <v>73068</v>
      </c>
      <c r="C15" t="s">
        <v>208</v>
      </c>
      <c r="D15" t="s">
        <v>209</v>
      </c>
      <c r="E15">
        <f t="shared" si="1"/>
        <v>1.1557161823277771</v>
      </c>
      <c r="G15">
        <v>2022</v>
      </c>
      <c r="H15">
        <f t="shared" si="0"/>
        <v>2809281</v>
      </c>
      <c r="I15">
        <f>H5</f>
        <v>1689753</v>
      </c>
      <c r="J15">
        <f t="shared" si="2"/>
        <v>0.60148949143926866</v>
      </c>
    </row>
    <row r="16" spans="1:10" x14ac:dyDescent="0.35">
      <c r="A16">
        <v>14</v>
      </c>
      <c r="B16">
        <v>70550</v>
      </c>
      <c r="C16" t="s">
        <v>210</v>
      </c>
      <c r="D16" t="s">
        <v>211</v>
      </c>
      <c r="E16">
        <f t="shared" si="1"/>
        <v>1.159076998408618</v>
      </c>
      <c r="G16">
        <v>2021</v>
      </c>
      <c r="H16">
        <f>SUM(B22:B41)</f>
        <v>2906735</v>
      </c>
      <c r="I16">
        <f t="shared" ref="I16:I25" si="4">H6</f>
        <v>1749978</v>
      </c>
      <c r="J16">
        <f t="shared" si="2"/>
        <v>0.60204249785412156</v>
      </c>
    </row>
    <row r="17" spans="1:10" x14ac:dyDescent="0.35">
      <c r="A17">
        <v>15</v>
      </c>
      <c r="B17">
        <v>63017</v>
      </c>
      <c r="C17" t="s">
        <v>212</v>
      </c>
      <c r="D17" t="s">
        <v>213</v>
      </c>
      <c r="E17">
        <f t="shared" si="1"/>
        <v>1.1584860421305019</v>
      </c>
      <c r="G17">
        <v>2020</v>
      </c>
      <c r="H17">
        <f t="shared" ref="H17:H25" si="5">SUM(B23:B42)</f>
        <v>2970401</v>
      </c>
      <c r="I17">
        <f t="shared" si="4"/>
        <v>1839654</v>
      </c>
      <c r="J17">
        <f t="shared" si="2"/>
        <v>0.61932850143802132</v>
      </c>
    </row>
    <row r="18" spans="1:10" x14ac:dyDescent="0.35">
      <c r="A18">
        <v>16</v>
      </c>
      <c r="B18">
        <v>59379</v>
      </c>
      <c r="C18" t="s">
        <v>214</v>
      </c>
      <c r="D18" t="s">
        <v>215</v>
      </c>
      <c r="E18">
        <f t="shared" si="1"/>
        <v>1.1417132551848512</v>
      </c>
      <c r="G18">
        <v>2019</v>
      </c>
      <c r="H18">
        <f t="shared" si="5"/>
        <v>3018091</v>
      </c>
      <c r="I18">
        <f t="shared" si="4"/>
        <v>1960634</v>
      </c>
      <c r="J18">
        <f t="shared" si="2"/>
        <v>0.64962719811960612</v>
      </c>
    </row>
    <row r="19" spans="1:10" x14ac:dyDescent="0.35">
      <c r="A19">
        <v>17</v>
      </c>
      <c r="B19">
        <v>59057</v>
      </c>
      <c r="C19" t="s">
        <v>216</v>
      </c>
      <c r="D19" t="s">
        <v>217</v>
      </c>
      <c r="E19">
        <f t="shared" si="1"/>
        <v>1.1505771821856452</v>
      </c>
      <c r="G19">
        <v>2018</v>
      </c>
      <c r="H19">
        <f t="shared" si="5"/>
        <v>3082617</v>
      </c>
      <c r="I19">
        <f t="shared" si="4"/>
        <v>2094259</v>
      </c>
      <c r="J19">
        <f t="shared" si="2"/>
        <v>0.67937697093086813</v>
      </c>
    </row>
    <row r="20" spans="1:10" x14ac:dyDescent="0.35">
      <c r="A20">
        <v>18</v>
      </c>
      <c r="B20">
        <v>58484</v>
      </c>
      <c r="C20" t="s">
        <v>218</v>
      </c>
      <c r="D20" t="s">
        <v>219</v>
      </c>
      <c r="E20">
        <f t="shared" si="1"/>
        <v>1.1875444174303347</v>
      </c>
      <c r="G20">
        <v>2017</v>
      </c>
      <c r="H20">
        <f t="shared" si="5"/>
        <v>3133826</v>
      </c>
      <c r="I20">
        <f t="shared" si="4"/>
        <v>2221306</v>
      </c>
      <c r="J20">
        <f t="shared" si="2"/>
        <v>0.70881599680390683</v>
      </c>
    </row>
    <row r="21" spans="1:10" x14ac:dyDescent="0.35">
      <c r="A21">
        <v>19</v>
      </c>
      <c r="B21">
        <v>69168</v>
      </c>
      <c r="C21" t="s">
        <v>220</v>
      </c>
      <c r="D21" t="s">
        <v>221</v>
      </c>
      <c r="E21">
        <f t="shared" si="1"/>
        <v>1.2277045959612225</v>
      </c>
      <c r="G21">
        <v>2016</v>
      </c>
      <c r="H21">
        <f t="shared" si="5"/>
        <v>3176766</v>
      </c>
      <c r="I21">
        <f t="shared" si="4"/>
        <v>2360769</v>
      </c>
      <c r="J21">
        <f t="shared" si="2"/>
        <v>0.74313594391277171</v>
      </c>
    </row>
    <row r="22" spans="1:10" x14ac:dyDescent="0.35">
      <c r="A22">
        <v>20</v>
      </c>
      <c r="B22">
        <v>73784</v>
      </c>
      <c r="C22" t="s">
        <v>222</v>
      </c>
      <c r="D22" t="s">
        <v>223</v>
      </c>
      <c r="E22">
        <f t="shared" si="1"/>
        <v>1.2507473613568423</v>
      </c>
      <c r="G22">
        <v>2015</v>
      </c>
      <c r="H22">
        <f t="shared" si="5"/>
        <v>3203369</v>
      </c>
      <c r="I22">
        <f t="shared" si="4"/>
        <v>2487413</v>
      </c>
      <c r="J22">
        <f t="shared" si="2"/>
        <v>0.77649905458909041</v>
      </c>
    </row>
    <row r="23" spans="1:10" x14ac:dyDescent="0.35">
      <c r="A23">
        <v>21</v>
      </c>
      <c r="B23">
        <v>78699</v>
      </c>
      <c r="C23" t="s">
        <v>224</v>
      </c>
      <c r="D23" t="s">
        <v>225</v>
      </c>
      <c r="E23">
        <f t="shared" si="1"/>
        <v>1.2692252241861539</v>
      </c>
      <c r="G23">
        <v>2014</v>
      </c>
      <c r="H23">
        <f t="shared" si="5"/>
        <v>3204682</v>
      </c>
      <c r="I23">
        <f t="shared" si="4"/>
        <v>2597397</v>
      </c>
      <c r="J23">
        <f t="shared" si="2"/>
        <v>0.81050069866526542</v>
      </c>
    </row>
    <row r="24" spans="1:10" x14ac:dyDescent="0.35">
      <c r="A24">
        <v>22</v>
      </c>
      <c r="B24">
        <v>73802</v>
      </c>
      <c r="C24" t="s">
        <v>226</v>
      </c>
      <c r="D24" t="s">
        <v>227</v>
      </c>
      <c r="E24">
        <f t="shared" si="1"/>
        <v>1.3013502136019208</v>
      </c>
      <c r="G24">
        <v>2013</v>
      </c>
      <c r="H24">
        <f t="shared" si="5"/>
        <v>3178183</v>
      </c>
      <c r="I24">
        <f t="shared" si="4"/>
        <v>2706520</v>
      </c>
      <c r="J24">
        <f t="shared" si="2"/>
        <v>0.85159350484223217</v>
      </c>
    </row>
    <row r="25" spans="1:10" x14ac:dyDescent="0.35">
      <c r="A25">
        <v>23</v>
      </c>
      <c r="B25">
        <v>76884</v>
      </c>
      <c r="C25" t="s">
        <v>228</v>
      </c>
      <c r="D25" t="s">
        <v>229</v>
      </c>
      <c r="E25">
        <f t="shared" si="1"/>
        <v>1.2978570788128754</v>
      </c>
      <c r="G25">
        <v>2012</v>
      </c>
      <c r="H25">
        <f t="shared" si="5"/>
        <v>3139454</v>
      </c>
      <c r="I25">
        <f t="shared" si="4"/>
        <v>2809281</v>
      </c>
      <c r="J25">
        <f>I25/H25</f>
        <v>0.8948310757220842</v>
      </c>
    </row>
    <row r="26" spans="1:10" x14ac:dyDescent="0.35">
      <c r="A26">
        <v>24</v>
      </c>
      <c r="B26">
        <v>81038</v>
      </c>
      <c r="C26" t="s">
        <v>230</v>
      </c>
      <c r="D26" t="s">
        <v>231</v>
      </c>
      <c r="E26">
        <f t="shared" si="1"/>
        <v>1.2673045716523978</v>
      </c>
    </row>
    <row r="27" spans="1:10" x14ac:dyDescent="0.35">
      <c r="A27">
        <v>25</v>
      </c>
      <c r="B27">
        <v>96332</v>
      </c>
      <c r="C27" t="s">
        <v>232</v>
      </c>
      <c r="D27" t="s">
        <v>233</v>
      </c>
      <c r="E27">
        <f t="shared" si="1"/>
        <v>1.2765449604159282</v>
      </c>
    </row>
    <row r="28" spans="1:10" x14ac:dyDescent="0.35">
      <c r="A28">
        <v>26</v>
      </c>
      <c r="B28">
        <v>117448</v>
      </c>
      <c r="C28" t="s">
        <v>234</v>
      </c>
      <c r="D28" t="s">
        <v>235</v>
      </c>
      <c r="E28">
        <f t="shared" si="1"/>
        <v>1.2665920450817298</v>
      </c>
    </row>
    <row r="29" spans="1:10" x14ac:dyDescent="0.35">
      <c r="A29">
        <v>27</v>
      </c>
      <c r="B29">
        <v>138221</v>
      </c>
      <c r="C29" t="s">
        <v>236</v>
      </c>
      <c r="D29" t="s">
        <v>237</v>
      </c>
      <c r="E29">
        <f t="shared" si="1"/>
        <v>1.1998153836359875</v>
      </c>
    </row>
    <row r="30" spans="1:10" x14ac:dyDescent="0.35">
      <c r="A30">
        <v>28</v>
      </c>
      <c r="B30">
        <v>158009</v>
      </c>
      <c r="C30" t="s">
        <v>238</v>
      </c>
      <c r="D30" t="s">
        <v>239</v>
      </c>
      <c r="E30">
        <f t="shared" si="1"/>
        <v>1.1284399962282958</v>
      </c>
    </row>
    <row r="31" spans="1:10" x14ac:dyDescent="0.35">
      <c r="A31">
        <v>29</v>
      </c>
      <c r="B31">
        <v>160876</v>
      </c>
      <c r="C31" t="s">
        <v>240</v>
      </c>
      <c r="D31" t="s">
        <v>241</v>
      </c>
      <c r="E31">
        <f t="shared" si="1"/>
        <v>1.0692777670589748</v>
      </c>
    </row>
    <row r="32" spans="1:10" x14ac:dyDescent="0.35">
      <c r="A32">
        <v>30</v>
      </c>
      <c r="B32">
        <v>174862</v>
      </c>
      <c r="C32" t="s">
        <v>242</v>
      </c>
      <c r="D32" t="s">
        <v>243</v>
      </c>
      <c r="E32">
        <f t="shared" si="1"/>
        <v>1.0335628227194493</v>
      </c>
    </row>
    <row r="33" spans="1:5" x14ac:dyDescent="0.35">
      <c r="A33">
        <v>31</v>
      </c>
      <c r="B33">
        <v>202941</v>
      </c>
      <c r="C33" t="s">
        <v>244</v>
      </c>
      <c r="D33" t="s">
        <v>245</v>
      </c>
      <c r="E33">
        <f t="shared" si="1"/>
        <v>1.0076272443982788</v>
      </c>
    </row>
    <row r="34" spans="1:5" x14ac:dyDescent="0.35">
      <c r="A34">
        <v>32</v>
      </c>
      <c r="B34">
        <v>208640</v>
      </c>
      <c r="C34" t="s">
        <v>246</v>
      </c>
      <c r="D34" t="s">
        <v>247</v>
      </c>
      <c r="E34">
        <f t="shared" si="1"/>
        <v>0.99722395060546598</v>
      </c>
    </row>
    <row r="35" spans="1:5" x14ac:dyDescent="0.35">
      <c r="A35">
        <v>33</v>
      </c>
      <c r="B35">
        <v>200115</v>
      </c>
      <c r="C35" t="s">
        <v>248</v>
      </c>
      <c r="D35" t="s">
        <v>249</v>
      </c>
      <c r="E35">
        <f t="shared" si="1"/>
        <v>0.99532365492761132</v>
      </c>
    </row>
    <row r="36" spans="1:5" x14ac:dyDescent="0.35">
      <c r="A36">
        <v>34</v>
      </c>
      <c r="B36">
        <v>210013</v>
      </c>
      <c r="C36" t="s">
        <v>250</v>
      </c>
      <c r="D36" t="s">
        <v>251</v>
      </c>
      <c r="E36">
        <f t="shared" si="1"/>
        <v>1.0020019638311868</v>
      </c>
    </row>
    <row r="37" spans="1:5" x14ac:dyDescent="0.35">
      <c r="A37">
        <v>35</v>
      </c>
      <c r="B37">
        <v>189661</v>
      </c>
      <c r="C37" t="s">
        <v>252</v>
      </c>
      <c r="D37" t="s">
        <v>253</v>
      </c>
      <c r="E37">
        <f t="shared" si="1"/>
        <v>1.0257083960823268</v>
      </c>
    </row>
    <row r="38" spans="1:5" x14ac:dyDescent="0.35">
      <c r="A38">
        <v>36</v>
      </c>
      <c r="B38">
        <v>169363</v>
      </c>
      <c r="C38" t="s">
        <v>254</v>
      </c>
      <c r="D38" t="s">
        <v>255</v>
      </c>
      <c r="E38">
        <f t="shared" si="1"/>
        <v>1.0322909666890661</v>
      </c>
    </row>
    <row r="39" spans="1:5" x14ac:dyDescent="0.35">
      <c r="A39">
        <v>37</v>
      </c>
      <c r="B39">
        <v>168180</v>
      </c>
      <c r="C39" t="s">
        <v>256</v>
      </c>
      <c r="D39" t="s">
        <v>257</v>
      </c>
      <c r="E39">
        <f t="shared" si="1"/>
        <v>1.0421594579498263</v>
      </c>
    </row>
    <row r="40" spans="1:5" x14ac:dyDescent="0.35">
      <c r="A40">
        <v>38</v>
      </c>
      <c r="B40">
        <v>161245</v>
      </c>
      <c r="C40" t="s">
        <v>258</v>
      </c>
      <c r="D40" t="s">
        <v>259</v>
      </c>
      <c r="E40">
        <f t="shared" si="1"/>
        <v>1.0266075109345936</v>
      </c>
    </row>
    <row r="41" spans="1:5" x14ac:dyDescent="0.35">
      <c r="A41">
        <v>39</v>
      </c>
      <c r="B41">
        <v>166622</v>
      </c>
      <c r="C41" t="s">
        <v>260</v>
      </c>
      <c r="D41" t="s">
        <v>261</v>
      </c>
      <c r="E41">
        <f t="shared" si="1"/>
        <v>1.0235114095915865</v>
      </c>
    </row>
    <row r="42" spans="1:5" x14ac:dyDescent="0.35">
      <c r="A42">
        <v>40</v>
      </c>
      <c r="B42">
        <v>137450</v>
      </c>
      <c r="C42" t="s">
        <v>262</v>
      </c>
      <c r="D42" t="s">
        <v>263</v>
      </c>
      <c r="E42">
        <f t="shared" si="1"/>
        <v>1.0085338944661202</v>
      </c>
    </row>
    <row r="43" spans="1:5" x14ac:dyDescent="0.35">
      <c r="A43">
        <v>41</v>
      </c>
      <c r="B43">
        <v>126389</v>
      </c>
      <c r="C43" t="s">
        <v>264</v>
      </c>
      <c r="D43" t="s">
        <v>265</v>
      </c>
      <c r="E43">
        <f t="shared" si="1"/>
        <v>1.0088211453184355</v>
      </c>
    </row>
    <row r="44" spans="1:5" x14ac:dyDescent="0.35">
      <c r="A44">
        <v>42</v>
      </c>
      <c r="B44">
        <v>138328</v>
      </c>
      <c r="C44" t="s">
        <v>266</v>
      </c>
      <c r="D44" t="s">
        <v>267</v>
      </c>
      <c r="E44">
        <f t="shared" si="1"/>
        <v>1.0014468848569031</v>
      </c>
    </row>
    <row r="45" spans="1:5" x14ac:dyDescent="0.35">
      <c r="A45">
        <v>43</v>
      </c>
      <c r="B45">
        <v>128093</v>
      </c>
      <c r="C45" t="s">
        <v>268</v>
      </c>
      <c r="D45" t="s">
        <v>269</v>
      </c>
      <c r="E45">
        <f t="shared" si="1"/>
        <v>1.011921403552861</v>
      </c>
    </row>
    <row r="46" spans="1:5" x14ac:dyDescent="0.35">
      <c r="A46">
        <v>44</v>
      </c>
      <c r="B46">
        <v>123978</v>
      </c>
      <c r="C46">
        <v>61794</v>
      </c>
      <c r="D46" t="s">
        <v>270</v>
      </c>
      <c r="E46">
        <f t="shared" si="1"/>
        <v>0.9937282902354303</v>
      </c>
    </row>
    <row r="47" spans="1:5" x14ac:dyDescent="0.35">
      <c r="A47">
        <v>45</v>
      </c>
      <c r="B47">
        <v>122935</v>
      </c>
      <c r="C47" t="s">
        <v>271</v>
      </c>
      <c r="D47" t="s">
        <v>272</v>
      </c>
      <c r="E47">
        <f t="shared" si="1"/>
        <v>1.0058248625365074</v>
      </c>
    </row>
    <row r="48" spans="1:5" x14ac:dyDescent="0.35">
      <c r="A48">
        <v>46</v>
      </c>
      <c r="B48">
        <v>118761</v>
      </c>
      <c r="C48" t="s">
        <v>273</v>
      </c>
      <c r="D48" t="s">
        <v>274</v>
      </c>
      <c r="E48">
        <f t="shared" si="1"/>
        <v>0.99039670169440397</v>
      </c>
    </row>
    <row r="49" spans="1:5" x14ac:dyDescent="0.35">
      <c r="A49">
        <v>47</v>
      </c>
      <c r="B49">
        <v>111722</v>
      </c>
      <c r="C49" t="s">
        <v>275</v>
      </c>
      <c r="D49" t="s">
        <v>276</v>
      </c>
      <c r="E49">
        <f t="shared" si="1"/>
        <v>0.98836050402221109</v>
      </c>
    </row>
    <row r="50" spans="1:5" x14ac:dyDescent="0.35">
      <c r="A50">
        <v>48</v>
      </c>
      <c r="B50">
        <v>119280</v>
      </c>
      <c r="C50" t="s">
        <v>277</v>
      </c>
      <c r="D50" t="s">
        <v>278</v>
      </c>
      <c r="E50">
        <f t="shared" si="1"/>
        <v>1.0070671378091873</v>
      </c>
    </row>
    <row r="51" spans="1:5" x14ac:dyDescent="0.35">
      <c r="A51">
        <v>49</v>
      </c>
      <c r="B51">
        <v>132693</v>
      </c>
      <c r="C51" t="s">
        <v>279</v>
      </c>
      <c r="D51" t="s">
        <v>280</v>
      </c>
      <c r="E51">
        <f t="shared" si="1"/>
        <v>1.0171627496883646</v>
      </c>
    </row>
    <row r="52" spans="1:5" x14ac:dyDescent="0.35">
      <c r="A52">
        <v>50</v>
      </c>
      <c r="B52">
        <v>136398</v>
      </c>
      <c r="C52" t="s">
        <v>281</v>
      </c>
      <c r="D52" t="s">
        <v>282</v>
      </c>
      <c r="E52">
        <f t="shared" si="1"/>
        <v>1.0077721351291675</v>
      </c>
    </row>
    <row r="53" spans="1:5" x14ac:dyDescent="0.35">
      <c r="A53">
        <v>51</v>
      </c>
      <c r="B53">
        <v>155769</v>
      </c>
      <c r="C53" t="s">
        <v>283</v>
      </c>
      <c r="D53" t="s">
        <v>284</v>
      </c>
      <c r="E53">
        <f t="shared" si="1"/>
        <v>0.9872804051899009</v>
      </c>
    </row>
    <row r="54" spans="1:5" x14ac:dyDescent="0.35">
      <c r="A54">
        <v>52</v>
      </c>
      <c r="B54">
        <v>147996</v>
      </c>
      <c r="C54" t="s">
        <v>285</v>
      </c>
      <c r="D54" t="s">
        <v>286</v>
      </c>
      <c r="E54">
        <f t="shared" si="1"/>
        <v>0.98897967960434363</v>
      </c>
    </row>
    <row r="55" spans="1:5" x14ac:dyDescent="0.35">
      <c r="A55">
        <v>53</v>
      </c>
      <c r="B55">
        <v>163001</v>
      </c>
      <c r="C55" t="s">
        <v>287</v>
      </c>
      <c r="D55" t="s">
        <v>288</v>
      </c>
      <c r="E55">
        <f t="shared" si="1"/>
        <v>0.98662994064522425</v>
      </c>
    </row>
    <row r="56" spans="1:5" x14ac:dyDescent="0.35">
      <c r="A56">
        <v>54</v>
      </c>
      <c r="B56">
        <v>107883</v>
      </c>
      <c r="C56" t="s">
        <v>289</v>
      </c>
      <c r="D56" t="s">
        <v>290</v>
      </c>
      <c r="E56">
        <f t="shared" si="1"/>
        <v>0.99883274970818747</v>
      </c>
    </row>
    <row r="57" spans="1:5" x14ac:dyDescent="0.35">
      <c r="A57">
        <v>55</v>
      </c>
      <c r="B57">
        <v>125595</v>
      </c>
      <c r="C57" t="s">
        <v>291</v>
      </c>
      <c r="D57" t="s">
        <v>292</v>
      </c>
      <c r="E57">
        <f t="shared" si="1"/>
        <v>1.017169105247097</v>
      </c>
    </row>
    <row r="58" spans="1:5" x14ac:dyDescent="0.35">
      <c r="A58">
        <v>56</v>
      </c>
      <c r="B58">
        <v>122662</v>
      </c>
      <c r="C58" t="s">
        <v>293</v>
      </c>
      <c r="D58" t="s">
        <v>294</v>
      </c>
      <c r="E58">
        <f t="shared" si="1"/>
        <v>1.0114130167423707</v>
      </c>
    </row>
    <row r="59" spans="1:5" x14ac:dyDescent="0.35">
      <c r="A59">
        <v>57</v>
      </c>
      <c r="B59">
        <v>145975</v>
      </c>
      <c r="C59" t="s">
        <v>295</v>
      </c>
      <c r="D59" t="s">
        <v>296</v>
      </c>
      <c r="E59">
        <f t="shared" si="1"/>
        <v>1.0013298783915328</v>
      </c>
    </row>
    <row r="60" spans="1:5" x14ac:dyDescent="0.35">
      <c r="A60">
        <v>58</v>
      </c>
      <c r="B60">
        <v>194051</v>
      </c>
      <c r="C60" t="s">
        <v>297</v>
      </c>
      <c r="D60" t="s">
        <v>298</v>
      </c>
      <c r="E60">
        <f t="shared" si="1"/>
        <v>0.9944191496140683</v>
      </c>
    </row>
    <row r="61" spans="1:5" x14ac:dyDescent="0.35">
      <c r="A61">
        <v>59</v>
      </c>
      <c r="B61">
        <v>154789</v>
      </c>
      <c r="C61" t="s">
        <v>299</v>
      </c>
      <c r="D61" t="s">
        <v>300</v>
      </c>
      <c r="E61">
        <f t="shared" si="1"/>
        <v>0.98189431092103407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875B-AA8A-4CE2-BAF8-C4ACCD59BAA2}">
  <dimension ref="A1:E61"/>
  <sheetViews>
    <sheetView topLeftCell="A40" workbookViewId="0">
      <selection activeCell="A40" sqref="A1:XFD1048576"/>
    </sheetView>
  </sheetViews>
  <sheetFormatPr defaultColWidth="9.140625" defaultRowHeight="14.15" x14ac:dyDescent="0.35"/>
  <cols>
    <col min="1" max="1" width="5.140625" bestFit="1" customWidth="1"/>
    <col min="2" max="4" width="8" bestFit="1" customWidth="1"/>
    <col min="5" max="5" width="7" bestFit="1" customWidth="1"/>
    <col min="7" max="7" width="8.85546875" bestFit="1" customWidth="1"/>
    <col min="8" max="8" width="31.28515625" bestFit="1" customWidth="1"/>
    <col min="9" max="9" width="37.7109375" bestFit="1" customWidth="1"/>
    <col min="10" max="10" width="7" bestFit="1" customWidth="1"/>
  </cols>
  <sheetData>
    <row r="1" spans="1:5" ht="15.45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5">
      <c r="A2">
        <v>0</v>
      </c>
      <c r="B2">
        <v>67064</v>
      </c>
      <c r="C2" t="s">
        <v>301</v>
      </c>
      <c r="D2" t="s">
        <v>302</v>
      </c>
      <c r="E2">
        <f>C2/D2</f>
        <v>1.1174539025006314</v>
      </c>
    </row>
    <row r="3" spans="1:5" x14ac:dyDescent="0.35">
      <c r="A3">
        <v>1</v>
      </c>
      <c r="B3">
        <v>103152</v>
      </c>
      <c r="C3" t="s">
        <v>303</v>
      </c>
      <c r="D3" t="s">
        <v>304</v>
      </c>
      <c r="E3">
        <f t="shared" ref="E3:E61" si="0">C3/D3</f>
        <v>1.1190681622088008</v>
      </c>
    </row>
    <row r="4" spans="1:5" x14ac:dyDescent="0.35">
      <c r="A4">
        <v>2</v>
      </c>
      <c r="B4">
        <v>106538</v>
      </c>
      <c r="C4" t="s">
        <v>305</v>
      </c>
      <c r="D4" t="s">
        <v>306</v>
      </c>
      <c r="E4">
        <f t="shared" si="0"/>
        <v>1.1305469453054695</v>
      </c>
    </row>
    <row r="5" spans="1:5" x14ac:dyDescent="0.35">
      <c r="A5">
        <v>3</v>
      </c>
      <c r="B5">
        <v>116856</v>
      </c>
      <c r="C5" t="s">
        <v>307</v>
      </c>
      <c r="D5" t="s">
        <v>308</v>
      </c>
      <c r="E5">
        <f t="shared" si="0"/>
        <v>1.1233805171442588</v>
      </c>
    </row>
    <row r="6" spans="1:5" x14ac:dyDescent="0.35">
      <c r="A6">
        <v>4</v>
      </c>
      <c r="B6">
        <v>123342</v>
      </c>
      <c r="C6" t="s">
        <v>309</v>
      </c>
      <c r="D6" t="s">
        <v>310</v>
      </c>
      <c r="E6">
        <f t="shared" si="0"/>
        <v>1.1238398622470942</v>
      </c>
    </row>
    <row r="7" spans="1:5" x14ac:dyDescent="0.35">
      <c r="A7">
        <v>5</v>
      </c>
      <c r="B7">
        <v>104620</v>
      </c>
      <c r="C7" t="s">
        <v>311</v>
      </c>
      <c r="D7" t="s">
        <v>312</v>
      </c>
      <c r="E7">
        <f t="shared" si="0"/>
        <v>1.1268118151694415</v>
      </c>
    </row>
    <row r="8" spans="1:5" x14ac:dyDescent="0.35">
      <c r="A8">
        <v>6</v>
      </c>
      <c r="B8">
        <v>107090</v>
      </c>
      <c r="C8" t="s">
        <v>313</v>
      </c>
      <c r="D8" t="s">
        <v>314</v>
      </c>
      <c r="E8">
        <f t="shared" si="0"/>
        <v>1.1493657675016056</v>
      </c>
    </row>
    <row r="9" spans="1:5" x14ac:dyDescent="0.35">
      <c r="A9">
        <v>7</v>
      </c>
      <c r="B9">
        <v>96630</v>
      </c>
      <c r="C9">
        <v>51780</v>
      </c>
      <c r="D9" t="s">
        <v>315</v>
      </c>
      <c r="E9">
        <f t="shared" si="0"/>
        <v>1.1545150501672241</v>
      </c>
    </row>
    <row r="10" spans="1:5" x14ac:dyDescent="0.35">
      <c r="A10">
        <v>8</v>
      </c>
      <c r="B10">
        <v>101046</v>
      </c>
      <c r="C10" t="s">
        <v>316</v>
      </c>
      <c r="D10" t="s">
        <v>317</v>
      </c>
      <c r="E10">
        <f t="shared" si="0"/>
        <v>1.1491832567636548</v>
      </c>
    </row>
    <row r="11" spans="1:5" x14ac:dyDescent="0.35">
      <c r="A11">
        <v>9</v>
      </c>
      <c r="B11">
        <v>84681</v>
      </c>
      <c r="C11" t="s">
        <v>318</v>
      </c>
      <c r="D11" t="s">
        <v>319</v>
      </c>
      <c r="E11">
        <f t="shared" si="0"/>
        <v>1.1685830623063331</v>
      </c>
    </row>
    <row r="12" spans="1:5" x14ac:dyDescent="0.35">
      <c r="A12">
        <v>10</v>
      </c>
      <c r="B12">
        <v>81690</v>
      </c>
      <c r="C12" t="s">
        <v>320</v>
      </c>
      <c r="D12" t="s">
        <v>321</v>
      </c>
      <c r="E12">
        <f t="shared" si="0"/>
        <v>1.1613398243200339</v>
      </c>
    </row>
    <row r="13" spans="1:5" x14ac:dyDescent="0.35">
      <c r="A13">
        <v>11</v>
      </c>
      <c r="B13">
        <v>73972</v>
      </c>
      <c r="C13" t="s">
        <v>322</v>
      </c>
      <c r="D13" t="s">
        <v>323</v>
      </c>
      <c r="E13">
        <f t="shared" si="0"/>
        <v>1.1834819056614911</v>
      </c>
    </row>
    <row r="14" spans="1:5" x14ac:dyDescent="0.35">
      <c r="A14">
        <v>12</v>
      </c>
      <c r="B14">
        <v>72680</v>
      </c>
      <c r="C14" t="s">
        <v>324</v>
      </c>
      <c r="D14" t="s">
        <v>325</v>
      </c>
      <c r="E14">
        <f t="shared" si="0"/>
        <v>1.1469293711044812</v>
      </c>
    </row>
    <row r="15" spans="1:5" x14ac:dyDescent="0.35">
      <c r="A15">
        <v>13</v>
      </c>
      <c r="B15">
        <v>70872</v>
      </c>
      <c r="C15" t="s">
        <v>326</v>
      </c>
      <c r="D15" t="s">
        <v>327</v>
      </c>
      <c r="E15">
        <f t="shared" si="0"/>
        <v>1.1657499083241658</v>
      </c>
    </row>
    <row r="16" spans="1:5" x14ac:dyDescent="0.35">
      <c r="A16">
        <v>14</v>
      </c>
      <c r="B16">
        <v>63003</v>
      </c>
      <c r="C16" t="s">
        <v>328</v>
      </c>
      <c r="D16" t="s">
        <v>329</v>
      </c>
      <c r="E16">
        <f t="shared" si="0"/>
        <v>1.1571198685246686</v>
      </c>
    </row>
    <row r="17" spans="1:5" x14ac:dyDescent="0.35">
      <c r="A17">
        <v>15</v>
      </c>
      <c r="B17">
        <v>58896</v>
      </c>
      <c r="C17" t="s">
        <v>330</v>
      </c>
      <c r="D17" t="s">
        <v>331</v>
      </c>
      <c r="E17">
        <f t="shared" si="0"/>
        <v>1.1403496020641786</v>
      </c>
    </row>
    <row r="18" spans="1:5" x14ac:dyDescent="0.35">
      <c r="A18">
        <v>16</v>
      </c>
      <c r="B18">
        <v>58695</v>
      </c>
      <c r="C18" t="s">
        <v>332</v>
      </c>
      <c r="D18" t="s">
        <v>333</v>
      </c>
      <c r="E18">
        <f t="shared" si="0"/>
        <v>1.1535498073747936</v>
      </c>
    </row>
    <row r="19" spans="1:5" x14ac:dyDescent="0.35">
      <c r="A19">
        <v>17</v>
      </c>
      <c r="B19">
        <v>53390</v>
      </c>
      <c r="C19" t="s">
        <v>334</v>
      </c>
      <c r="D19" t="s">
        <v>335</v>
      </c>
      <c r="E19">
        <f t="shared" si="0"/>
        <v>1.1857856382543193</v>
      </c>
    </row>
    <row r="20" spans="1:5" x14ac:dyDescent="0.35">
      <c r="A20">
        <v>18</v>
      </c>
      <c r="B20">
        <v>60310</v>
      </c>
      <c r="C20" t="s">
        <v>336</v>
      </c>
      <c r="D20" t="s">
        <v>337</v>
      </c>
      <c r="E20">
        <f t="shared" si="0"/>
        <v>1.2123991195891417</v>
      </c>
    </row>
    <row r="21" spans="1:5" x14ac:dyDescent="0.35">
      <c r="A21">
        <v>19</v>
      </c>
      <c r="B21">
        <v>68265</v>
      </c>
      <c r="C21" t="s">
        <v>338</v>
      </c>
      <c r="D21" t="s">
        <v>339</v>
      </c>
      <c r="E21">
        <f t="shared" si="0"/>
        <v>1.2263714043441394</v>
      </c>
    </row>
    <row r="22" spans="1:5" x14ac:dyDescent="0.35">
      <c r="A22">
        <v>20</v>
      </c>
      <c r="B22">
        <v>76575</v>
      </c>
      <c r="C22" t="s">
        <v>340</v>
      </c>
      <c r="D22" t="s">
        <v>341</v>
      </c>
      <c r="E22">
        <f t="shared" si="0"/>
        <v>1.2541285213858879</v>
      </c>
    </row>
    <row r="23" spans="1:5" x14ac:dyDescent="0.35">
      <c r="A23">
        <v>21</v>
      </c>
      <c r="B23">
        <v>73441</v>
      </c>
      <c r="C23" t="s">
        <v>342</v>
      </c>
      <c r="D23" t="s">
        <v>343</v>
      </c>
      <c r="E23">
        <f t="shared" si="0"/>
        <v>1.2750534370062885</v>
      </c>
    </row>
    <row r="24" spans="1:5" x14ac:dyDescent="0.35">
      <c r="A24">
        <v>22</v>
      </c>
      <c r="B24">
        <v>72255</v>
      </c>
      <c r="C24" t="s">
        <v>344</v>
      </c>
      <c r="D24" t="s">
        <v>345</v>
      </c>
      <c r="E24">
        <f t="shared" si="0"/>
        <v>1.2905373276271992</v>
      </c>
    </row>
    <row r="25" spans="1:5" x14ac:dyDescent="0.35">
      <c r="A25">
        <v>23</v>
      </c>
      <c r="B25">
        <v>75165</v>
      </c>
      <c r="C25" t="s">
        <v>346</v>
      </c>
      <c r="D25" t="s">
        <v>347</v>
      </c>
      <c r="E25">
        <f t="shared" si="0"/>
        <v>1.2543638653949973</v>
      </c>
    </row>
    <row r="26" spans="1:5" x14ac:dyDescent="0.35">
      <c r="A26">
        <v>24</v>
      </c>
      <c r="B26">
        <v>90083</v>
      </c>
      <c r="C26" t="s">
        <v>348</v>
      </c>
      <c r="D26" t="s">
        <v>349</v>
      </c>
      <c r="E26">
        <f t="shared" si="0"/>
        <v>1.2653271639088668</v>
      </c>
    </row>
    <row r="27" spans="1:5" x14ac:dyDescent="0.35">
      <c r="A27" t="s">
        <v>79</v>
      </c>
      <c r="B27">
        <v>109590</v>
      </c>
      <c r="C27" t="s">
        <v>350</v>
      </c>
      <c r="D27" t="s">
        <v>351</v>
      </c>
      <c r="E27">
        <f t="shared" si="0"/>
        <v>1.2683805265772479</v>
      </c>
    </row>
    <row r="28" spans="1:5" x14ac:dyDescent="0.35">
      <c r="A28" t="s">
        <v>81</v>
      </c>
      <c r="B28">
        <v>129986</v>
      </c>
      <c r="C28" t="s">
        <v>352</v>
      </c>
      <c r="D28" t="s">
        <v>353</v>
      </c>
      <c r="E28">
        <f t="shared" si="0"/>
        <v>1.2171695635116926</v>
      </c>
    </row>
    <row r="29" spans="1:5" x14ac:dyDescent="0.35">
      <c r="A29" t="s">
        <v>84</v>
      </c>
      <c r="B29">
        <v>149128</v>
      </c>
      <c r="C29" t="s">
        <v>354</v>
      </c>
      <c r="D29" t="s">
        <v>355</v>
      </c>
      <c r="E29">
        <f t="shared" si="0"/>
        <v>1.1459118772843699</v>
      </c>
    </row>
    <row r="30" spans="1:5" x14ac:dyDescent="0.35">
      <c r="A30" t="s">
        <v>87</v>
      </c>
      <c r="B30">
        <v>153176</v>
      </c>
      <c r="C30" t="s">
        <v>356</v>
      </c>
      <c r="D30" t="s">
        <v>357</v>
      </c>
      <c r="E30">
        <f t="shared" si="0"/>
        <v>1.0920824398705218</v>
      </c>
    </row>
    <row r="31" spans="1:5" x14ac:dyDescent="0.35">
      <c r="A31" t="s">
        <v>90</v>
      </c>
      <c r="B31">
        <v>168483</v>
      </c>
      <c r="C31" t="s">
        <v>358</v>
      </c>
      <c r="D31" t="s">
        <v>359</v>
      </c>
      <c r="E31">
        <f t="shared" si="0"/>
        <v>1.0520431155228063</v>
      </c>
    </row>
    <row r="32" spans="1:5" x14ac:dyDescent="0.35">
      <c r="A32" t="s">
        <v>93</v>
      </c>
      <c r="B32">
        <v>192129</v>
      </c>
      <c r="C32" t="s">
        <v>360</v>
      </c>
      <c r="D32" t="s">
        <v>361</v>
      </c>
      <c r="E32">
        <f t="shared" si="0"/>
        <v>1.0226873151062776</v>
      </c>
    </row>
    <row r="33" spans="1:5" x14ac:dyDescent="0.35">
      <c r="A33" t="s">
        <v>96</v>
      </c>
      <c r="B33">
        <v>202382</v>
      </c>
      <c r="C33" t="s">
        <v>362</v>
      </c>
      <c r="D33" t="s">
        <v>363</v>
      </c>
      <c r="E33">
        <f t="shared" si="0"/>
        <v>1.0150143871282495</v>
      </c>
    </row>
    <row r="34" spans="1:5" x14ac:dyDescent="0.35">
      <c r="A34" t="s">
        <v>99</v>
      </c>
      <c r="B34">
        <v>197159</v>
      </c>
      <c r="C34" t="s">
        <v>364</v>
      </c>
      <c r="D34" t="s">
        <v>365</v>
      </c>
      <c r="E34">
        <f t="shared" si="0"/>
        <v>1.0050543572220358</v>
      </c>
    </row>
    <row r="35" spans="1:5" x14ac:dyDescent="0.35">
      <c r="A35" t="s">
        <v>100</v>
      </c>
      <c r="B35">
        <v>205206</v>
      </c>
      <c r="C35" t="s">
        <v>366</v>
      </c>
      <c r="D35" t="s">
        <v>367</v>
      </c>
      <c r="E35">
        <f t="shared" si="0"/>
        <v>1.0113108423343069</v>
      </c>
    </row>
    <row r="36" spans="1:5" x14ac:dyDescent="0.35">
      <c r="A36" t="s">
        <v>103</v>
      </c>
      <c r="B36">
        <v>187100</v>
      </c>
      <c r="C36" t="s">
        <v>368</v>
      </c>
      <c r="D36" t="s">
        <v>369</v>
      </c>
      <c r="E36">
        <f t="shared" si="0"/>
        <v>1.0342263199095416</v>
      </c>
    </row>
    <row r="37" spans="1:5" x14ac:dyDescent="0.35">
      <c r="A37" t="s">
        <v>106</v>
      </c>
      <c r="B37">
        <v>168615</v>
      </c>
      <c r="C37" t="s">
        <v>370</v>
      </c>
      <c r="D37" t="s">
        <v>371</v>
      </c>
      <c r="E37">
        <f t="shared" si="0"/>
        <v>1.0357983700573499</v>
      </c>
    </row>
    <row r="38" spans="1:5" x14ac:dyDescent="0.35">
      <c r="A38" t="s">
        <v>109</v>
      </c>
      <c r="B38">
        <v>165913</v>
      </c>
      <c r="C38" t="s">
        <v>372</v>
      </c>
      <c r="D38" t="s">
        <v>373</v>
      </c>
      <c r="E38">
        <f t="shared" si="0"/>
        <v>1.0542176879170948</v>
      </c>
    </row>
    <row r="39" spans="1:5" x14ac:dyDescent="0.35">
      <c r="A39" t="s">
        <v>112</v>
      </c>
      <c r="B39">
        <v>160138</v>
      </c>
      <c r="C39" t="s">
        <v>374</v>
      </c>
      <c r="D39" t="s">
        <v>375</v>
      </c>
      <c r="E39">
        <f t="shared" si="0"/>
        <v>1.0310224995560966</v>
      </c>
    </row>
    <row r="40" spans="1:5" x14ac:dyDescent="0.35">
      <c r="A40" t="s">
        <v>115</v>
      </c>
      <c r="B40">
        <v>165594</v>
      </c>
      <c r="C40" t="s">
        <v>376</v>
      </c>
      <c r="D40" t="s">
        <v>377</v>
      </c>
      <c r="E40">
        <f t="shared" si="0"/>
        <v>1.0305824647455548</v>
      </c>
    </row>
    <row r="41" spans="1:5" x14ac:dyDescent="0.35">
      <c r="A41" t="s">
        <v>118</v>
      </c>
      <c r="B41">
        <v>138235</v>
      </c>
      <c r="C41" t="s">
        <v>378</v>
      </c>
      <c r="D41" t="s">
        <v>379</v>
      </c>
      <c r="E41">
        <f t="shared" si="0"/>
        <v>1.0174107208009224</v>
      </c>
    </row>
    <row r="42" spans="1:5" x14ac:dyDescent="0.35">
      <c r="A42" t="s">
        <v>121</v>
      </c>
      <c r="B42">
        <v>123084</v>
      </c>
      <c r="C42" t="s">
        <v>380</v>
      </c>
      <c r="D42" t="s">
        <v>381</v>
      </c>
      <c r="E42">
        <f t="shared" si="0"/>
        <v>1.0141054801917821</v>
      </c>
    </row>
    <row r="43" spans="1:5" x14ac:dyDescent="0.35">
      <c r="A43" t="s">
        <v>124</v>
      </c>
      <c r="B43">
        <v>137484</v>
      </c>
      <c r="C43" t="s">
        <v>382</v>
      </c>
      <c r="D43" t="s">
        <v>383</v>
      </c>
      <c r="E43">
        <f t="shared" si="0"/>
        <v>1.007065693430657</v>
      </c>
    </row>
    <row r="44" spans="1:5" x14ac:dyDescent="0.35">
      <c r="A44" t="s">
        <v>127</v>
      </c>
      <c r="B44">
        <v>126891</v>
      </c>
      <c r="C44" t="s">
        <v>384</v>
      </c>
      <c r="D44" t="s">
        <v>385</v>
      </c>
      <c r="E44">
        <f t="shared" si="0"/>
        <v>1.018692926914633</v>
      </c>
    </row>
    <row r="45" spans="1:5" x14ac:dyDescent="0.35">
      <c r="A45" t="s">
        <v>130</v>
      </c>
      <c r="B45">
        <v>123080</v>
      </c>
      <c r="C45" t="s">
        <v>386</v>
      </c>
      <c r="D45" t="s">
        <v>387</v>
      </c>
      <c r="E45">
        <f t="shared" si="0"/>
        <v>1.0025381536559175</v>
      </c>
    </row>
    <row r="46" spans="1:5" x14ac:dyDescent="0.35">
      <c r="A46" t="s">
        <v>133</v>
      </c>
      <c r="B46">
        <v>121730</v>
      </c>
      <c r="C46">
        <v>61150</v>
      </c>
      <c r="D46" t="s">
        <v>388</v>
      </c>
      <c r="E46">
        <f t="shared" si="0"/>
        <v>1.0094090458897327</v>
      </c>
    </row>
    <row r="47" spans="1:5" x14ac:dyDescent="0.35">
      <c r="A47" t="s">
        <v>136</v>
      </c>
      <c r="B47">
        <v>118884</v>
      </c>
      <c r="C47" t="s">
        <v>389</v>
      </c>
      <c r="D47" t="s">
        <v>390</v>
      </c>
      <c r="E47">
        <f t="shared" si="0"/>
        <v>0.99533408301304105</v>
      </c>
    </row>
    <row r="48" spans="1:5" x14ac:dyDescent="0.35">
      <c r="A48" t="s">
        <v>139</v>
      </c>
      <c r="B48">
        <v>111317</v>
      </c>
      <c r="C48" t="s">
        <v>391</v>
      </c>
      <c r="D48" t="s">
        <v>392</v>
      </c>
      <c r="E48">
        <f t="shared" si="0"/>
        <v>0.98968666773911018</v>
      </c>
    </row>
    <row r="49" spans="1:5" x14ac:dyDescent="0.35">
      <c r="A49" t="s">
        <v>142</v>
      </c>
      <c r="B49">
        <v>116119</v>
      </c>
      <c r="C49" t="s">
        <v>393</v>
      </c>
      <c r="D49" t="s">
        <v>394</v>
      </c>
      <c r="E49">
        <f t="shared" si="0"/>
        <v>1.0088402186699883</v>
      </c>
    </row>
    <row r="50" spans="1:5" x14ac:dyDescent="0.35">
      <c r="A50" t="s">
        <v>145</v>
      </c>
      <c r="B50">
        <v>132868</v>
      </c>
      <c r="C50" t="s">
        <v>395</v>
      </c>
      <c r="D50" t="s">
        <v>396</v>
      </c>
      <c r="E50">
        <f t="shared" si="0"/>
        <v>1.0238225796624627</v>
      </c>
    </row>
    <row r="51" spans="1:5" x14ac:dyDescent="0.35">
      <c r="A51" t="s">
        <v>148</v>
      </c>
      <c r="B51">
        <v>134969</v>
      </c>
      <c r="C51" t="s">
        <v>397</v>
      </c>
      <c r="D51" t="s">
        <v>398</v>
      </c>
      <c r="E51">
        <f t="shared" si="0"/>
        <v>1.0094839651013905</v>
      </c>
    </row>
    <row r="52" spans="1:5" x14ac:dyDescent="0.35">
      <c r="A52" t="s">
        <v>151</v>
      </c>
      <c r="B52">
        <v>154360</v>
      </c>
      <c r="C52" t="s">
        <v>399</v>
      </c>
      <c r="D52" t="s">
        <v>400</v>
      </c>
      <c r="E52">
        <f t="shared" si="0"/>
        <v>0.98966241734445293</v>
      </c>
    </row>
    <row r="53" spans="1:5" x14ac:dyDescent="0.35">
      <c r="A53" t="s">
        <v>154</v>
      </c>
      <c r="B53">
        <v>146185</v>
      </c>
      <c r="C53" t="s">
        <v>401</v>
      </c>
      <c r="D53" t="s">
        <v>402</v>
      </c>
      <c r="E53">
        <f t="shared" si="0"/>
        <v>0.99151272410222879</v>
      </c>
    </row>
    <row r="54" spans="1:5" x14ac:dyDescent="0.35">
      <c r="A54" t="s">
        <v>157</v>
      </c>
      <c r="B54">
        <v>166388</v>
      </c>
      <c r="C54" t="s">
        <v>403</v>
      </c>
      <c r="D54" t="s">
        <v>404</v>
      </c>
      <c r="E54">
        <f t="shared" si="0"/>
        <v>0.98817048835569787</v>
      </c>
    </row>
    <row r="55" spans="1:5" x14ac:dyDescent="0.35">
      <c r="A55" t="s">
        <v>160</v>
      </c>
      <c r="B55">
        <v>110263</v>
      </c>
      <c r="C55" t="s">
        <v>405</v>
      </c>
      <c r="D55" t="s">
        <v>406</v>
      </c>
      <c r="E55">
        <f t="shared" si="0"/>
        <v>0.99853186398897986</v>
      </c>
    </row>
    <row r="56" spans="1:5" x14ac:dyDescent="0.35">
      <c r="A56" t="s">
        <v>163</v>
      </c>
      <c r="B56">
        <v>124665</v>
      </c>
      <c r="C56" t="s">
        <v>407</v>
      </c>
      <c r="D56" t="s">
        <v>408</v>
      </c>
      <c r="E56">
        <f t="shared" si="0"/>
        <v>1.0267436189237522</v>
      </c>
    </row>
    <row r="57" spans="1:5" x14ac:dyDescent="0.35">
      <c r="A57" t="s">
        <v>166</v>
      </c>
      <c r="B57">
        <v>121132</v>
      </c>
      <c r="C57" t="s">
        <v>409</v>
      </c>
      <c r="D57" t="s">
        <v>410</v>
      </c>
      <c r="E57">
        <f t="shared" si="0"/>
        <v>1.0207189924097089</v>
      </c>
    </row>
    <row r="58" spans="1:5" x14ac:dyDescent="0.35">
      <c r="A58" t="s">
        <v>169</v>
      </c>
      <c r="B58">
        <v>142988</v>
      </c>
      <c r="C58" t="s">
        <v>411</v>
      </c>
      <c r="D58" t="s">
        <v>412</v>
      </c>
      <c r="E58">
        <f t="shared" si="0"/>
        <v>1.0106305191518083</v>
      </c>
    </row>
    <row r="59" spans="1:5" x14ac:dyDescent="0.35">
      <c r="A59" t="s">
        <v>172</v>
      </c>
      <c r="B59">
        <v>192337</v>
      </c>
      <c r="C59" t="s">
        <v>413</v>
      </c>
      <c r="D59" t="s">
        <v>414</v>
      </c>
      <c r="E59">
        <f t="shared" si="0"/>
        <v>0.99984403593412075</v>
      </c>
    </row>
    <row r="60" spans="1:5" x14ac:dyDescent="0.35">
      <c r="A60" t="s">
        <v>174</v>
      </c>
      <c r="B60">
        <v>162056</v>
      </c>
      <c r="C60" t="s">
        <v>415</v>
      </c>
      <c r="D60" t="s">
        <v>416</v>
      </c>
      <c r="E60">
        <f t="shared" si="0"/>
        <v>0.99164290630223184</v>
      </c>
    </row>
    <row r="61" spans="1:5" x14ac:dyDescent="0.35">
      <c r="A61" t="s">
        <v>177</v>
      </c>
      <c r="B61">
        <v>96627</v>
      </c>
      <c r="C61" t="s">
        <v>417</v>
      </c>
      <c r="D61" t="s">
        <v>418</v>
      </c>
      <c r="E61">
        <f t="shared" si="0"/>
        <v>0.96956787607011818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98FD-2B10-46F7-91AD-9BF8E07D1574}">
  <dimension ref="A1:E61"/>
  <sheetViews>
    <sheetView workbookViewId="0">
      <selection sqref="A1:XFD1048576"/>
    </sheetView>
  </sheetViews>
  <sheetFormatPr defaultColWidth="9.140625" defaultRowHeight="14.15" x14ac:dyDescent="0.35"/>
  <cols>
    <col min="1" max="1" width="5.140625" bestFit="1" customWidth="1"/>
    <col min="2" max="4" width="8" bestFit="1" customWidth="1"/>
    <col min="5" max="5" width="7" bestFit="1" customWidth="1"/>
    <col min="7" max="7" width="8.85546875" bestFit="1" customWidth="1"/>
    <col min="8" max="8" width="31.28515625" bestFit="1" customWidth="1"/>
    <col min="9" max="9" width="37.7109375" bestFit="1" customWidth="1"/>
    <col min="10" max="10" width="7" bestFit="1" customWidth="1"/>
  </cols>
  <sheetData>
    <row r="1" spans="1:5" ht="15.45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5">
      <c r="A2" t="s">
        <v>0</v>
      </c>
      <c r="B2">
        <v>80192</v>
      </c>
      <c r="C2" t="s">
        <v>419</v>
      </c>
      <c r="D2" t="s">
        <v>420</v>
      </c>
      <c r="E2">
        <f>C2/D2</f>
        <v>1.1213131232970928</v>
      </c>
    </row>
    <row r="3" spans="1:5" x14ac:dyDescent="0.35">
      <c r="A3" t="s">
        <v>3</v>
      </c>
      <c r="B3">
        <v>103403</v>
      </c>
      <c r="C3" t="s">
        <v>421</v>
      </c>
      <c r="D3" t="s">
        <v>422</v>
      </c>
      <c r="E3">
        <f t="shared" ref="E3:E61" si="0">C3/D3</f>
        <v>1.1340006191311527</v>
      </c>
    </row>
    <row r="4" spans="1:5" x14ac:dyDescent="0.35">
      <c r="A4" t="s">
        <v>6</v>
      </c>
      <c r="B4">
        <v>113510</v>
      </c>
      <c r="C4" t="s">
        <v>423</v>
      </c>
      <c r="D4" t="s">
        <v>424</v>
      </c>
      <c r="E4">
        <f t="shared" si="0"/>
        <v>1.1240643712574849</v>
      </c>
    </row>
    <row r="5" spans="1:5" x14ac:dyDescent="0.35">
      <c r="A5" t="s">
        <v>9</v>
      </c>
      <c r="B5">
        <v>121028</v>
      </c>
      <c r="C5" t="s">
        <v>425</v>
      </c>
      <c r="D5" t="s">
        <v>426</v>
      </c>
      <c r="E5">
        <f t="shared" si="0"/>
        <v>1.1236708194420073</v>
      </c>
    </row>
    <row r="6" spans="1:5" x14ac:dyDescent="0.35">
      <c r="A6" t="s">
        <v>12</v>
      </c>
      <c r="B6">
        <v>102427</v>
      </c>
      <c r="C6" t="s">
        <v>427</v>
      </c>
      <c r="D6" t="s">
        <v>428</v>
      </c>
      <c r="E6">
        <f t="shared" si="0"/>
        <v>1.1270273076523725</v>
      </c>
    </row>
    <row r="7" spans="1:5" x14ac:dyDescent="0.35">
      <c r="A7" t="s">
        <v>15</v>
      </c>
      <c r="B7">
        <v>104609</v>
      </c>
      <c r="C7" t="s">
        <v>429</v>
      </c>
      <c r="D7" t="s">
        <v>430</v>
      </c>
      <c r="E7">
        <f t="shared" si="0"/>
        <v>1.1477641358354207</v>
      </c>
    </row>
    <row r="8" spans="1:5" x14ac:dyDescent="0.35">
      <c r="A8" t="s">
        <v>18</v>
      </c>
      <c r="B8">
        <v>95498</v>
      </c>
      <c r="C8" t="s">
        <v>431</v>
      </c>
      <c r="D8" t="s">
        <v>432</v>
      </c>
      <c r="E8">
        <f t="shared" si="0"/>
        <v>1.1542521994134898</v>
      </c>
    </row>
    <row r="9" spans="1:5" x14ac:dyDescent="0.35">
      <c r="A9" t="s">
        <v>21</v>
      </c>
      <c r="B9">
        <v>100405</v>
      </c>
      <c r="C9" t="s">
        <v>433</v>
      </c>
      <c r="D9" t="s">
        <v>434</v>
      </c>
      <c r="E9">
        <f t="shared" si="0"/>
        <v>1.1499539624419177</v>
      </c>
    </row>
    <row r="10" spans="1:5" x14ac:dyDescent="0.35">
      <c r="A10" t="s">
        <v>24</v>
      </c>
      <c r="B10">
        <v>84140</v>
      </c>
      <c r="C10" t="s">
        <v>435</v>
      </c>
      <c r="D10" t="s">
        <v>436</v>
      </c>
      <c r="E10">
        <f t="shared" si="0"/>
        <v>1.1702347175651278</v>
      </c>
    </row>
    <row r="11" spans="1:5" x14ac:dyDescent="0.35">
      <c r="A11" t="s">
        <v>27</v>
      </c>
      <c r="B11">
        <v>81189</v>
      </c>
      <c r="C11" t="s">
        <v>437</v>
      </c>
      <c r="D11" t="s">
        <v>438</v>
      </c>
      <c r="E11">
        <f t="shared" si="0"/>
        <v>1.161466375592354</v>
      </c>
    </row>
    <row r="12" spans="1:5" x14ac:dyDescent="0.35">
      <c r="A12" t="s">
        <v>30</v>
      </c>
      <c r="B12">
        <v>73557</v>
      </c>
      <c r="C12" t="s">
        <v>439</v>
      </c>
      <c r="D12" t="s">
        <v>440</v>
      </c>
      <c r="E12">
        <f t="shared" si="0"/>
        <v>1.1843855793787492</v>
      </c>
    </row>
    <row r="13" spans="1:5" x14ac:dyDescent="0.35">
      <c r="A13" t="s">
        <v>33</v>
      </c>
      <c r="B13">
        <v>72165</v>
      </c>
      <c r="C13" t="s">
        <v>441</v>
      </c>
      <c r="D13" t="s">
        <v>442</v>
      </c>
      <c r="E13">
        <f t="shared" si="0"/>
        <v>1.1478957080778618</v>
      </c>
    </row>
    <row r="14" spans="1:5" x14ac:dyDescent="0.35">
      <c r="A14" t="s">
        <v>36</v>
      </c>
      <c r="B14">
        <v>70423</v>
      </c>
      <c r="C14" t="s">
        <v>443</v>
      </c>
      <c r="D14" t="s">
        <v>444</v>
      </c>
      <c r="E14">
        <f t="shared" si="0"/>
        <v>1.1666615389348676</v>
      </c>
    </row>
    <row r="15" spans="1:5" x14ac:dyDescent="0.35">
      <c r="A15" t="s">
        <v>39</v>
      </c>
      <c r="B15">
        <v>62660</v>
      </c>
      <c r="C15" t="s">
        <v>445</v>
      </c>
      <c r="D15" t="s">
        <v>446</v>
      </c>
      <c r="E15">
        <f t="shared" si="0"/>
        <v>1.1579364259393188</v>
      </c>
    </row>
    <row r="16" spans="1:5" x14ac:dyDescent="0.35">
      <c r="A16" t="s">
        <v>42</v>
      </c>
      <c r="B16">
        <v>58585</v>
      </c>
      <c r="C16" t="s">
        <v>447</v>
      </c>
      <c r="D16" t="s">
        <v>448</v>
      </c>
      <c r="E16">
        <f t="shared" si="0"/>
        <v>1.1401695039088187</v>
      </c>
    </row>
    <row r="17" spans="1:5" x14ac:dyDescent="0.35">
      <c r="A17" t="s">
        <v>45</v>
      </c>
      <c r="B17">
        <v>58515</v>
      </c>
      <c r="C17" t="s">
        <v>449</v>
      </c>
      <c r="D17" t="s">
        <v>450</v>
      </c>
      <c r="E17">
        <f t="shared" si="0"/>
        <v>1.152315444881745</v>
      </c>
    </row>
    <row r="18" spans="1:5" x14ac:dyDescent="0.35">
      <c r="A18" t="s">
        <v>48</v>
      </c>
      <c r="B18">
        <v>52488</v>
      </c>
      <c r="C18" t="s">
        <v>451</v>
      </c>
      <c r="D18" t="s">
        <v>452</v>
      </c>
      <c r="E18">
        <f t="shared" si="0"/>
        <v>1.1908339594290007</v>
      </c>
    </row>
    <row r="19" spans="1:5" x14ac:dyDescent="0.35">
      <c r="A19" t="s">
        <v>51</v>
      </c>
      <c r="B19">
        <v>55338</v>
      </c>
      <c r="C19" t="s">
        <v>453</v>
      </c>
      <c r="D19" t="s">
        <v>454</v>
      </c>
      <c r="E19">
        <f t="shared" si="0"/>
        <v>1.216090665171599</v>
      </c>
    </row>
    <row r="20" spans="1:5" x14ac:dyDescent="0.35">
      <c r="A20" t="s">
        <v>54</v>
      </c>
      <c r="B20">
        <v>64574</v>
      </c>
      <c r="C20" t="s">
        <v>455</v>
      </c>
      <c r="D20" t="s">
        <v>456</v>
      </c>
      <c r="E20">
        <f t="shared" si="0"/>
        <v>1.2113626245676519</v>
      </c>
    </row>
    <row r="21" spans="1:5" x14ac:dyDescent="0.35">
      <c r="A21" t="s">
        <v>57</v>
      </c>
      <c r="B21">
        <v>75131</v>
      </c>
      <c r="C21" t="s">
        <v>457</v>
      </c>
      <c r="D21" t="s">
        <v>458</v>
      </c>
      <c r="E21">
        <f t="shared" si="0"/>
        <v>1.2419133444736214</v>
      </c>
    </row>
    <row r="22" spans="1:5" x14ac:dyDescent="0.35">
      <c r="A22" t="s">
        <v>60</v>
      </c>
      <c r="B22">
        <v>73044</v>
      </c>
      <c r="C22" t="s">
        <v>459</v>
      </c>
      <c r="D22" t="s">
        <v>460</v>
      </c>
      <c r="E22">
        <f t="shared" si="0"/>
        <v>1.2709155914814239</v>
      </c>
    </row>
    <row r="23" spans="1:5" x14ac:dyDescent="0.35">
      <c r="A23" t="s">
        <v>63</v>
      </c>
      <c r="B23">
        <v>71940</v>
      </c>
      <c r="C23" t="s">
        <v>461</v>
      </c>
      <c r="D23" t="s">
        <v>462</v>
      </c>
      <c r="E23">
        <f t="shared" si="0"/>
        <v>1.2767263750870308</v>
      </c>
    </row>
    <row r="24" spans="1:5" x14ac:dyDescent="0.35">
      <c r="A24" t="s">
        <v>66</v>
      </c>
      <c r="B24">
        <v>72997</v>
      </c>
      <c r="C24" t="s">
        <v>463</v>
      </c>
      <c r="D24" t="s">
        <v>464</v>
      </c>
      <c r="E24">
        <f t="shared" si="0"/>
        <v>1.2471678364733407</v>
      </c>
    </row>
    <row r="25" spans="1:5" x14ac:dyDescent="0.35">
      <c r="A25" t="s">
        <v>69</v>
      </c>
      <c r="B25">
        <v>87192</v>
      </c>
      <c r="C25" t="s">
        <v>465</v>
      </c>
      <c r="D25" t="s">
        <v>466</v>
      </c>
      <c r="E25">
        <f t="shared" si="0"/>
        <v>1.265492244134383</v>
      </c>
    </row>
    <row r="26" spans="1:5" x14ac:dyDescent="0.35">
      <c r="A26" t="s">
        <v>71</v>
      </c>
      <c r="B26">
        <v>106124</v>
      </c>
      <c r="C26" t="s">
        <v>467</v>
      </c>
      <c r="D26" t="s">
        <v>468</v>
      </c>
      <c r="E26">
        <f t="shared" si="0"/>
        <v>1.2741669345333761</v>
      </c>
    </row>
    <row r="27" spans="1:5" x14ac:dyDescent="0.35">
      <c r="A27" t="s">
        <v>79</v>
      </c>
      <c r="B27">
        <v>125405</v>
      </c>
      <c r="C27" t="s">
        <v>469</v>
      </c>
      <c r="D27" t="s">
        <v>470</v>
      </c>
      <c r="E27">
        <f t="shared" si="0"/>
        <v>1.2276796816712261</v>
      </c>
    </row>
    <row r="28" spans="1:5" x14ac:dyDescent="0.35">
      <c r="A28" t="s">
        <v>81</v>
      </c>
      <c r="B28">
        <v>143645</v>
      </c>
      <c r="C28" t="s">
        <v>471</v>
      </c>
      <c r="D28" t="s">
        <v>472</v>
      </c>
      <c r="E28">
        <f t="shared" si="0"/>
        <v>1.1571557290884518</v>
      </c>
    </row>
    <row r="29" spans="1:5" x14ac:dyDescent="0.35">
      <c r="A29" t="s">
        <v>84</v>
      </c>
      <c r="B29">
        <v>148073</v>
      </c>
      <c r="C29" t="s">
        <v>473</v>
      </c>
      <c r="D29" t="s">
        <v>474</v>
      </c>
      <c r="E29">
        <f t="shared" si="0"/>
        <v>1.1061218103718033</v>
      </c>
    </row>
    <row r="30" spans="1:5" x14ac:dyDescent="0.35">
      <c r="A30" t="s">
        <v>87</v>
      </c>
      <c r="B30">
        <v>163438</v>
      </c>
      <c r="C30" t="s">
        <v>475</v>
      </c>
      <c r="D30" t="s">
        <v>476</v>
      </c>
      <c r="E30">
        <f t="shared" si="0"/>
        <v>1.0683118197924577</v>
      </c>
    </row>
    <row r="31" spans="1:5" x14ac:dyDescent="0.35">
      <c r="A31" t="s">
        <v>90</v>
      </c>
      <c r="B31">
        <v>186802</v>
      </c>
      <c r="C31" t="s">
        <v>477</v>
      </c>
      <c r="D31" t="s">
        <v>478</v>
      </c>
      <c r="E31">
        <f t="shared" si="0"/>
        <v>1.0379437498636295</v>
      </c>
    </row>
    <row r="32" spans="1:5" x14ac:dyDescent="0.35">
      <c r="A32" t="s">
        <v>93</v>
      </c>
      <c r="B32">
        <v>197775</v>
      </c>
      <c r="C32" t="s">
        <v>479</v>
      </c>
      <c r="D32" t="s">
        <v>480</v>
      </c>
      <c r="E32">
        <f t="shared" si="0"/>
        <v>1.0269647029885622</v>
      </c>
    </row>
    <row r="33" spans="1:5" x14ac:dyDescent="0.35">
      <c r="A33" t="s">
        <v>96</v>
      </c>
      <c r="B33">
        <v>193339</v>
      </c>
      <c r="C33" t="s">
        <v>481</v>
      </c>
      <c r="D33" t="s">
        <v>482</v>
      </c>
      <c r="E33">
        <f t="shared" si="0"/>
        <v>1.0159218401351324</v>
      </c>
    </row>
    <row r="34" spans="1:5" x14ac:dyDescent="0.35">
      <c r="A34" t="s">
        <v>99</v>
      </c>
      <c r="B34">
        <v>201836</v>
      </c>
      <c r="C34" t="s">
        <v>483</v>
      </c>
      <c r="D34" t="s">
        <v>484</v>
      </c>
      <c r="E34">
        <f t="shared" si="0"/>
        <v>1.0207849419303163</v>
      </c>
    </row>
    <row r="35" spans="1:5" x14ac:dyDescent="0.35">
      <c r="A35" t="s">
        <v>100</v>
      </c>
      <c r="B35">
        <v>184770</v>
      </c>
      <c r="C35" t="s">
        <v>485</v>
      </c>
      <c r="D35" t="s">
        <v>486</v>
      </c>
      <c r="E35">
        <f t="shared" si="0"/>
        <v>1.0411161680880208</v>
      </c>
    </row>
    <row r="36" spans="1:5" x14ac:dyDescent="0.35">
      <c r="A36" t="s">
        <v>103</v>
      </c>
      <c r="B36">
        <v>166810</v>
      </c>
      <c r="C36" t="s">
        <v>487</v>
      </c>
      <c r="D36" t="s">
        <v>488</v>
      </c>
      <c r="E36">
        <f t="shared" si="0"/>
        <v>1.0436391257473292</v>
      </c>
    </row>
    <row r="37" spans="1:5" x14ac:dyDescent="0.35">
      <c r="A37" t="s">
        <v>106</v>
      </c>
      <c r="B37">
        <v>164530</v>
      </c>
      <c r="C37" t="s">
        <v>489</v>
      </c>
      <c r="D37" t="s">
        <v>490</v>
      </c>
      <c r="E37">
        <f t="shared" si="0"/>
        <v>1.0599724552397647</v>
      </c>
    </row>
    <row r="38" spans="1:5" x14ac:dyDescent="0.35">
      <c r="A38" t="s">
        <v>109</v>
      </c>
      <c r="B38">
        <v>159049</v>
      </c>
      <c r="C38" t="s">
        <v>491</v>
      </c>
      <c r="D38" t="s">
        <v>492</v>
      </c>
      <c r="E38">
        <f t="shared" si="0"/>
        <v>1.0375485209905329</v>
      </c>
    </row>
    <row r="39" spans="1:5" x14ac:dyDescent="0.35">
      <c r="A39" t="s">
        <v>112</v>
      </c>
      <c r="B39">
        <v>164646</v>
      </c>
      <c r="C39" t="s">
        <v>493</v>
      </c>
      <c r="D39" t="s">
        <v>494</v>
      </c>
      <c r="E39">
        <f t="shared" si="0"/>
        <v>1.0366393706241805</v>
      </c>
    </row>
    <row r="40" spans="1:5" x14ac:dyDescent="0.35">
      <c r="A40" t="s">
        <v>115</v>
      </c>
      <c r="B40">
        <v>137539</v>
      </c>
      <c r="C40" t="s">
        <v>495</v>
      </c>
      <c r="D40" t="s">
        <v>496</v>
      </c>
      <c r="E40">
        <f t="shared" si="0"/>
        <v>1.0241802554894919</v>
      </c>
    </row>
    <row r="41" spans="1:5" x14ac:dyDescent="0.35">
      <c r="A41" t="s">
        <v>118</v>
      </c>
      <c r="B41">
        <v>122489</v>
      </c>
      <c r="C41" t="s">
        <v>497</v>
      </c>
      <c r="D41" t="s">
        <v>498</v>
      </c>
      <c r="E41">
        <f t="shared" si="0"/>
        <v>1.0208704546954399</v>
      </c>
    </row>
    <row r="42" spans="1:5" x14ac:dyDescent="0.35">
      <c r="A42" t="s">
        <v>121</v>
      </c>
      <c r="B42">
        <v>136823</v>
      </c>
      <c r="C42" t="s">
        <v>499</v>
      </c>
      <c r="D42" t="s">
        <v>500</v>
      </c>
      <c r="E42">
        <f t="shared" si="0"/>
        <v>1.0124284810778215</v>
      </c>
    </row>
    <row r="43" spans="1:5" x14ac:dyDescent="0.35">
      <c r="A43" t="s">
        <v>124</v>
      </c>
      <c r="B43">
        <v>126227</v>
      </c>
      <c r="C43" t="s">
        <v>501</v>
      </c>
      <c r="D43" t="s">
        <v>502</v>
      </c>
      <c r="E43">
        <f t="shared" si="0"/>
        <v>1.0237118029948375</v>
      </c>
    </row>
    <row r="44" spans="1:5" x14ac:dyDescent="0.35">
      <c r="A44" t="s">
        <v>127</v>
      </c>
      <c r="B44">
        <v>122431</v>
      </c>
      <c r="C44" t="s">
        <v>503</v>
      </c>
      <c r="D44" t="s">
        <v>504</v>
      </c>
      <c r="E44">
        <f t="shared" si="0"/>
        <v>1.0063090965701458</v>
      </c>
    </row>
    <row r="45" spans="1:5" x14ac:dyDescent="0.35">
      <c r="A45" t="s">
        <v>130</v>
      </c>
      <c r="B45">
        <v>120938</v>
      </c>
      <c r="C45" t="s">
        <v>505</v>
      </c>
      <c r="D45" t="s">
        <v>506</v>
      </c>
      <c r="E45">
        <f t="shared" si="0"/>
        <v>1.0135191382381832</v>
      </c>
    </row>
    <row r="46" spans="1:5" x14ac:dyDescent="0.35">
      <c r="A46" t="s">
        <v>133</v>
      </c>
      <c r="B46">
        <v>118339</v>
      </c>
      <c r="C46" t="s">
        <v>507</v>
      </c>
      <c r="D46" t="s">
        <v>508</v>
      </c>
      <c r="E46">
        <f t="shared" si="0"/>
        <v>0.99765357281520617</v>
      </c>
    </row>
    <row r="47" spans="1:5" x14ac:dyDescent="0.35">
      <c r="A47" t="s">
        <v>136</v>
      </c>
      <c r="B47">
        <v>111262</v>
      </c>
      <c r="C47" t="s">
        <v>509</v>
      </c>
      <c r="D47" t="s">
        <v>510</v>
      </c>
      <c r="E47">
        <f t="shared" si="0"/>
        <v>0.99265706712515223</v>
      </c>
    </row>
    <row r="48" spans="1:5" x14ac:dyDescent="0.35">
      <c r="A48" t="s">
        <v>139</v>
      </c>
      <c r="B48">
        <v>116088</v>
      </c>
      <c r="C48" t="s">
        <v>511</v>
      </c>
      <c r="D48" t="s">
        <v>512</v>
      </c>
      <c r="E48">
        <f t="shared" si="0"/>
        <v>1.0096946194861851</v>
      </c>
    </row>
    <row r="49" spans="1:5" x14ac:dyDescent="0.35">
      <c r="A49" t="s">
        <v>142</v>
      </c>
      <c r="B49">
        <v>132971</v>
      </c>
      <c r="C49" t="s">
        <v>513</v>
      </c>
      <c r="D49" t="s">
        <v>514</v>
      </c>
      <c r="E49">
        <f t="shared" si="0"/>
        <v>1.0257308694261209</v>
      </c>
    </row>
    <row r="50" spans="1:5" x14ac:dyDescent="0.35">
      <c r="A50" t="s">
        <v>145</v>
      </c>
      <c r="B50">
        <v>135241</v>
      </c>
      <c r="C50" t="s">
        <v>515</v>
      </c>
      <c r="D50" t="s">
        <v>516</v>
      </c>
      <c r="E50">
        <f t="shared" si="0"/>
        <v>1.0100023779799061</v>
      </c>
    </row>
    <row r="51" spans="1:5" x14ac:dyDescent="0.35">
      <c r="A51" t="s">
        <v>148</v>
      </c>
      <c r="B51">
        <v>154735</v>
      </c>
      <c r="C51" t="s">
        <v>517</v>
      </c>
      <c r="D51" t="s">
        <v>518</v>
      </c>
      <c r="E51">
        <f t="shared" si="0"/>
        <v>0.99095459282800857</v>
      </c>
    </row>
    <row r="52" spans="1:5" x14ac:dyDescent="0.35">
      <c r="A52" t="s">
        <v>151</v>
      </c>
      <c r="B52">
        <v>146650</v>
      </c>
      <c r="C52" t="s">
        <v>519</v>
      </c>
      <c r="D52" t="s">
        <v>520</v>
      </c>
      <c r="E52">
        <f t="shared" si="0"/>
        <v>0.99263546931898472</v>
      </c>
    </row>
    <row r="53" spans="1:5" x14ac:dyDescent="0.35">
      <c r="A53" t="s">
        <v>154</v>
      </c>
      <c r="B53">
        <v>166947</v>
      </c>
      <c r="C53" t="s">
        <v>521</v>
      </c>
      <c r="D53" t="s">
        <v>522</v>
      </c>
      <c r="E53">
        <f t="shared" si="0"/>
        <v>0.98921669089435926</v>
      </c>
    </row>
    <row r="54" spans="1:5" x14ac:dyDescent="0.35">
      <c r="A54" t="s">
        <v>157</v>
      </c>
      <c r="B54">
        <v>110666</v>
      </c>
      <c r="C54" t="s">
        <v>523</v>
      </c>
      <c r="D54" t="s">
        <v>524</v>
      </c>
      <c r="E54">
        <f t="shared" si="0"/>
        <v>0.99985543126660281</v>
      </c>
    </row>
    <row r="55" spans="1:5" x14ac:dyDescent="0.35">
      <c r="A55" t="s">
        <v>160</v>
      </c>
      <c r="B55">
        <v>125253</v>
      </c>
      <c r="C55" t="s">
        <v>525</v>
      </c>
      <c r="D55" t="s">
        <v>526</v>
      </c>
      <c r="E55">
        <f t="shared" si="0"/>
        <v>1.0285200660771547</v>
      </c>
    </row>
    <row r="56" spans="1:5" x14ac:dyDescent="0.35">
      <c r="A56" t="s">
        <v>163</v>
      </c>
      <c r="B56">
        <v>121579</v>
      </c>
      <c r="C56">
        <v>61568</v>
      </c>
      <c r="D56" t="s">
        <v>527</v>
      </c>
      <c r="E56">
        <f t="shared" si="0"/>
        <v>1.0259452433720484</v>
      </c>
    </row>
    <row r="57" spans="1:5" x14ac:dyDescent="0.35">
      <c r="A57" t="s">
        <v>166</v>
      </c>
      <c r="B57">
        <v>143357</v>
      </c>
      <c r="C57" t="s">
        <v>528</v>
      </c>
      <c r="D57" t="s">
        <v>529</v>
      </c>
      <c r="E57">
        <f t="shared" si="0"/>
        <v>1.0179189775062638</v>
      </c>
    </row>
    <row r="58" spans="1:5" x14ac:dyDescent="0.35">
      <c r="A58" t="s">
        <v>169</v>
      </c>
      <c r="B58">
        <v>193115</v>
      </c>
      <c r="C58" t="s">
        <v>530</v>
      </c>
      <c r="D58" t="s">
        <v>531</v>
      </c>
      <c r="E58">
        <f t="shared" si="0"/>
        <v>1.0060352976617117</v>
      </c>
    </row>
    <row r="59" spans="1:5" x14ac:dyDescent="0.35">
      <c r="A59" t="s">
        <v>172</v>
      </c>
      <c r="B59">
        <v>162829</v>
      </c>
      <c r="C59" t="s">
        <v>532</v>
      </c>
      <c r="D59" t="s">
        <v>533</v>
      </c>
      <c r="E59">
        <f t="shared" si="0"/>
        <v>0.99807345416170712</v>
      </c>
    </row>
    <row r="60" spans="1:5" x14ac:dyDescent="0.35">
      <c r="A60" t="s">
        <v>174</v>
      </c>
      <c r="B60">
        <v>97234</v>
      </c>
      <c r="C60" t="s">
        <v>534</v>
      </c>
      <c r="D60" t="s">
        <v>535</v>
      </c>
      <c r="E60">
        <f t="shared" si="0"/>
        <v>0.97682314432675299</v>
      </c>
    </row>
    <row r="61" spans="1:5" x14ac:dyDescent="0.35">
      <c r="A61" t="s">
        <v>177</v>
      </c>
      <c r="B61">
        <v>77540</v>
      </c>
      <c r="C61" t="s">
        <v>536</v>
      </c>
      <c r="D61" t="s">
        <v>537</v>
      </c>
      <c r="E61">
        <f t="shared" si="0"/>
        <v>0.94912271881755572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67DD-83BE-44C9-A5A6-AFEE69825FEC}">
  <dimension ref="A1:E61"/>
  <sheetViews>
    <sheetView tabSelected="1" workbookViewId="0">
      <selection activeCell="F5" sqref="F5"/>
    </sheetView>
  </sheetViews>
  <sheetFormatPr defaultColWidth="9.140625" defaultRowHeight="14.15" x14ac:dyDescent="0.35"/>
  <cols>
    <col min="1" max="1" width="5.140625" bestFit="1" customWidth="1"/>
    <col min="2" max="4" width="8" bestFit="1" customWidth="1"/>
    <col min="5" max="5" width="7" bestFit="1" customWidth="1"/>
    <col min="7" max="7" width="8.85546875" bestFit="1" customWidth="1"/>
    <col min="8" max="8" width="31.28515625" bestFit="1" customWidth="1"/>
    <col min="9" max="9" width="37.7109375" bestFit="1" customWidth="1"/>
    <col min="10" max="10" width="7" bestFit="1" customWidth="1"/>
  </cols>
  <sheetData>
    <row r="1" spans="1:5" ht="15.45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5">
      <c r="A2" t="s">
        <v>0</v>
      </c>
      <c r="B2">
        <v>75606</v>
      </c>
      <c r="C2" t="s">
        <v>538</v>
      </c>
      <c r="D2" t="s">
        <v>539</v>
      </c>
      <c r="E2">
        <f>C2/D2</f>
        <v>1.1363662051426957</v>
      </c>
    </row>
    <row r="3" spans="1:5" x14ac:dyDescent="0.35">
      <c r="A3" t="s">
        <v>3</v>
      </c>
      <c r="B3">
        <v>107920</v>
      </c>
      <c r="C3" t="s">
        <v>540</v>
      </c>
      <c r="D3" t="s">
        <v>541</v>
      </c>
      <c r="E3">
        <f t="shared" ref="E3:E61" si="0">C3/D3</f>
        <v>1.1276763534560941</v>
      </c>
    </row>
    <row r="4" spans="1:5" x14ac:dyDescent="0.35">
      <c r="A4" t="s">
        <v>6</v>
      </c>
      <c r="B4">
        <v>115816</v>
      </c>
      <c r="C4" t="s">
        <v>542</v>
      </c>
      <c r="D4" t="s">
        <v>543</v>
      </c>
      <c r="E4">
        <f t="shared" si="0"/>
        <v>1.1248692780478855</v>
      </c>
    </row>
    <row r="5" spans="1:5" x14ac:dyDescent="0.35">
      <c r="A5" t="s">
        <v>9</v>
      </c>
      <c r="B5">
        <v>99578</v>
      </c>
      <c r="C5" t="s">
        <v>544</v>
      </c>
      <c r="D5" t="s">
        <v>545</v>
      </c>
      <c r="E5">
        <f t="shared" si="0"/>
        <v>1.1274622911592531</v>
      </c>
    </row>
    <row r="6" spans="1:5" x14ac:dyDescent="0.35">
      <c r="A6" t="s">
        <v>12</v>
      </c>
      <c r="B6">
        <v>101495</v>
      </c>
      <c r="C6" t="s">
        <v>546</v>
      </c>
      <c r="D6" t="s">
        <v>547</v>
      </c>
      <c r="E6">
        <f t="shared" si="0"/>
        <v>1.1494525508799425</v>
      </c>
    </row>
    <row r="7" spans="1:5" x14ac:dyDescent="0.35">
      <c r="A7" t="s">
        <v>15</v>
      </c>
      <c r="B7">
        <v>92772</v>
      </c>
      <c r="C7" t="s">
        <v>548</v>
      </c>
      <c r="D7" t="s">
        <v>549</v>
      </c>
      <c r="E7">
        <f t="shared" si="0"/>
        <v>1.1524825986078886</v>
      </c>
    </row>
    <row r="8" spans="1:5" x14ac:dyDescent="0.35">
      <c r="A8" t="s">
        <v>18</v>
      </c>
      <c r="B8">
        <v>98711</v>
      </c>
      <c r="C8" t="s">
        <v>550</v>
      </c>
      <c r="D8" t="s">
        <v>551</v>
      </c>
      <c r="E8">
        <f t="shared" si="0"/>
        <v>1.1481328342618384</v>
      </c>
    </row>
    <row r="9" spans="1:5" x14ac:dyDescent="0.35">
      <c r="A9" t="s">
        <v>21</v>
      </c>
      <c r="B9">
        <v>83307</v>
      </c>
      <c r="C9" t="s">
        <v>552</v>
      </c>
      <c r="D9" t="s">
        <v>553</v>
      </c>
      <c r="E9">
        <f t="shared" si="0"/>
        <v>1.1701878240029178</v>
      </c>
    </row>
    <row r="10" spans="1:5" x14ac:dyDescent="0.35">
      <c r="A10" t="s">
        <v>24</v>
      </c>
      <c r="B10">
        <v>80382</v>
      </c>
      <c r="C10" t="s">
        <v>554</v>
      </c>
      <c r="D10" t="s">
        <v>555</v>
      </c>
      <c r="E10">
        <f t="shared" si="0"/>
        <v>1.1629577805882194</v>
      </c>
    </row>
    <row r="11" spans="1:5" x14ac:dyDescent="0.35">
      <c r="A11" t="s">
        <v>27</v>
      </c>
      <c r="B11">
        <v>72733</v>
      </c>
      <c r="C11" t="s">
        <v>556</v>
      </c>
      <c r="D11" t="s">
        <v>557</v>
      </c>
      <c r="E11">
        <f t="shared" si="0"/>
        <v>1.1864065412132507</v>
      </c>
    </row>
    <row r="12" spans="1:5" x14ac:dyDescent="0.35">
      <c r="A12" t="s">
        <v>30</v>
      </c>
      <c r="B12">
        <v>71393</v>
      </c>
      <c r="C12" t="s">
        <v>558</v>
      </c>
      <c r="D12" t="s">
        <v>559</v>
      </c>
      <c r="E12">
        <f t="shared" si="0"/>
        <v>1.1487088424727623</v>
      </c>
    </row>
    <row r="13" spans="1:5" x14ac:dyDescent="0.35">
      <c r="A13" t="s">
        <v>33</v>
      </c>
      <c r="B13">
        <v>69627</v>
      </c>
      <c r="C13" t="s">
        <v>560</v>
      </c>
      <c r="D13" t="s">
        <v>561</v>
      </c>
      <c r="E13">
        <f t="shared" si="0"/>
        <v>1.1679848050815793</v>
      </c>
    </row>
    <row r="14" spans="1:5" x14ac:dyDescent="0.35">
      <c r="A14" t="s">
        <v>36</v>
      </c>
      <c r="B14">
        <v>62022</v>
      </c>
      <c r="C14" t="s">
        <v>562</v>
      </c>
      <c r="D14" t="s">
        <v>563</v>
      </c>
      <c r="E14">
        <f t="shared" si="0"/>
        <v>1.1601421008637502</v>
      </c>
    </row>
    <row r="15" spans="1:5" x14ac:dyDescent="0.35">
      <c r="A15" t="s">
        <v>39</v>
      </c>
      <c r="B15">
        <v>58905</v>
      </c>
      <c r="C15" t="s">
        <v>564</v>
      </c>
      <c r="D15" t="s">
        <v>565</v>
      </c>
      <c r="E15">
        <f t="shared" si="0"/>
        <v>1.1371040888147155</v>
      </c>
    </row>
    <row r="16" spans="1:5" x14ac:dyDescent="0.35">
      <c r="A16" t="s">
        <v>42</v>
      </c>
      <c r="B16">
        <v>57984</v>
      </c>
      <c r="C16" t="s">
        <v>566</v>
      </c>
      <c r="D16" t="s">
        <v>567</v>
      </c>
      <c r="E16">
        <f t="shared" si="0"/>
        <v>1.152019002375297</v>
      </c>
    </row>
    <row r="17" spans="1:5" x14ac:dyDescent="0.35">
      <c r="A17" t="s">
        <v>45</v>
      </c>
      <c r="B17">
        <v>52212</v>
      </c>
      <c r="C17" t="s">
        <v>568</v>
      </c>
      <c r="D17" t="s">
        <v>569</v>
      </c>
      <c r="E17">
        <f t="shared" si="0"/>
        <v>1.1934128717862544</v>
      </c>
    </row>
    <row r="18" spans="1:5" x14ac:dyDescent="0.35">
      <c r="A18" t="s">
        <v>48</v>
      </c>
      <c r="B18">
        <v>53358</v>
      </c>
      <c r="C18" t="s">
        <v>570</v>
      </c>
      <c r="D18" t="s">
        <v>571</v>
      </c>
      <c r="E18">
        <f t="shared" si="0"/>
        <v>1.2330194601381042</v>
      </c>
    </row>
    <row r="19" spans="1:5" x14ac:dyDescent="0.35">
      <c r="A19" t="s">
        <v>51</v>
      </c>
      <c r="B19">
        <v>54926</v>
      </c>
      <c r="C19" t="s">
        <v>572</v>
      </c>
      <c r="D19" t="s">
        <v>573</v>
      </c>
      <c r="E19">
        <f t="shared" si="0"/>
        <v>1.2135085032642863</v>
      </c>
    </row>
    <row r="20" spans="1:5" x14ac:dyDescent="0.35">
      <c r="A20" t="s">
        <v>54</v>
      </c>
      <c r="B20">
        <v>69722</v>
      </c>
      <c r="C20" t="s">
        <v>574</v>
      </c>
      <c r="D20" t="s">
        <v>575</v>
      </c>
      <c r="E20">
        <f t="shared" si="0"/>
        <v>1.221790255249992</v>
      </c>
    </row>
    <row r="21" spans="1:5" x14ac:dyDescent="0.35">
      <c r="A21" t="s">
        <v>57</v>
      </c>
      <c r="B21">
        <v>70977</v>
      </c>
      <c r="C21" t="s">
        <v>576</v>
      </c>
      <c r="D21" t="s">
        <v>577</v>
      </c>
      <c r="E21">
        <f t="shared" si="0"/>
        <v>1.2555294267192068</v>
      </c>
    </row>
    <row r="22" spans="1:5" x14ac:dyDescent="0.35">
      <c r="A22" t="s">
        <v>60</v>
      </c>
      <c r="B22">
        <v>69733</v>
      </c>
      <c r="C22" t="s">
        <v>578</v>
      </c>
      <c r="D22" t="s">
        <v>579</v>
      </c>
      <c r="E22">
        <f t="shared" si="0"/>
        <v>1.2681824095758523</v>
      </c>
    </row>
    <row r="23" spans="1:5" x14ac:dyDescent="0.35">
      <c r="A23" t="s">
        <v>63</v>
      </c>
      <c r="B23">
        <v>69952</v>
      </c>
      <c r="C23" t="s">
        <v>580</v>
      </c>
      <c r="D23" t="s">
        <v>581</v>
      </c>
      <c r="E23">
        <f t="shared" si="0"/>
        <v>1.224441123159602</v>
      </c>
    </row>
    <row r="24" spans="1:5" x14ac:dyDescent="0.35">
      <c r="A24" t="s">
        <v>66</v>
      </c>
      <c r="B24">
        <v>82078</v>
      </c>
      <c r="C24" t="s">
        <v>582</v>
      </c>
      <c r="D24" t="s">
        <v>583</v>
      </c>
      <c r="E24">
        <f t="shared" si="0"/>
        <v>1.2535280874196915</v>
      </c>
    </row>
    <row r="25" spans="1:5" x14ac:dyDescent="0.35">
      <c r="A25" t="s">
        <v>69</v>
      </c>
      <c r="B25">
        <v>99637</v>
      </c>
      <c r="C25" t="s">
        <v>584</v>
      </c>
      <c r="D25" t="s">
        <v>585</v>
      </c>
      <c r="E25">
        <f t="shared" si="0"/>
        <v>1.2766886025043416</v>
      </c>
    </row>
    <row r="26" spans="1:5" x14ac:dyDescent="0.35">
      <c r="A26" t="s">
        <v>71</v>
      </c>
      <c r="B26">
        <v>118127</v>
      </c>
      <c r="C26" t="s">
        <v>586</v>
      </c>
      <c r="D26" t="s">
        <v>587</v>
      </c>
      <c r="E26">
        <f t="shared" si="0"/>
        <v>1.2323915713880753</v>
      </c>
    </row>
    <row r="27" spans="1:5" x14ac:dyDescent="0.35">
      <c r="A27" t="s">
        <v>79</v>
      </c>
      <c r="B27">
        <v>134500</v>
      </c>
      <c r="C27" t="s">
        <v>588</v>
      </c>
      <c r="D27" t="s">
        <v>589</v>
      </c>
      <c r="E27">
        <f t="shared" si="0"/>
        <v>1.1694948061165236</v>
      </c>
    </row>
    <row r="28" spans="1:5" x14ac:dyDescent="0.35">
      <c r="A28" t="s">
        <v>81</v>
      </c>
      <c r="B28">
        <v>139058</v>
      </c>
      <c r="C28" t="s">
        <v>590</v>
      </c>
      <c r="D28" t="s">
        <v>591</v>
      </c>
      <c r="E28">
        <f t="shared" si="0"/>
        <v>1.1216300749126527</v>
      </c>
    </row>
    <row r="29" spans="1:5" x14ac:dyDescent="0.35">
      <c r="A29" t="s">
        <v>84</v>
      </c>
      <c r="B29">
        <v>154344</v>
      </c>
      <c r="C29" t="s">
        <v>592</v>
      </c>
      <c r="D29" t="s">
        <v>593</v>
      </c>
      <c r="E29">
        <f t="shared" si="0"/>
        <v>1.0876198720463122</v>
      </c>
    </row>
    <row r="30" spans="1:5" x14ac:dyDescent="0.35">
      <c r="A30" t="s">
        <v>87</v>
      </c>
      <c r="B30">
        <v>177438</v>
      </c>
      <c r="C30" t="s">
        <v>594</v>
      </c>
      <c r="D30" t="s">
        <v>595</v>
      </c>
      <c r="E30">
        <f t="shared" si="0"/>
        <v>1.0599031797443668</v>
      </c>
    </row>
    <row r="31" spans="1:5" x14ac:dyDescent="0.35">
      <c r="A31" t="s">
        <v>90</v>
      </c>
      <c r="B31">
        <v>189131</v>
      </c>
      <c r="C31" t="s">
        <v>596</v>
      </c>
      <c r="D31" t="s">
        <v>597</v>
      </c>
      <c r="E31">
        <f t="shared" si="0"/>
        <v>1.0440186319964551</v>
      </c>
    </row>
    <row r="32" spans="1:5" x14ac:dyDescent="0.35">
      <c r="A32" t="s">
        <v>93</v>
      </c>
      <c r="B32">
        <v>185963</v>
      </c>
      <c r="C32" t="s">
        <v>598</v>
      </c>
      <c r="D32">
        <v>91508</v>
      </c>
      <c r="E32">
        <f t="shared" si="0"/>
        <v>1.0322048345499848</v>
      </c>
    </row>
    <row r="33" spans="1:5" x14ac:dyDescent="0.35">
      <c r="A33" t="s">
        <v>96</v>
      </c>
      <c r="B33">
        <v>195313</v>
      </c>
      <c r="C33" t="s">
        <v>599</v>
      </c>
      <c r="D33" t="s">
        <v>600</v>
      </c>
      <c r="E33">
        <f t="shared" si="0"/>
        <v>1.0350191714595316</v>
      </c>
    </row>
    <row r="34" spans="1:5" x14ac:dyDescent="0.35">
      <c r="A34" t="s">
        <v>99</v>
      </c>
      <c r="B34">
        <v>179471</v>
      </c>
      <c r="C34" t="s">
        <v>601</v>
      </c>
      <c r="D34" t="s">
        <v>602</v>
      </c>
      <c r="E34">
        <f t="shared" si="0"/>
        <v>1.0517537040424365</v>
      </c>
    </row>
    <row r="35" spans="1:5" x14ac:dyDescent="0.35">
      <c r="A35" t="s">
        <v>100</v>
      </c>
      <c r="B35">
        <v>164003</v>
      </c>
      <c r="C35" t="s">
        <v>603</v>
      </c>
      <c r="D35" t="s">
        <v>604</v>
      </c>
      <c r="E35">
        <f t="shared" si="0"/>
        <v>1.0544803136783294</v>
      </c>
    </row>
    <row r="36" spans="1:5" x14ac:dyDescent="0.35">
      <c r="A36" t="s">
        <v>103</v>
      </c>
      <c r="B36">
        <v>161207</v>
      </c>
      <c r="C36" t="s">
        <v>605</v>
      </c>
      <c r="D36" t="s">
        <v>606</v>
      </c>
      <c r="E36">
        <f t="shared" si="0"/>
        <v>1.0700472546098927</v>
      </c>
    </row>
    <row r="37" spans="1:5" x14ac:dyDescent="0.35">
      <c r="A37" t="s">
        <v>106</v>
      </c>
      <c r="B37">
        <v>156249</v>
      </c>
      <c r="C37" t="s">
        <v>607</v>
      </c>
      <c r="D37" t="s">
        <v>608</v>
      </c>
      <c r="E37">
        <f t="shared" si="0"/>
        <v>1.0470999777274097</v>
      </c>
    </row>
    <row r="38" spans="1:5" x14ac:dyDescent="0.35">
      <c r="A38" t="s">
        <v>109</v>
      </c>
      <c r="B38">
        <v>162076</v>
      </c>
      <c r="C38" t="s">
        <v>609</v>
      </c>
      <c r="D38" t="s">
        <v>610</v>
      </c>
      <c r="E38">
        <f t="shared" si="0"/>
        <v>1.0424942030446618</v>
      </c>
    </row>
    <row r="39" spans="1:5" x14ac:dyDescent="0.35">
      <c r="A39" t="s">
        <v>112</v>
      </c>
      <c r="B39">
        <v>135382</v>
      </c>
      <c r="C39" t="s">
        <v>611</v>
      </c>
      <c r="D39" t="s">
        <v>612</v>
      </c>
      <c r="E39">
        <f t="shared" si="0"/>
        <v>1.0312987636538231</v>
      </c>
    </row>
    <row r="40" spans="1:5" x14ac:dyDescent="0.35">
      <c r="A40" t="s">
        <v>115</v>
      </c>
      <c r="B40">
        <v>120587</v>
      </c>
      <c r="C40" t="s">
        <v>613</v>
      </c>
      <c r="D40" t="s">
        <v>614</v>
      </c>
      <c r="E40">
        <f t="shared" si="0"/>
        <v>1.0312205466541</v>
      </c>
    </row>
    <row r="41" spans="1:5" x14ac:dyDescent="0.35">
      <c r="A41" t="s">
        <v>118</v>
      </c>
      <c r="B41">
        <v>134899</v>
      </c>
      <c r="C41" t="s">
        <v>615</v>
      </c>
      <c r="D41" t="s">
        <v>616</v>
      </c>
      <c r="E41">
        <f t="shared" si="0"/>
        <v>1.0192345113536008</v>
      </c>
    </row>
    <row r="42" spans="1:5" x14ac:dyDescent="0.35">
      <c r="A42" t="s">
        <v>121</v>
      </c>
      <c r="B42">
        <v>124971</v>
      </c>
      <c r="C42" t="s">
        <v>617</v>
      </c>
      <c r="D42">
        <v>61588</v>
      </c>
      <c r="E42">
        <f t="shared" si="0"/>
        <v>1.0291452880431253</v>
      </c>
    </row>
    <row r="43" spans="1:5" x14ac:dyDescent="0.35">
      <c r="A43" t="s">
        <v>124</v>
      </c>
      <c r="B43">
        <v>121036</v>
      </c>
      <c r="C43" t="s">
        <v>618</v>
      </c>
      <c r="D43">
        <v>60194</v>
      </c>
      <c r="E43">
        <f t="shared" si="0"/>
        <v>1.0107651925441075</v>
      </c>
    </row>
    <row r="44" spans="1:5" x14ac:dyDescent="0.35">
      <c r="A44" t="s">
        <v>127</v>
      </c>
      <c r="B44">
        <v>119450</v>
      </c>
      <c r="C44" t="s">
        <v>619</v>
      </c>
      <c r="D44" t="s">
        <v>620</v>
      </c>
      <c r="E44">
        <f t="shared" si="0"/>
        <v>1.0158296206291346</v>
      </c>
    </row>
    <row r="45" spans="1:5" x14ac:dyDescent="0.35">
      <c r="A45" t="s">
        <v>130</v>
      </c>
      <c r="B45">
        <v>117036</v>
      </c>
      <c r="C45" t="s">
        <v>621</v>
      </c>
      <c r="D45" t="s">
        <v>622</v>
      </c>
      <c r="E45">
        <f t="shared" si="0"/>
        <v>0.99938551872461001</v>
      </c>
    </row>
    <row r="46" spans="1:5" x14ac:dyDescent="0.35">
      <c r="A46" t="s">
        <v>133</v>
      </c>
      <c r="B46">
        <v>110414</v>
      </c>
      <c r="C46" t="s">
        <v>623</v>
      </c>
      <c r="D46" t="s">
        <v>624</v>
      </c>
      <c r="E46">
        <f t="shared" si="0"/>
        <v>0.99257162432612733</v>
      </c>
    </row>
    <row r="47" spans="1:5" x14ac:dyDescent="0.35">
      <c r="A47" t="s">
        <v>136</v>
      </c>
      <c r="B47">
        <v>115763</v>
      </c>
      <c r="C47" t="s">
        <v>625</v>
      </c>
      <c r="D47" t="s">
        <v>626</v>
      </c>
      <c r="E47">
        <f t="shared" si="0"/>
        <v>1.008407148676524</v>
      </c>
    </row>
    <row r="48" spans="1:5" x14ac:dyDescent="0.35">
      <c r="A48" t="s">
        <v>139</v>
      </c>
      <c r="B48">
        <v>132853</v>
      </c>
      <c r="C48" t="s">
        <v>627</v>
      </c>
      <c r="D48">
        <v>65590</v>
      </c>
      <c r="E48">
        <f t="shared" si="0"/>
        <v>1.0255069370330843</v>
      </c>
    </row>
    <row r="49" spans="1:5" x14ac:dyDescent="0.35">
      <c r="A49" t="s">
        <v>142</v>
      </c>
      <c r="B49">
        <v>135136</v>
      </c>
      <c r="C49" t="s">
        <v>628</v>
      </c>
      <c r="D49" t="s">
        <v>629</v>
      </c>
      <c r="E49">
        <f t="shared" si="0"/>
        <v>1.0114612327523331</v>
      </c>
    </row>
    <row r="50" spans="1:5" x14ac:dyDescent="0.35">
      <c r="A50" t="s">
        <v>145</v>
      </c>
      <c r="B50">
        <v>154232</v>
      </c>
      <c r="C50" t="s">
        <v>630</v>
      </c>
      <c r="D50" t="s">
        <v>631</v>
      </c>
      <c r="E50">
        <f t="shared" si="0"/>
        <v>0.99230113416177956</v>
      </c>
    </row>
    <row r="51" spans="1:5" x14ac:dyDescent="0.35">
      <c r="A51" t="s">
        <v>148</v>
      </c>
      <c r="B51">
        <v>146671</v>
      </c>
      <c r="C51" t="s">
        <v>632</v>
      </c>
      <c r="D51" t="s">
        <v>633</v>
      </c>
      <c r="E51">
        <f t="shared" si="0"/>
        <v>0.99376061985998776</v>
      </c>
    </row>
    <row r="52" spans="1:5" x14ac:dyDescent="0.35">
      <c r="A52" t="s">
        <v>151</v>
      </c>
      <c r="B52">
        <v>167081</v>
      </c>
      <c r="C52" t="s">
        <v>634</v>
      </c>
      <c r="D52" t="s">
        <v>635</v>
      </c>
      <c r="E52">
        <f t="shared" si="0"/>
        <v>0.98995974369357564</v>
      </c>
    </row>
    <row r="53" spans="1:5" x14ac:dyDescent="0.35">
      <c r="A53" t="s">
        <v>154</v>
      </c>
      <c r="B53">
        <v>110792</v>
      </c>
      <c r="C53" t="s">
        <v>636</v>
      </c>
      <c r="D53" t="s">
        <v>637</v>
      </c>
      <c r="E53">
        <f t="shared" si="0"/>
        <v>1.0004333381482016</v>
      </c>
    </row>
    <row r="54" spans="1:5" x14ac:dyDescent="0.35">
      <c r="A54" t="s">
        <v>157</v>
      </c>
      <c r="B54">
        <v>125468</v>
      </c>
      <c r="C54" t="s">
        <v>638</v>
      </c>
      <c r="D54" t="s">
        <v>639</v>
      </c>
      <c r="E54">
        <f t="shared" si="0"/>
        <v>1.028814902252478</v>
      </c>
    </row>
    <row r="55" spans="1:5" x14ac:dyDescent="0.35">
      <c r="A55" t="s">
        <v>160</v>
      </c>
      <c r="B55">
        <v>121766</v>
      </c>
      <c r="C55" t="s">
        <v>640</v>
      </c>
      <c r="D55" t="s">
        <v>641</v>
      </c>
      <c r="E55">
        <f t="shared" si="0"/>
        <v>1.028115058545279</v>
      </c>
    </row>
    <row r="56" spans="1:5" x14ac:dyDescent="0.35">
      <c r="A56" t="s">
        <v>163</v>
      </c>
      <c r="B56">
        <v>143405</v>
      </c>
      <c r="C56" t="s">
        <v>642</v>
      </c>
      <c r="D56" t="s">
        <v>643</v>
      </c>
      <c r="E56">
        <f t="shared" si="0"/>
        <v>1.0233509700176366</v>
      </c>
    </row>
    <row r="57" spans="1:5" x14ac:dyDescent="0.35">
      <c r="A57" t="s">
        <v>166</v>
      </c>
      <c r="B57">
        <v>193013</v>
      </c>
      <c r="C57" t="s">
        <v>644</v>
      </c>
      <c r="D57" t="s">
        <v>645</v>
      </c>
      <c r="E57">
        <f t="shared" si="0"/>
        <v>1.0130894147832163</v>
      </c>
    </row>
    <row r="58" spans="1:5" x14ac:dyDescent="0.35">
      <c r="A58" t="s">
        <v>169</v>
      </c>
      <c r="B58">
        <v>163028</v>
      </c>
      <c r="C58" t="s">
        <v>646</v>
      </c>
      <c r="D58" t="s">
        <v>647</v>
      </c>
      <c r="E58">
        <f t="shared" si="0"/>
        <v>1.0045247756055575</v>
      </c>
    </row>
    <row r="59" spans="1:5" x14ac:dyDescent="0.35">
      <c r="A59" t="s">
        <v>172</v>
      </c>
      <c r="B59">
        <v>97410</v>
      </c>
      <c r="C59" t="s">
        <v>648</v>
      </c>
      <c r="D59" t="s">
        <v>649</v>
      </c>
      <c r="E59">
        <f t="shared" si="0"/>
        <v>0.98358719556895002</v>
      </c>
    </row>
    <row r="60" spans="1:5" x14ac:dyDescent="0.35">
      <c r="A60" t="s">
        <v>174</v>
      </c>
      <c r="B60">
        <v>77686</v>
      </c>
      <c r="C60" t="s">
        <v>650</v>
      </c>
      <c r="D60" t="s">
        <v>651</v>
      </c>
      <c r="E60">
        <f t="shared" si="0"/>
        <v>0.95589012815025554</v>
      </c>
    </row>
    <row r="61" spans="1:5" x14ac:dyDescent="0.35">
      <c r="A61" t="s">
        <v>177</v>
      </c>
      <c r="B61">
        <v>102099</v>
      </c>
      <c r="C61">
        <v>51305</v>
      </c>
      <c r="D61" t="s">
        <v>652</v>
      </c>
      <c r="E61">
        <f t="shared" si="0"/>
        <v>1.010060243335827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图表</vt:lpstr>
      </vt:variant>
      <vt:variant>
        <vt:i4>3</vt:i4>
      </vt:variant>
    </vt:vector>
  </HeadingPairs>
  <TitlesOfParts>
    <vt:vector size="9" baseType="lpstr">
      <vt:lpstr>人口变动</vt:lpstr>
      <vt:lpstr>2022</vt:lpstr>
      <vt:lpstr>2021</vt:lpstr>
      <vt:lpstr>2020</vt:lpstr>
      <vt:lpstr>2019</vt:lpstr>
      <vt:lpstr>2018</vt:lpstr>
      <vt:lpstr>买房人口</vt:lpstr>
      <vt:lpstr>分年龄户籍人口</vt:lpstr>
      <vt:lpstr>分年龄户籍人口增量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 FU</dc:creator>
  <cp:lastModifiedBy>Qingchen FU</cp:lastModifiedBy>
  <dcterms:created xsi:type="dcterms:W3CDTF">2024-01-31T13:15:18Z</dcterms:created>
  <dcterms:modified xsi:type="dcterms:W3CDTF">2024-08-04T02:25:17Z</dcterms:modified>
</cp:coreProperties>
</file>