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reengenuity-my.sharepoint.com/personal/jevans_mitre-engenuity_org/Documents/20-08/cveMappings/"/>
    </mc:Choice>
  </mc:AlternateContent>
  <xr:revisionPtr revIDLastSave="0" documentId="8_{9A87A841-D426-47D3-915A-55D4BAF26FBB}" xr6:coauthVersionLast="45" xr6:coauthVersionMax="45" xr10:uidLastSave="{00000000-0000-0000-0000-000000000000}"/>
  <bookViews>
    <workbookView xWindow="-108" yWindow="-108" windowWidth="23256" windowHeight="12576" firstSheet="1" xr2:uid="{0DB1795F-982F-4240-BF63-F3BCC1B76B97}"/>
  </bookViews>
  <sheets>
    <sheet name="Phase2Mappings" sheetId="1" r:id="rId1"/>
    <sheet name="Model" sheetId="2" r:id="rId2"/>
    <sheet name="CWE Categories" sheetId="3" r:id="rId3"/>
    <sheet name="CWE Lis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7" i="1" l="1"/>
  <c r="N127" i="1"/>
  <c r="M1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O1690" i="1" l="1"/>
  <c r="N1690" i="1"/>
  <c r="M1690" i="1"/>
  <c r="O1689" i="1"/>
  <c r="N1689" i="1"/>
  <c r="M1689" i="1"/>
  <c r="O1688" i="1"/>
  <c r="N1688" i="1"/>
  <c r="M1688" i="1"/>
  <c r="O1687" i="1"/>
  <c r="N1687" i="1"/>
  <c r="M1687" i="1"/>
  <c r="O1686" i="1"/>
  <c r="N1686" i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M1665" i="1"/>
  <c r="O1664" i="1"/>
  <c r="N1664" i="1"/>
  <c r="M1664" i="1"/>
  <c r="O1663" i="1"/>
  <c r="N1663" i="1"/>
  <c r="M1663" i="1"/>
  <c r="O1662" i="1"/>
  <c r="N1662" i="1"/>
  <c r="M1662" i="1"/>
  <c r="O1661" i="1"/>
  <c r="N1661" i="1"/>
  <c r="M1661" i="1"/>
  <c r="O1660" i="1"/>
  <c r="N1660" i="1"/>
  <c r="M1660" i="1"/>
  <c r="O1659" i="1"/>
  <c r="N1659" i="1"/>
  <c r="M1659" i="1"/>
  <c r="O1658" i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<sst xmlns="http://schemas.openxmlformats.org/spreadsheetml/2006/main" count="11229" uniqueCount="6356">
  <si>
    <t>CVE ID</t>
  </si>
  <si>
    <t>URL</t>
  </si>
  <si>
    <t>CWE</t>
  </si>
  <si>
    <t>CNA</t>
  </si>
  <si>
    <t>CPE</t>
  </si>
  <si>
    <t>Analyst</t>
  </si>
  <si>
    <t>Weakness Category</t>
  </si>
  <si>
    <t>Primary</t>
  </si>
  <si>
    <t>Secondary</t>
  </si>
  <si>
    <t>Exploitation Technique</t>
  </si>
  <si>
    <t>Other Mappings</t>
  </si>
  <si>
    <t>Notes</t>
  </si>
  <si>
    <t>Auto_Primary</t>
  </si>
  <si>
    <t>Auto_Secondary</t>
  </si>
  <si>
    <t>Auto_Exploitaiton_Technique</t>
  </si>
  <si>
    <t>CVE-2019-15243</t>
  </si>
  <si>
    <t>https://nvd.nist.gov/vuln/detail/CVE-2019-15243</t>
  </si>
  <si>
    <t>CWE-119</t>
  </si>
  <si>
    <t>Cisco Systems, Inc.</t>
  </si>
  <si>
    <t>Brendan</t>
  </si>
  <si>
    <t>T1059</t>
  </si>
  <si>
    <t>T1190, T1078</t>
  </si>
  <si>
    <t>didn't follow model</t>
  </si>
  <si>
    <t>CVE-2019-15976</t>
  </si>
  <si>
    <t>https://nvd.nist.gov/vuln/detail/CVE-2019-15976</t>
  </si>
  <si>
    <t>CWE-798</t>
  </si>
  <si>
    <t>cpe:2.3:a:cisco:data_center_network_manager:*:*:*:*:*:*:*:*</t>
  </si>
  <si>
    <t>T1068</t>
  </si>
  <si>
    <t>T1190</t>
  </si>
  <si>
    <t>CVE-2019-15956</t>
  </si>
  <si>
    <t>https://nvd.nist.gov/vuln/detail/CVE-2019-15956</t>
  </si>
  <si>
    <t>CWE-863</t>
  </si>
  <si>
    <t>cpe:2.3:o:cisco:asyncos:*:*:*:*:*:*:*:*</t>
  </si>
  <si>
    <t>T1499, T1098</t>
  </si>
  <si>
    <t>CVE-2019-15958</t>
  </si>
  <si>
    <t>https://nvd.nist.gov/vuln/detail/CVE-2019-15958</t>
  </si>
  <si>
    <t>CWE-20</t>
  </si>
  <si>
    <t>cpe:2.3:a:cisco:prime_infrastructure:*:*:*:*:*:*:*:*</t>
  </si>
  <si>
    <t>CVE-2019-12660</t>
  </si>
  <si>
    <t>https://nvd.nist.gov/vuln/detail/CVE-2019-12660</t>
  </si>
  <si>
    <t>cpe:2.3:o:cisco:ios_xe:*:*:*:*:*:*:*:*</t>
  </si>
  <si>
    <t>T1574</t>
  </si>
  <si>
    <t>T1562</t>
  </si>
  <si>
    <t>T1078</t>
  </si>
  <si>
    <t>CVE-2019-1753</t>
  </si>
  <si>
    <t>https://nvd.nist.gov/vuln/detail/CVE-2019-1753</t>
  </si>
  <si>
    <t>cpe:2.3:o:cisco:ios_xe:3.2.0ja:*:*:*:*:*:*:*</t>
  </si>
  <si>
    <t>CVE-2019-1860</t>
  </si>
  <si>
    <t>https://nvd.nist.gov/vuln/detail/CVE-2019-1860</t>
  </si>
  <si>
    <t>CWE-99</t>
  </si>
  <si>
    <t>cpe:2.3:a:cisco:unified_intelligence_center:12.0\(1\):*:*:*:*:*:*:*</t>
  </si>
  <si>
    <t>T1557</t>
  </si>
  <si>
    <t>T1005</t>
  </si>
  <si>
    <t>CVE-2019-1831</t>
  </si>
  <si>
    <t>https://nvd.nist.gov/vuln/detail/CVE-2019-1831</t>
  </si>
  <si>
    <t>cpe:2.3:a:cisco:email_security_appliance:11.1.2-023:*:*:*:*:*:*:*</t>
  </si>
  <si>
    <t>T1036</t>
  </si>
  <si>
    <t>T1566</t>
  </si>
  <si>
    <t>CVE-2019-1942</t>
  </si>
  <si>
    <t>https://nvd.nist.gov/vuln/detail/CVE-2019-1942</t>
  </si>
  <si>
    <t>CWE-89</t>
  </si>
  <si>
    <t>cpe:2.3:a:cisco:identity_services_engine:*:*:*:*:*:*:*:*</t>
  </si>
  <si>
    <t>T1005, T1565.001</t>
  </si>
  <si>
    <t>T1133, T1078</t>
  </si>
  <si>
    <t>CVE-2019-15972</t>
  </si>
  <si>
    <t>https://nvd.nist.gov/vuln/detail/CVE-2019-15972</t>
  </si>
  <si>
    <t>cpe:2.3:a:cisco:unified_communications_manager:10.5\(2.10000.5\):*:*:*:*:*:*:*</t>
  </si>
  <si>
    <t>CVE-2019-16009</t>
  </si>
  <si>
    <t>https://nvd.nist.gov/vuln/detail/CVE-2019-16009</t>
  </si>
  <si>
    <t>T1608</t>
  </si>
  <si>
    <t>T1204.001</t>
  </si>
  <si>
    <t>CVE-2019-1879</t>
  </si>
  <si>
    <t>https://nvd.nist.gov/vuln/detail/CVE-2019-1879</t>
  </si>
  <si>
    <t>CWE-78</t>
  </si>
  <si>
    <t>cpe:2.3:a:cisco:unified_computing_system:4.0\(1c\)hs3:*:*:*:*:*:*:*</t>
  </si>
  <si>
    <t>CVE-2019-1863</t>
  </si>
  <si>
    <t>https://nvd.nist.gov/vuln/detail/CVE-2019-1863</t>
  </si>
  <si>
    <t>CWE-285</t>
  </si>
  <si>
    <t>T1565.001</t>
  </si>
  <si>
    <t>CVE-2020-3403</t>
  </si>
  <si>
    <t>https://nvd.nist.gov/vuln/detail/CVE-2020-3403</t>
  </si>
  <si>
    <t>CVE-2019-1941</t>
  </si>
  <si>
    <t>https://nvd.nist.gov/vuln/detail/CVE-2019-1941</t>
  </si>
  <si>
    <t>CWE-79</t>
  </si>
  <si>
    <t>cpe:2.3:a:cisco:identity_services_engine:2.4\(0.902\):*:*:*:*:*:*:*</t>
  </si>
  <si>
    <t>T1059.007</t>
  </si>
  <si>
    <t>CVE-2020-3292</t>
  </si>
  <si>
    <t>https://nvd.nist.gov/vuln/detail/CVE-2020-3292</t>
  </si>
  <si>
    <t>T1499.004</t>
  </si>
  <si>
    <t>CVE-2018-15397</t>
  </si>
  <si>
    <t>https://nvd.nist.gov/vuln/detail/CVE-2018-15397</t>
  </si>
  <si>
    <t>CWE-320</t>
  </si>
  <si>
    <t>cpe:2.3:a:cisco:adaptive_security_appliance_software:9.6.4:*:*:*:*:*:*:*</t>
  </si>
  <si>
    <t>T1529</t>
  </si>
  <si>
    <t>CVE-2020-3253</t>
  </si>
  <si>
    <t>https://nvd.nist.gov/vuln/detail/CVE-2020-3253</t>
  </si>
  <si>
    <t>NVD-CWE-Other</t>
  </si>
  <si>
    <t>cpe:2.3:a:cisco:firepower_threat_defense:*:*:*:*:*:*:*:*</t>
  </si>
  <si>
    <t>CVE-2019-1838</t>
  </si>
  <si>
    <t>https://nvd.nist.gov/vuln/detail/CVE-2019-1838</t>
  </si>
  <si>
    <t>cpe:2.3:a:cisco:application_policy_infrastructure_controller:3.2\(5d\):*:*:*:*:*:*:*</t>
  </si>
  <si>
    <t>CVE-2020-3233</t>
  </si>
  <si>
    <t>https://nvd.nist.gov/vuln/detail/CVE-2020-3233</t>
  </si>
  <si>
    <t>cpe:2.3:a:cisco:iox:*:*:*:*:*:*:*:*</t>
  </si>
  <si>
    <t>CVE-2018-15401</t>
  </si>
  <si>
    <t>https://nvd.nist.gov/vuln/detail/CVE-2018-15401</t>
  </si>
  <si>
    <t>CWE-352</t>
  </si>
  <si>
    <t>cpe:2.3:a:cisco:hosted_collaboration_mediation_fulfillment:11.5\(2\):*:*:*:*:*:*:*</t>
  </si>
  <si>
    <t>CVE-2019-15249</t>
  </si>
  <si>
    <t>https://nvd.nist.gov/vuln/detail/CVE-2019-15249</t>
  </si>
  <si>
    <t>CVE-2019-15280</t>
  </si>
  <si>
    <t>https://nvd.nist.gov/vuln/detail/CVE-2019-15280</t>
  </si>
  <si>
    <t>cpe:2.3:a:cisco:firepower_management_center:6.2.0:*:*:*:*:*:*:*</t>
  </si>
  <si>
    <t>T1189</t>
  </si>
  <si>
    <t>CVE-2019-15288</t>
  </si>
  <si>
    <t>https://nvd.nist.gov/vuln/detail/CVE-2019-15288</t>
  </si>
  <si>
    <t>cpe:2.3:a:cisco:telepresence_codec:*:*:*:*:*:*:*:*</t>
  </si>
  <si>
    <t>CVE-2019-1781</t>
  </si>
  <si>
    <t>https://nvd.nist.gov/vuln/detail/CVE-2019-1781</t>
  </si>
  <si>
    <t>CWE-77</t>
  </si>
  <si>
    <t>CVE-2020-3460</t>
  </si>
  <si>
    <t>https://nvd.nist.gov/vuln/detail/CVE-2020-3460</t>
  </si>
  <si>
    <t>T1565.002</t>
  </si>
  <si>
    <t>T1185</t>
  </si>
  <si>
    <t>CVE-2020-3137</t>
  </si>
  <si>
    <t>https://nvd.nist.gov/vuln/detail/CVE-2020-3137</t>
  </si>
  <si>
    <t>CVE-2020-3312</t>
  </si>
  <si>
    <t>https://nvd.nist.gov/vuln/detail/CVE-2020-3312</t>
  </si>
  <si>
    <t>CWE-732</t>
  </si>
  <si>
    <t>cpe:2.3:a:cisco:firepower_management_center:6.2.3:*:*:*:*:*:*:*</t>
  </si>
  <si>
    <t>CVE-2019-1768</t>
  </si>
  <si>
    <t>https://nvd.nist.gov/vuln/detail/CVE-2019-1768</t>
  </si>
  <si>
    <t>CVE-2020-3379</t>
  </si>
  <si>
    <t>https://nvd.nist.gov/vuln/detail/CVE-2020-3379</t>
  </si>
  <si>
    <t>CVE-2019-1724</t>
  </si>
  <si>
    <t>https://nvd.nist.gov/vuln/detail/CVE-2019-1724</t>
  </si>
  <si>
    <t>CWE-287</t>
  </si>
  <si>
    <t>T1563</t>
  </si>
  <si>
    <t>CVE-2019-1817</t>
  </si>
  <si>
    <t>https://nvd.nist.gov/vuln/detail/CVE-2019-1817</t>
  </si>
  <si>
    <t>cpe:2.3:a:cisco:web_security_appliance:11.5.1-fcs-115:*:*:*:*:*:*:*</t>
  </si>
  <si>
    <t>CVE-2020-3477</t>
  </si>
  <si>
    <t>https://nvd.nist.gov/vuln/detail/CVE-2020-3477</t>
  </si>
  <si>
    <t>CVE-2019-1794</t>
  </si>
  <si>
    <t>https://nvd.nist.gov/vuln/detail/CVE-2019-1794</t>
  </si>
  <si>
    <t>CWE-427</t>
  </si>
  <si>
    <t>cpe:2.3:a:cisco:meeting_server:2.2:*:*:*:*:*:*:*</t>
  </si>
  <si>
    <t>T1574.008</t>
  </si>
  <si>
    <t>CVE-2019-1620</t>
  </si>
  <si>
    <t>https://nvd.nist.gov/vuln/detail/CVE-2019-1620</t>
  </si>
  <si>
    <t>CWE-264</t>
  </si>
  <si>
    <t>cpe:2.3:a:cisco:data_center_network_manager:11.0\(1\):*:*:*:*:*:*:*</t>
  </si>
  <si>
    <t>T1105</t>
  </si>
  <si>
    <t>CVE-2020-3216</t>
  </si>
  <si>
    <t>https://nvd.nist.gov/vuln/detail/CVE-2020-3216</t>
  </si>
  <si>
    <t>cpe:2.3:o:cisco:ios_xe_sd-wan:16.9.0:*:*:*:*:*:*:*</t>
  </si>
  <si>
    <t>CVE-2020-3306</t>
  </si>
  <si>
    <t>https://nvd.nist.gov/vuln/detail/CVE-2020-3306</t>
  </si>
  <si>
    <t>CWE-400</t>
  </si>
  <si>
    <t>T1499</t>
  </si>
  <si>
    <t>CVE-2019-1886</t>
  </si>
  <si>
    <t>https://nvd.nist.gov/vuln/detail/CVE-2019-1886</t>
  </si>
  <si>
    <t>T1489</t>
  </si>
  <si>
    <t>CVE-2019-1711</t>
  </si>
  <si>
    <t>https://nvd.nist.gov/vuln/detail/CVE-2019-1711</t>
  </si>
  <si>
    <t>cpe:2.3:o:cisco:ios_xr:*:*:*:*:*:*:*:*</t>
  </si>
  <si>
    <t>CVE-2020-3375</t>
  </si>
  <si>
    <t>https://nvd.nist.gov/vuln/detail/CVE-2020-3375</t>
  </si>
  <si>
    <t>CVE-2019-1857</t>
  </si>
  <si>
    <t>https://nvd.nist.gov/vuln/detail/CVE-2019-1857</t>
  </si>
  <si>
    <t>CVE-2019-1703</t>
  </si>
  <si>
    <t>https://nvd.nist.gov/vuln/detail/CVE-2019-1703</t>
  </si>
  <si>
    <t>T1499.002</t>
  </si>
  <si>
    <t>CVE-2019-15963</t>
  </si>
  <si>
    <t>https://nvd.nist.gov/vuln/detail/CVE-2019-15963</t>
  </si>
  <si>
    <t>CVE-2019-1689</t>
  </si>
  <si>
    <t>https://nvd.nist.gov/vuln/detail/CVE-2019-1689</t>
  </si>
  <si>
    <t>cpe:2.3:a:cisco:webex_teams:*:*:*:*:*:*:iphone_os:*</t>
  </si>
  <si>
    <t>T1565.001, T1531</t>
  </si>
  <si>
    <t>CVE-2020-3476</t>
  </si>
  <si>
    <t>https://nvd.nist.gov/vuln/detail/CVE-2020-3476</t>
  </si>
  <si>
    <t>CVE-2018-15466</t>
  </si>
  <si>
    <t>https://nvd.nist.gov/vuln/detail/CVE-2018-15466</t>
  </si>
  <si>
    <t>CWE-306</t>
  </si>
  <si>
    <t>cpe:2.3:a:cisco:policy_suite_for_mobile:12.0.0:*:*:*:*:*:*:*</t>
  </si>
  <si>
    <t>CVE-2019-15287</t>
  </si>
  <si>
    <t>https://nvd.nist.gov/vuln/detail/CVE-2019-15287</t>
  </si>
  <si>
    <t>T1204.002</t>
  </si>
  <si>
    <t>CVE-2019-15998</t>
  </si>
  <si>
    <t>https://nvd.nist.gov/vuln/detail/CVE-2019-15998</t>
  </si>
  <si>
    <t>CWE-269</t>
  </si>
  <si>
    <t>T1133</t>
  </si>
  <si>
    <t>CVE-2019-1889</t>
  </si>
  <si>
    <t>https://nvd.nist.gov/vuln/detail/CVE-2019-1889</t>
  </si>
  <si>
    <t>cpe:2.3:a:cisco:application_policy_infrastructure_controller:4.1\(1j\):*:*:*:*:*:*:*</t>
  </si>
  <si>
    <t>CVE-2020-3134</t>
  </si>
  <si>
    <t>https://nvd.nist.gov/vuln/detail/CVE-2020-3134</t>
  </si>
  <si>
    <t>cpe:2.3:a:cisco:email_security_appliance:*:*:*:*:*:*:*:*</t>
  </si>
  <si>
    <t>CVE-2019-1736</t>
  </si>
  <si>
    <t>https://nvd.nist.gov/vuln/detail/CVE-2019-1736</t>
  </si>
  <si>
    <t>T1542.001</t>
  </si>
  <si>
    <t>CVE-2020-3120</t>
  </si>
  <si>
    <t>https://nvd.nist.gov/vuln/detail/CVE-2020-3120</t>
  </si>
  <si>
    <t>CWE-190</t>
  </si>
  <si>
    <t>CVE-2019-1764</t>
  </si>
  <si>
    <t>https://nvd.nist.gov/vuln/detail/CVE-2019-1764</t>
  </si>
  <si>
    <t>CVE-2019-1943</t>
  </si>
  <si>
    <t>https://nvd.nist.gov/vuln/detail/CVE-2019-1943</t>
  </si>
  <si>
    <t>CWE-601</t>
  </si>
  <si>
    <t>CVE-2019-1665</t>
  </si>
  <si>
    <t>https://nvd.nist.gov/vuln/detail/CVE-2019-1665</t>
  </si>
  <si>
    <t>cpe:2.3:o:cisco:hyperflex_hx_data_platform:2.6\(1a\):*:*:*:*:*:*:*</t>
  </si>
  <si>
    <t>CVE-2019-15994</t>
  </si>
  <si>
    <t>https://nvd.nist.gov/vuln/detail/CVE-2019-15994</t>
  </si>
  <si>
    <t>cpe:2.3:a:cisco:stealthwatch_enterprise:*:*:*:*:*:*:*:*</t>
  </si>
  <si>
    <t>CVE-2019-1747</t>
  </si>
  <si>
    <t>https://nvd.nist.gov/vuln/detail/CVE-2019-1747</t>
  </si>
  <si>
    <t>cpe:2.3:o:cisco:ios:15.8\(3\)m:*:*:*:*:*:*:*</t>
  </si>
  <si>
    <t>T1477</t>
  </si>
  <si>
    <t>CVE-2019-15959</t>
  </si>
  <si>
    <t>https://nvd.nist.gov/vuln/detail/CVE-2019-15959</t>
  </si>
  <si>
    <t>T1091</t>
  </si>
  <si>
    <t>CVE-2019-15974</t>
  </si>
  <si>
    <t>https://nvd.nist.gov/vuln/detail/CVE-2019-15974</t>
  </si>
  <si>
    <t>CVE-2019-1772</t>
  </si>
  <si>
    <t>https://nvd.nist.gov/vuln/detail/CVE-2019-1772</t>
  </si>
  <si>
    <t>cpe:2.3:a:cisco:webex_business_suite:*:*:*:*:*:*:*:*</t>
  </si>
  <si>
    <t>T1566, T1204.002</t>
  </si>
  <si>
    <t>CVE-2020-3133</t>
  </si>
  <si>
    <t>https://nvd.nist.gov/vuln/detail/CVE-2020-3133</t>
  </si>
  <si>
    <t>Chris</t>
  </si>
  <si>
    <t>T1566.001</t>
  </si>
  <si>
    <t>CVE-2019-12696</t>
  </si>
  <si>
    <t>https://nvd.nist.gov/vuln/detail/CVE-2019-12696</t>
  </si>
  <si>
    <t>CVE-2020-3387</t>
  </si>
  <si>
    <t>https://nvd.nist.gov/vuln/detail/CVE-2020-3387</t>
  </si>
  <si>
    <t>T1190, T1133</t>
  </si>
  <si>
    <t>CVE-2018-15393</t>
  </si>
  <si>
    <t>https://nvd.nist.gov/vuln/detail/CVE-2018-15393</t>
  </si>
  <si>
    <t>cpe:2.3:a:cisco:content_security_management_appliance:-:*:*:*:*:*:*:*</t>
  </si>
  <si>
    <t>CVE-2019-1594</t>
  </si>
  <si>
    <t>https://nvd.nist.gov/vuln/detail/CVE-2019-1594</t>
  </si>
  <si>
    <t>CVE-2020-3440</t>
  </si>
  <si>
    <t>https://nvd.nist.gov/vuln/detail/CVE-2020-3440</t>
  </si>
  <si>
    <t>CVE-2019-1876</t>
  </si>
  <si>
    <t>https://nvd.nist.gov/vuln/detail/CVE-2019-1876</t>
  </si>
  <si>
    <t>cpe:2.3:a:cisco:wide_area_application_services:5.5\(7\):*:*:*:*:*:*:*</t>
  </si>
  <si>
    <t>CVE-2020-3121</t>
  </si>
  <si>
    <t>https://nvd.nist.gov/vuln/detail/CVE-2020-3121</t>
  </si>
  <si>
    <t>CVE-2019-1612</t>
  </si>
  <si>
    <t>https://nvd.nist.gov/vuln/detail/CVE-2019-1612</t>
  </si>
  <si>
    <t>T1078, T1133</t>
  </si>
  <si>
    <t>CVE-2019-1715</t>
  </si>
  <si>
    <t>https://nvd.nist.gov/vuln/detail/CVE-2019-1715</t>
  </si>
  <si>
    <t>CWE-332</t>
  </si>
  <si>
    <t>T1078, T1557, T1040</t>
  </si>
  <si>
    <t>T1110</t>
  </si>
  <si>
    <t>CVE-2019-1609</t>
  </si>
  <si>
    <t>https://nvd.nist.gov/vuln/detail/CVE-2019-1609</t>
  </si>
  <si>
    <t>CVE-2019-1836</t>
  </si>
  <si>
    <t>https://nvd.nist.gov/vuln/detail/CVE-2019-1836</t>
  </si>
  <si>
    <t>CWE-22</t>
  </si>
  <si>
    <t>CVE-2019-15289</t>
  </si>
  <si>
    <t>https://nvd.nist.gov/vuln/detail/CVE-2019-15289</t>
  </si>
  <si>
    <t>CVE-2018-15444</t>
  </si>
  <si>
    <t>https://nvd.nist.gov/vuln/detail/CVE-2018-15444</t>
  </si>
  <si>
    <t>CWE-611</t>
  </si>
  <si>
    <t>cpe:2.3:a:cisco:energy_management_suite_software:-:*:*:*:*:*:*:*</t>
  </si>
  <si>
    <t>CVE-2019-1611</t>
  </si>
  <si>
    <t>https://nvd.nist.gov/vuln/detail/CVE-2019-1611</t>
  </si>
  <si>
    <t>CVE-2020-3407</t>
  </si>
  <si>
    <t>https://nvd.nist.gov/vuln/detail/CVE-2020-3407</t>
  </si>
  <si>
    <t>CVE-2020-3237</t>
  </si>
  <si>
    <t>https://nvd.nist.gov/vuln/detail/CVE-2020-3237</t>
  </si>
  <si>
    <t>CWE-59</t>
  </si>
  <si>
    <t>This seems like directory traversal in the way it is described.</t>
  </si>
  <si>
    <t>CVE-2018-15376</t>
  </si>
  <si>
    <t>https://nvd.nist.gov/vuln/detail/CVE-2018-15376</t>
  </si>
  <si>
    <t>CWE-123</t>
  </si>
  <si>
    <t>cpe:2.3:o:cisco:ios:15.5\(2.21\)t:*:*:*:*:*:*:*</t>
  </si>
  <si>
    <t>T1574, T1499.004</t>
  </si>
  <si>
    <t>T1566, T1091, T1204.002</t>
  </si>
  <si>
    <t>CVE-2019-15276</t>
  </si>
  <si>
    <t>https://nvd.nist.gov/vuln/detail/CVE-2019-15276</t>
  </si>
  <si>
    <t>cpe:2.3:a:cisco:wireless_lan_controller_software:*:*:*:*:*:*:*:*</t>
  </si>
  <si>
    <t>T1189, T1190, T1566</t>
  </si>
  <si>
    <t>CVE-2020-3416</t>
  </si>
  <si>
    <t>https://nvd.nist.gov/vuln/detail/CVE-2020-3416</t>
  </si>
  <si>
    <t>T1542.004</t>
  </si>
  <si>
    <t>CVE-2020-3126</t>
  </si>
  <si>
    <t>https://nvd.nist.gov/vuln/detail/CVE-2020-3126</t>
  </si>
  <si>
    <t>cpe:2.3:a:cisco:webex_meetings_server:t39.3:*:*:*:*:*:*:*</t>
  </si>
  <si>
    <t>T1080, T1204.002</t>
  </si>
  <si>
    <t>CVE-2020-3356</t>
  </si>
  <si>
    <t>https://nvd.nist.gov/vuln/detail/CVE-2020-3356</t>
  </si>
  <si>
    <t>CVE-2019-1915</t>
  </si>
  <si>
    <t>https://nvd.nist.gov/vuln/detail/CVE-2019-1915</t>
  </si>
  <si>
    <t>T1098</t>
  </si>
  <si>
    <t>T1189, T1190, T1566, T1204.002</t>
  </si>
  <si>
    <t>CVE-2019-1746</t>
  </si>
  <si>
    <t>https://nvd.nist.gov/vuln/detail/CVE-2019-1746</t>
  </si>
  <si>
    <t>cpe:2.3:o:cisco:ios:12.1\(6\)ea1:*:*:*:*:*:*:*</t>
  </si>
  <si>
    <t>CVE-2020-3397</t>
  </si>
  <si>
    <t>https://nvd.nist.gov/vuln/detail/CVE-2020-3397</t>
  </si>
  <si>
    <t>CVE-2019-1812</t>
  </si>
  <si>
    <t>https://nvd.nist.gov/vuln/detail/CVE-2019-1812</t>
  </si>
  <si>
    <t>CWE-347</t>
  </si>
  <si>
    <t>T1548</t>
  </si>
  <si>
    <t>CVE-2020-3322</t>
  </si>
  <si>
    <t>https://nvd.nist.gov/vuln/detail/CVE-2020-3322</t>
  </si>
  <si>
    <t>cpe:2.3:a:cisco:webex_network_recording_player:-:*:*:*:*:*:*:*</t>
  </si>
  <si>
    <t>CVE-2020-3198</t>
  </si>
  <si>
    <t>https://nvd.nist.gov/vuln/detail/CVE-2020-3198</t>
  </si>
  <si>
    <t>T1189, T1190, T1133, T1566, T1204.002, T1091</t>
  </si>
  <si>
    <t>CVE-2020-3309</t>
  </si>
  <si>
    <t>https://nvd.nist.gov/vuln/detail/CVE-2020-3309</t>
  </si>
  <si>
    <t>CWE-787</t>
  </si>
  <si>
    <t>cpe:2.3:a:cisco:firepower_device_manager_on-box:*:*:*:*:*:*:*:*</t>
  </si>
  <si>
    <t>CVE-2020-3177</t>
  </si>
  <si>
    <t>https://nvd.nist.gov/vuln/detail/CVE-2020-3177</t>
  </si>
  <si>
    <t>CVE-2020-3510</t>
  </si>
  <si>
    <t>https://nvd.nist.gov/vuln/detail/CVE-2020-3510</t>
  </si>
  <si>
    <t>CVE-2020-3513</t>
  </si>
  <si>
    <t>https://nvd.nist.gov/vuln/detail/CVE-2020-3513</t>
  </si>
  <si>
    <t>CVE-2020-3409</t>
  </si>
  <si>
    <t>https://nvd.nist.gov/vuln/detail/CVE-2020-3409</t>
  </si>
  <si>
    <t>CVE-2020-3349</t>
  </si>
  <si>
    <t>https://nvd.nist.gov/vuln/detail/CVE-2020-3349</t>
  </si>
  <si>
    <t>CVE-2018-15392</t>
  </si>
  <si>
    <t>https://nvd.nist.gov/vuln/detail/CVE-2018-15392</t>
  </si>
  <si>
    <t>NVD-CWE-noinfo</t>
  </si>
  <si>
    <t>cpe:2.3:a:cisco:industrial_network_director:*:*:*:*:*:*:*:*</t>
  </si>
  <si>
    <t>CVE-2018-15462</t>
  </si>
  <si>
    <t>https://nvd.nist.gov/vuln/detail/CVE-2018-15462</t>
  </si>
  <si>
    <t>CWE-770</t>
  </si>
  <si>
    <t>CVE-2019-1704</t>
  </si>
  <si>
    <t>https://nvd.nist.gov/vuln/detail/CVE-2019-1704</t>
  </si>
  <si>
    <t>CVE-2020-3244</t>
  </si>
  <si>
    <t>https://nvd.nist.gov/vuln/detail/CVE-2020-3244</t>
  </si>
  <si>
    <t>T1211</t>
  </si>
  <si>
    <t>CVE-2020-3240</t>
  </si>
  <si>
    <t>https://nvd.nist.gov/vuln/detail/CVE-2020-3240</t>
  </si>
  <si>
    <t>cpe:2.3:a:cisco:ucs_director:6.0.0.0:*:*:*:*:*:*:*</t>
  </si>
  <si>
    <t>T1005, T1505.003</t>
  </si>
  <si>
    <t>T1003.008, T1552.001, T1059</t>
  </si>
  <si>
    <t>CVE-2019-1790</t>
  </si>
  <si>
    <t>https://nvd.nist.gov/vuln/detail/CVE-2019-1790</t>
  </si>
  <si>
    <t>CVE-2018-15802</t>
  </si>
  <si>
    <t>https://nvd.nist.gov/vuln/detail/CVE-2018-15802</t>
  </si>
  <si>
    <t>Dell EMC</t>
  </si>
  <si>
    <t>**REJECT**</t>
  </si>
  <si>
    <t>This CVE is a **REJECT**</t>
  </si>
  <si>
    <t>CVE-2020-5364</t>
  </si>
  <si>
    <t>https://nvd.nist.gov/vuln/detail/CVE-2020-5364</t>
  </si>
  <si>
    <t>CWE-200</t>
  </si>
  <si>
    <t>cpe:2.3:a:dell:emc_isilon_onefs:*:*:*:*:*:*:*:*</t>
  </si>
  <si>
    <t>T1078.001</t>
  </si>
  <si>
    <t>CVE-2019-3707</t>
  </si>
  <si>
    <t>https://nvd.nist.gov/vuln/detail/CVE-2019-3707</t>
  </si>
  <si>
    <t>cpe:2.3:o:dell:idrac9_firmware:*:*:*:*:*:*:*:*</t>
  </si>
  <si>
    <t>CVE-2019-3735</t>
  </si>
  <si>
    <t>https://nvd.nist.gov/vuln/detail/CVE-2019-3735</t>
  </si>
  <si>
    <t>cpe:2.3:a:dell:supportassist_for_home_pcs:2.2:*:*:*:*:*:*:*</t>
  </si>
  <si>
    <t>CVE-2018-11048</t>
  </si>
  <si>
    <t>https://nvd.nist.gov/vuln/detail/CVE-2018-11048</t>
  </si>
  <si>
    <t>cpe:2.3:a:dell:emc_data_protection_advisor:6.2.0:*:*:*:*:*:*:*</t>
  </si>
  <si>
    <t>T1005, T1499.004</t>
  </si>
  <si>
    <t>CVE-2019-3754</t>
  </si>
  <si>
    <t>https://nvd.nist.gov/vuln/detail/CVE-2019-3754</t>
  </si>
  <si>
    <t>cpe:2.3:a:dell:emc_unity_operating_environment:*:*:*:*:*:*:*:*</t>
  </si>
  <si>
    <t>CVE-2020-5374</t>
  </si>
  <si>
    <t>https://nvd.nist.gov/vuln/detail/CVE-2020-5374</t>
  </si>
  <si>
    <t>cpe:2.3:a:dell:emc_omimssc_for_sccm:*:*:*:*:*:*:*:*</t>
  </si>
  <si>
    <t>CVE-2018-15771</t>
  </si>
  <si>
    <t>https://nvd.nist.gov/vuln/detail/CVE-2018-15771</t>
  </si>
  <si>
    <t>cpe:2.3:a:emc:recoverpoint:*:*:*:*:*:*:*:*</t>
  </si>
  <si>
    <t>CVE-2018-15782</t>
  </si>
  <si>
    <t>https://nvd.nist.gov/vuln/detail/CVE-2018-15782</t>
  </si>
  <si>
    <t>cpe:2.3:a:rsa:authentication_manager:*:*:*:*:*:*:*:*</t>
  </si>
  <si>
    <t>CVE-2019-3723</t>
  </si>
  <si>
    <t>https://nvd.nist.gov/vuln/detail/CVE-2019-3723</t>
  </si>
  <si>
    <t>cpe:2.3:a:dell:emc_openmanage_server_administrator:9.1:*:*:*:*:*:*:*</t>
  </si>
  <si>
    <t>T1485</t>
  </si>
  <si>
    <t>T1059, T1574</t>
  </si>
  <si>
    <t>CVE-2018-11045</t>
  </si>
  <si>
    <t>https://nvd.nist.gov/vuln/detail/CVE-2018-11045</t>
  </si>
  <si>
    <t>CWE-330</t>
  </si>
  <si>
    <t>cpe:2.3:a:pivotal_software:operations_manager:*:*:*:*:*:*:*:*</t>
  </si>
  <si>
    <t>CVE-2020-5345</t>
  </si>
  <si>
    <t>https://nvd.nist.gov/vuln/detail/CVE-2020-5345</t>
  </si>
  <si>
    <t>CWE-862</t>
  </si>
  <si>
    <t>cpe:2.3:a:dell:emc_unisphere_for_powermax:*:*:*:*:*:*:*:*</t>
  </si>
  <si>
    <t>CVE-2020-5336</t>
  </si>
  <si>
    <t>https://nvd.nist.gov/vuln/detail/CVE-2020-5336</t>
  </si>
  <si>
    <t>CWE-74</t>
  </si>
  <si>
    <t>cpe:2.3:a:rsa:archer:*:*:*:*:*:*:*:*</t>
  </si>
  <si>
    <t>CVE-2018-15795</t>
  </si>
  <si>
    <t>https://nvd.nist.gov/vuln/detail/CVE-2018-15795</t>
  </si>
  <si>
    <t>CWE-338</t>
  </si>
  <si>
    <t>cpe:2.3:a:pivotal_software:credhub_service_broker:*:*:*:*:*:*:*:*</t>
  </si>
  <si>
    <t>CVE-2020-5365</t>
  </si>
  <si>
    <t>https://nvd.nist.gov/vuln/detail/CVE-2020-5365</t>
  </si>
  <si>
    <t>CVE-2019-3717</t>
  </si>
  <si>
    <t>https://nvd.nist.gov/vuln/detail/CVE-2019-3717</t>
  </si>
  <si>
    <t>CWE-284</t>
  </si>
  <si>
    <t>T1200</t>
  </si>
  <si>
    <t>CVE-2019-3732</t>
  </si>
  <si>
    <t>https://nvd.nist.gov/vuln/detail/CVE-2019-3732</t>
  </si>
  <si>
    <t>CWE-203</t>
  </si>
  <si>
    <t>cpe:2.3:a:emc:rsa_bsafe:*:*:*:*:micro_edition_suite:*:*:*</t>
  </si>
  <si>
    <t>CVE-2019-3731</t>
  </si>
  <si>
    <t>https://nvd.nist.gov/vuln/detail/CVE-2019-3731</t>
  </si>
  <si>
    <t>CVE-2020-5326</t>
  </si>
  <si>
    <t>https://nvd.nist.gov/vuln/detail/CVE-2020-5326</t>
  </si>
  <si>
    <t>CVE-2018-15776</t>
  </si>
  <si>
    <t>https://nvd.nist.gov/vuln/detail/CVE-2018-15776</t>
  </si>
  <si>
    <t>CWE-388</t>
  </si>
  <si>
    <t>cpe:2.3:o:dell:idrac7_firmware:*:*:*:*:*:*:*:*</t>
  </si>
  <si>
    <t>CVE-2019-18573</t>
  </si>
  <si>
    <t>https://nvd.nist.gov/vuln/detail/CVE-2019-18573</t>
  </si>
  <si>
    <t>CWE-384</t>
  </si>
  <si>
    <t>cpe:2.3:a:dell:rsa_identity_governance_and_lifecycle:7.0:*:*:*:*:*:*:*</t>
  </si>
  <si>
    <t>CVE-2018-11085</t>
  </si>
  <si>
    <t>https://nvd.nist.gov/vuln/detail/CVE-2018-11085</t>
  </si>
  <si>
    <t>CVE-2019-3727</t>
  </si>
  <si>
    <t>https://nvd.nist.gov/vuln/detail/CVE-2019-3727</t>
  </si>
  <si>
    <t>cpe:2.3:a:dell:emc_recoverpoint:*:*:*:*:*:*:*:*</t>
  </si>
  <si>
    <t>CVE-2019-3728</t>
  </si>
  <si>
    <t>https://nvd.nist.gov/vuln/detail/CVE-2019-3728</t>
  </si>
  <si>
    <t>CWE-125</t>
  </si>
  <si>
    <t>CVE-2019-3790</t>
  </si>
  <si>
    <t>https://nvd.nist.gov/vuln/detail/CVE-2019-3790</t>
  </si>
  <si>
    <t>CWE-613</t>
  </si>
  <si>
    <t>CVE-2019-3719</t>
  </si>
  <si>
    <t>https://nvd.nist.gov/vuln/detail/CVE-2019-3719</t>
  </si>
  <si>
    <t>cpe:2.3:a:dell:supportassist:*:*:*:*:*:*:*:*</t>
  </si>
  <si>
    <t>CVE-2018-15764</t>
  </si>
  <si>
    <t>https://nvd.nist.gov/vuln/detail/CVE-2018-15764</t>
  </si>
  <si>
    <t>cpe:2.3:a:emc:esrs_policy_manager:*:*:*:*:*:*:*:*</t>
  </si>
  <si>
    <t>CVE-2018-11084</t>
  </si>
  <si>
    <t>https://nvd.nist.gov/vuln/detail/CVE-2018-11084</t>
  </si>
  <si>
    <t>cpe:2.3:a:cloudfoundry:garden-runc:*:*:*:*:*:*:*:*</t>
  </si>
  <si>
    <t>T1496</t>
  </si>
  <si>
    <t>CVE-2020-5339</t>
  </si>
  <si>
    <t>https://nvd.nist.gov/vuln/detail/CVE-2020-5339</t>
  </si>
  <si>
    <t>cpe:2.3:a:emc:rsa_authentication_manager:*:*:*:*:*:*:*:*</t>
  </si>
  <si>
    <t>CVE-2018-15784</t>
  </si>
  <si>
    <t>https://nvd.nist.gov/vuln/detail/CVE-2018-15784</t>
  </si>
  <si>
    <t>CWE-295</t>
  </si>
  <si>
    <t>cpe:2.3:o:dell:networking_os10:*:*:*:*:*:*:*:*</t>
  </si>
  <si>
    <t>CVE-2020-5386</t>
  </si>
  <si>
    <t>https://nvd.nist.gov/vuln/detail/CVE-2020-5386</t>
  </si>
  <si>
    <t>CVE-2019-3704</t>
  </si>
  <si>
    <t>https://nvd.nist.gov/vuln/detail/CVE-2019-3704</t>
  </si>
  <si>
    <t>CVE-2019-18585</t>
  </si>
  <si>
    <t>https://nvd.nist.gov/vuln/detail/CVE-2019-18585</t>
  </si>
  <si>
    <t>CVE-2019-3799</t>
  </si>
  <si>
    <t>https://nvd.nist.gov/vuln/detail/CVE-2019-3799</t>
  </si>
  <si>
    <t>cpe:2.3:a:vmware:spring_cloud_config:*:*:*:*:*:*:*:*</t>
  </si>
  <si>
    <t>CVE-2019-18578</t>
  </si>
  <si>
    <t>https://nvd.nist.gov/vuln/detail/CVE-2019-18578</t>
  </si>
  <si>
    <t>cpe:2.3:a:dell:xtremio_management_server:*:*:*:*:*:*:*:*</t>
  </si>
  <si>
    <t>CVE-2020-5340</t>
  </si>
  <si>
    <t>https://nvd.nist.gov/vuln/detail/CVE-2020-5340</t>
  </si>
  <si>
    <t>CVE-2020-5358</t>
  </si>
  <si>
    <t>https://nvd.nist.gov/vuln/detail/CVE-2020-5358</t>
  </si>
  <si>
    <t>cpe:2.3:a:dell:encryption:*:*:*:*:*:enterprise:*:*</t>
  </si>
  <si>
    <t>CVE-2020-5371</t>
  </si>
  <si>
    <t>https://nvd.nist.gov/vuln/detail/CVE-2020-5371</t>
  </si>
  <si>
    <t>CVE-2019-3758</t>
  </si>
  <si>
    <t>https://nvd.nist.gov/vuln/detail/CVE-2019-3758</t>
  </si>
  <si>
    <t>T1136</t>
  </si>
  <si>
    <t>CVE-2018-11051</t>
  </si>
  <si>
    <t>https://nvd.nist.gov/vuln/detail/CVE-2018-11051</t>
  </si>
  <si>
    <t>cpe:2.3:a:emc:rsa_certificate_manager:*:*:*:*:*:*:*:*</t>
  </si>
  <si>
    <t>CVE-2018-11070</t>
  </si>
  <si>
    <t>https://nvd.nist.gov/vuln/detail/CVE-2018-11070</t>
  </si>
  <si>
    <t>CWE-327</t>
  </si>
  <si>
    <t>cpe:2.3:a:emc:rsa_bsafe_crypto-j:*:*:*:*:*:*:*:*</t>
  </si>
  <si>
    <t>CVE-2020-5378</t>
  </si>
  <si>
    <t>https://nvd.nist.gov/vuln/detail/CVE-2020-5378</t>
  </si>
  <si>
    <t>CVE-2019-3767</t>
  </si>
  <si>
    <t>https://nvd.nist.gov/vuln/detail/CVE-2019-3767</t>
  </si>
  <si>
    <t>cpe:2.3:a:dell:imageassist:*:*:*:*:*:*:*:*</t>
  </si>
  <si>
    <t>CVE-2018-15800</t>
  </si>
  <si>
    <t>https://nvd.nist.gov/vuln/detail/CVE-2018-15800</t>
  </si>
  <si>
    <t>cpe:2.3:a:cloud_foundry:bits_service:*:*:*:*:*:*:*:*</t>
  </si>
  <si>
    <t>CVE-2018-11059</t>
  </si>
  <si>
    <t>https://nvd.nist.gov/vuln/detail/CVE-2018-11059</t>
  </si>
  <si>
    <t>CVE-2019-3775</t>
  </si>
  <si>
    <t>https://nvd.nist.gov/vuln/detail/CVE-2019-3775</t>
  </si>
  <si>
    <t>cpe:2.3:a:cloudfoundry:uaa_release:*:*:*:*:*:*:*:*</t>
  </si>
  <si>
    <t>CVE-2018-11075</t>
  </si>
  <si>
    <t>https://nvd.nist.gov/vuln/detail/CVE-2018-11075</t>
  </si>
  <si>
    <t>CVE-2020-5376</t>
  </si>
  <si>
    <t>https://nvd.nist.gov/vuln/detail/CVE-2020-5376</t>
  </si>
  <si>
    <t>CVE-2018-15761</t>
  </si>
  <si>
    <t>https://nvd.nist.gov/vuln/detail/CVE-2018-15761</t>
  </si>
  <si>
    <t>cpe:2.3:a:pivotal_software:cloud_foundry_uaa:*:*:*:*:*:*:*:*</t>
  </si>
  <si>
    <t>CVE-2019-3787</t>
  </si>
  <si>
    <t>https://nvd.nist.gov/vuln/detail/CVE-2019-3787</t>
  </si>
  <si>
    <t>CWE-640</t>
  </si>
  <si>
    <t>cpe:2.3:a:pivotal_software:cloud_foundry_uaa-release:*:*:*:*:*:*:*:*</t>
  </si>
  <si>
    <t>T1552</t>
  </si>
  <si>
    <t>T1078, T1098</t>
  </si>
  <si>
    <t>CVE-2018-15797</t>
  </si>
  <si>
    <t>https://nvd.nist.gov/vuln/detail/CVE-2018-15797</t>
  </si>
  <si>
    <t>CWE-255</t>
  </si>
  <si>
    <t>cpe:2.3:a:pivotal_software:cloud_foundry_nfs_volume:*:*:*:*:*:*:*:*</t>
  </si>
  <si>
    <t>CVE-2019-3791</t>
  </si>
  <si>
    <t>https://nvd.nist.gov/vuln/detail/CVE-2019-3791</t>
  </si>
  <si>
    <t>CVE-2018-15772</t>
  </si>
  <si>
    <t>https://nvd.nist.gov/vuln/detail/CVE-2018-15772</t>
  </si>
  <si>
    <t>CVE-2020-5331</t>
  </si>
  <si>
    <t>https://nvd.nist.gov/vuln/detail/CVE-2020-5331</t>
  </si>
  <si>
    <t>CVE-2020-5362</t>
  </si>
  <si>
    <t>https://nvd.nist.gov/vuln/detail/CVE-2020-5362</t>
  </si>
  <si>
    <t>CVE-2019-18571</t>
  </si>
  <si>
    <t>https://nvd.nist.gov/vuln/detail/CVE-2019-18571</t>
  </si>
  <si>
    <t>CVE-2018-15788</t>
  </si>
  <si>
    <t>https://nvd.nist.gov/vuln/detail/CVE-2018-15788</t>
  </si>
  <si>
    <t>CVE-2019-3782</t>
  </si>
  <si>
    <t>https://nvd.nist.gov/vuln/detail/CVE-2019-3782</t>
  </si>
  <si>
    <t>cpe:2.3:a:cloudfoundry:credhub_cli:*:*:*:*:*:*:*:*</t>
  </si>
  <si>
    <t>T1552.001</t>
  </si>
  <si>
    <t>doesn't match model</t>
  </si>
  <si>
    <t>CVE-2020-5379</t>
  </si>
  <si>
    <t>https://nvd.nist.gov/vuln/detail/CVE-2020-5379</t>
  </si>
  <si>
    <t>CVE-2019-18583</t>
  </si>
  <si>
    <t>https://nvd.nist.gov/vuln/detail/CVE-2019-18583</t>
  </si>
  <si>
    <t>CVE-2018-11088</t>
  </si>
  <si>
    <t>https://nvd.nist.gov/vuln/detail/CVE-2018-11088</t>
  </si>
  <si>
    <t>cpe:2.3:a:pivotal_software:pivotal_application_service:*:*:*:*:*:*:*:*</t>
  </si>
  <si>
    <t>CVE-2018-11062</t>
  </si>
  <si>
    <t>https://nvd.nist.gov/vuln/detail/CVE-2018-11062</t>
  </si>
  <si>
    <t>cpe:2.3:a:dell:emc_integrated_data_protection_appliance:*:*:*:*:*:*:*:*</t>
  </si>
  <si>
    <t>CVE-2018-15758</t>
  </si>
  <si>
    <t>https://nvd.nist.gov/vuln/detail/CVE-2018-15758</t>
  </si>
  <si>
    <t>cpe:2.3:a:pivotal_software:spring_security_oauth:*:*:*:*:*:*:*:*</t>
  </si>
  <si>
    <t>CVE-2019-18586</t>
  </si>
  <si>
    <t>https://nvd.nist.gov/vuln/detail/CVE-2019-18586</t>
  </si>
  <si>
    <t>CVE-2019-3780</t>
  </si>
  <si>
    <t>https://nvd.nist.gov/vuln/detail/CVE-2019-3780</t>
  </si>
  <si>
    <t>cpe:2.3:a:cloudfoundry:container_runtime:*:*:*:*:*:*:*:*</t>
  </si>
  <si>
    <t>CVE-2020-5369</t>
  </si>
  <si>
    <t>https://nvd.nist.gov/vuln/detail/CVE-2020-5369</t>
  </si>
  <si>
    <t>CVE-2020-5366</t>
  </si>
  <si>
    <t>https://nvd.nist.gov/vuln/detail/CVE-2020-5366</t>
  </si>
  <si>
    <t>CVE-2019-3798</t>
  </si>
  <si>
    <t>https://nvd.nist.gov/vuln/detail/CVE-2019-3798</t>
  </si>
  <si>
    <t>cpe:2.3:a:cloudfoundry:capi-release:*:*:*:*:*:*:*:*</t>
  </si>
  <si>
    <t>CVE-2019-3789</t>
  </si>
  <si>
    <t>https://nvd.nist.gov/vuln/detail/CVE-2019-3789</t>
  </si>
  <si>
    <t>cpe:2.3:a:cloudfoundry:routing_release:*:*:*:*:*:*:*:*</t>
  </si>
  <si>
    <t>CVE-2018-11057</t>
  </si>
  <si>
    <t>https://nvd.nist.gov/vuln/detail/CVE-2018-11057</t>
  </si>
  <si>
    <t>CVE-2020-5373</t>
  </si>
  <si>
    <t>https://nvd.nist.gov/vuln/detail/CVE-2020-5373</t>
  </si>
  <si>
    <t>CVE-2019-3788</t>
  </si>
  <si>
    <t>https://nvd.nist.gov/vuln/detail/CVE-2019-3788</t>
  </si>
  <si>
    <t>T1566.002</t>
  </si>
  <si>
    <t>CVE-2018-11060</t>
  </si>
  <si>
    <t>https://nvd.nist.gov/vuln/detail/CVE-2018-11060</t>
  </si>
  <si>
    <t>CVE-2018-11067</t>
  </si>
  <si>
    <t>https://nvd.nist.gov/vuln/detail/CVE-2018-11067</t>
  </si>
  <si>
    <t>cpe:2.3:a:dell:emc_avamar:7.2.0:*:*:*:*:*:*:*</t>
  </si>
  <si>
    <t>CVE-2020-5328</t>
  </si>
  <si>
    <t>https://nvd.nist.gov/vuln/detail/CVE-2020-5328</t>
  </si>
  <si>
    <t>CVE-2019-3784</t>
  </si>
  <si>
    <t>https://nvd.nist.gov/vuln/detail/CVE-2019-3784</t>
  </si>
  <si>
    <t>cpe:2.3:a:cloudfoundry:stratos:*:*:*:*:*:*:*:*</t>
  </si>
  <si>
    <t>CVE-2019-3762</t>
  </si>
  <si>
    <t>https://nvd.nist.gov/vuln/detail/CVE-2019-3762</t>
  </si>
  <si>
    <t>cpe:2.3:a:dell:emc_data_protection_central:1.0:*:*:*:*:*:*:*</t>
  </si>
  <si>
    <t>T1553</t>
  </si>
  <si>
    <t>T1588.004</t>
  </si>
  <si>
    <t>CVE-2019-18582</t>
  </si>
  <si>
    <t>https://nvd.nist.gov/vuln/detail/CVE-2019-18582</t>
  </si>
  <si>
    <t>CWE-94</t>
  </si>
  <si>
    <t>cpe:2.3:a:dell:emc_data_protection_advisor:6.3:*:*:*:*:*:*:*</t>
  </si>
  <si>
    <t>CVE-2018-11049</t>
  </si>
  <si>
    <t>https://nvd.nist.gov/vuln/detail/CVE-2018-11049</t>
  </si>
  <si>
    <t>cpe:2.3:a:emc:rsa_identity_governance_and_lifecycle:7.1.0:*:*:*:*:*:*:*</t>
  </si>
  <si>
    <t>CVE-2020-5350</t>
  </si>
  <si>
    <t>https://nvd.nist.gov/vuln/detail/CVE-2020-5350</t>
  </si>
  <si>
    <t>cpe:2.3:a:dell:emc_integrated_data_protection_appliance:2.0:*:*:*:*:*:*:*</t>
  </si>
  <si>
    <t>CVE-2018-15791</t>
  </si>
  <si>
    <t>https://nvd.nist.gov/vuln/detail/CVE-2018-15791</t>
  </si>
  <si>
    <t>CVE-2018-15801</t>
  </si>
  <si>
    <t>https://nvd.nist.gov/vuln/detail/CVE-2018-15801</t>
  </si>
  <si>
    <t>CWE-345</t>
  </si>
  <si>
    <t>cpe:2.3:a:pivotal_software:spring_framework:*:*:*:*:*:*:*:*</t>
  </si>
  <si>
    <t>T1550.001</t>
  </si>
  <si>
    <t>CVE-2019-18581</t>
  </si>
  <si>
    <t>https://nvd.nist.gov/vuln/detail/CVE-2019-18581</t>
  </si>
  <si>
    <t>Jonathan</t>
  </si>
  <si>
    <t>CVE-2018-11040</t>
  </si>
  <si>
    <t>https://nvd.nist.gov/vuln/detail/CVE-2018-11040</t>
  </si>
  <si>
    <t>CWE-829</t>
  </si>
  <si>
    <t>CVE-2020-5332</t>
  </si>
  <si>
    <t>https://nvd.nist.gov/vuln/detail/CVE-2020-5332</t>
  </si>
  <si>
    <t>CVE-2019-3778</t>
  </si>
  <si>
    <t>https://nvd.nist.gov/vuln/detail/CVE-2019-3778</t>
  </si>
  <si>
    <t>CVE-2018-15774</t>
  </si>
  <si>
    <t>https://nvd.nist.gov/vuln/detail/CVE-2018-15774</t>
  </si>
  <si>
    <t>CVE-2018-15780</t>
  </si>
  <si>
    <t>https://nvd.nist.gov/vuln/detail/CVE-2018-15780</t>
  </si>
  <si>
    <t>cpe:2.3:a:rsa:archer_grc_platform:*:*:*:*:*:*:*:*</t>
  </si>
  <si>
    <t>CVE-2019-3786</t>
  </si>
  <si>
    <t>https://nvd.nist.gov/vuln/detail/CVE-2019-3786</t>
  </si>
  <si>
    <t>cpe:2.3:a:cloudfoundry:bosh_backup_and_restore:*:*:*:*:*:*:*:*</t>
  </si>
  <si>
    <t>CVE-2019-3706</t>
  </si>
  <si>
    <t>https://nvd.nist.gov/vuln/detail/CVE-2019-3706</t>
  </si>
  <si>
    <t>cpe:2.3:o:dell:idrac9_firmware:3.20.21.20:*:*:*:*:*:*:*</t>
  </si>
  <si>
    <t>CVE-2018-11072</t>
  </si>
  <si>
    <t>https://nvd.nist.gov/vuln/detail/CVE-2018-11072</t>
  </si>
  <si>
    <t>cpe:2.3:a:dell:digital_delivery:*:*:*:*:*:*:*:*</t>
  </si>
  <si>
    <t>T1055.001</t>
  </si>
  <si>
    <t>CVE-2018-11073</t>
  </si>
  <si>
    <t>https://nvd.nist.gov/vuln/detail/CVE-2018-11073</t>
  </si>
  <si>
    <t>cpe:2.3:a:emc:rsa_authentication_manager:8.3:p1:*:*:*:*:*:*</t>
  </si>
  <si>
    <t>CVE-2018-11087</t>
  </si>
  <si>
    <t>https://nvd.nist.gov/vuln/detail/CVE-2018-11087</t>
  </si>
  <si>
    <t>cpe:2.3:a:pivotal_software:spring_advanced_message_queuing_protocol:*:*:*:*:*:*:*:*</t>
  </si>
  <si>
    <t>CVE-2019-3708</t>
  </si>
  <si>
    <t>https://nvd.nist.gov/vuln/detail/CVE-2019-3708</t>
  </si>
  <si>
    <t>cpe:2.3:a:dell:emc_isilonsd_management_server:1.1.0:*:*:*:*:*:*:*</t>
  </si>
  <si>
    <t>CVE-2018-15767</t>
  </si>
  <si>
    <t>https://nvd.nist.gov/vuln/detail/CVE-2018-15767</t>
  </si>
  <si>
    <t>cpe:2.3:a:dell:openmanage_network_manager:*:*:*:*:*:*:*:*</t>
  </si>
  <si>
    <t>T1548.003</t>
  </si>
  <si>
    <t>CVE-2018-11069</t>
  </si>
  <si>
    <t>https://nvd.nist.gov/vuln/detail/CVE-2018-11069</t>
  </si>
  <si>
    <t>cpe:2.3:a:emc:rsa_bsafe_ssl-j:*:*:*:*:*:*:*:*</t>
  </si>
  <si>
    <t>T1600</t>
  </si>
  <si>
    <t>Key generation; T1600 is good for crypto issues</t>
  </si>
  <si>
    <t>CVE-2019-3763</t>
  </si>
  <si>
    <t>https://nvd.nist.gov/vuln/detail/CVE-2019-3763</t>
  </si>
  <si>
    <t>cpe:2.3:a:dell:rsa_identity_governance_and_lifecycle:7.0.1:-:*:*:*:*:*:*</t>
  </si>
  <si>
    <t xml:space="preserve">T1078 </t>
  </si>
  <si>
    <t>CVE-2019-3750</t>
  </si>
  <si>
    <t>https://nvd.nist.gov/vuln/detail/CVE-2019-3750</t>
  </si>
  <si>
    <t>cpe:2.3:a:dell:command_update:*:*:*:*:*:*:*:*</t>
  </si>
  <si>
    <t>CVE-2020-5249</t>
  </si>
  <si>
    <t>https://nvd.nist.gov/vuln/detail/CVE-2020-5249</t>
  </si>
  <si>
    <t>GitHub (maintainer security advisories)</t>
  </si>
  <si>
    <t>cpe:2.3:a:puma:puma:*:*:*:*:*:ruby:*:*</t>
  </si>
  <si>
    <t>Not sure about this one</t>
  </si>
  <si>
    <t>CVE-2020-15105</t>
  </si>
  <si>
    <t>https://nvd.nist.gov/vuln/detail/CVE-2020-15105</t>
  </si>
  <si>
    <t>CWE-312</t>
  </si>
  <si>
    <t>cpe:2.3:a:django_two-factor_authentication_project:django_two-factor_authentication:*:*:*:*:*:*:*:*</t>
  </si>
  <si>
    <t>CVE-2020-15188</t>
  </si>
  <si>
    <t>https://nvd.nist.gov/vuln/detail/CVE-2020-15188</t>
  </si>
  <si>
    <t>CVE-2020-5250</t>
  </si>
  <si>
    <t>https://nvd.nist.gov/vuln/detail/CVE-2020-5250</t>
  </si>
  <si>
    <t>CWE-552</t>
  </si>
  <si>
    <t>cpe:2.3:a:prestashop:prestashop:*:*:*:*:*:*:*:*</t>
  </si>
  <si>
    <t>T1478</t>
  </si>
  <si>
    <t>CVE-2019-16768</t>
  </si>
  <si>
    <t>https://nvd.nist.gov/vuln/detail/CVE-2019-16768</t>
  </si>
  <si>
    <t>CWE-209</t>
  </si>
  <si>
    <t>cpe:2.3:a:sylius:sylius:*:*:*:*:*:*:*:*</t>
  </si>
  <si>
    <t>CVE-2020-15147</t>
  </si>
  <si>
    <t>https://nvd.nist.gov/vuln/detail/CVE-2020-15147</t>
  </si>
  <si>
    <t>CVE-2020-4076</t>
  </si>
  <si>
    <t>https://nvd.nist.gov/vuln/detail/CVE-2020-4076</t>
  </si>
  <si>
    <t>cpe:2.3:a:electronjs:electron:*:*:*:*:*:*:*:*</t>
  </si>
  <si>
    <t>Unclear</t>
  </si>
  <si>
    <t>CVE-2020-15118</t>
  </si>
  <si>
    <t>https://nvd.nist.gov/vuln/detail/CVE-2020-15118</t>
  </si>
  <si>
    <t>cpe:2.3:a:torchbox:wagtail:*:*:*:*:*:*:*:*</t>
  </si>
  <si>
    <t>CVE-2020-5210</t>
  </si>
  <si>
    <t>https://nvd.nist.gov/vuln/detail/CVE-2020-5210</t>
  </si>
  <si>
    <t>CWE-120</t>
  </si>
  <si>
    <t>cpe:2.3:a:nethack:nethack:*:*:*:*:*:*:*:*</t>
  </si>
  <si>
    <t>T1574; 1499.004</t>
  </si>
  <si>
    <t>CVE-2020-11055</t>
  </si>
  <si>
    <t>https://nvd.nist.gov/vuln/detail/CVE-2020-11055</t>
  </si>
  <si>
    <t>cpe:2.3:a:bookstackapp:bookstack:*:*:*:*:*:*:*:*</t>
  </si>
  <si>
    <t>CVE-2020-5283</t>
  </si>
  <si>
    <t>https://nvd.nist.gov/vuln/detail/CVE-2020-5283</t>
  </si>
  <si>
    <t>cpe:2.3:a:viewvc:viewvc:*:*:*:*:*:*:*:*</t>
  </si>
  <si>
    <t>CVE-2020-15190</t>
  </si>
  <si>
    <t>https://nvd.nist.gov/vuln/detail/CVE-2020-15190</t>
  </si>
  <si>
    <t>CVE-2019-20226</t>
  </si>
  <si>
    <t>https://nvd.nist.gov/vuln/detail/CVE-2019-20226</t>
  </si>
  <si>
    <t>CVE-2020-15211</t>
  </si>
  <si>
    <t>https://nvd.nist.gov/vuln/detail/CVE-2020-15211</t>
  </si>
  <si>
    <t>CVE-2020-5220</t>
  </si>
  <si>
    <t>https://nvd.nist.gov/vuln/detail/CVE-2020-5220</t>
  </si>
  <si>
    <t>cpe:2.3:a:sylius:syliusresourcebundle:*:*:*:*:*:*:*:*</t>
  </si>
  <si>
    <t>CVE-2020-11021</t>
  </si>
  <si>
    <t>https://nvd.nist.gov/vuln/detail/CVE-2020-11021</t>
  </si>
  <si>
    <t>cpe:2.3:a:http-client_project:http-client:*:*:*:*:*:node.js:*:*</t>
  </si>
  <si>
    <t>CVE-2019-20279</t>
  </si>
  <si>
    <t>https://nvd.nist.gov/vuln/detail/CVE-2019-20279</t>
  </si>
  <si>
    <t>CVE-2019-20322</t>
  </si>
  <si>
    <t>https://nvd.nist.gov/vuln/detail/CVE-2019-20322</t>
  </si>
  <si>
    <t>CVE-2020-5269</t>
  </si>
  <si>
    <t>https://nvd.nist.gov/vuln/detail/CVE-2020-5269</t>
  </si>
  <si>
    <t>CVE-2020-11030</t>
  </si>
  <si>
    <t>https://nvd.nist.gov/vuln/detail/CVE-2020-11030</t>
  </si>
  <si>
    <t>cpe:2.3:a:wordpress:wordpress:*:*:*:*:*:*:*:*</t>
  </si>
  <si>
    <t>CVE-2020-11036</t>
  </si>
  <si>
    <t>https://nvd.nist.gov/vuln/detail/CVE-2020-11036</t>
  </si>
  <si>
    <t>cpe:2.3:a:glpi-project:glpi:*:*:*:*:*:*:*:*</t>
  </si>
  <si>
    <t>CVE-2020-15100</t>
  </si>
  <si>
    <t>https://nvd.nist.gov/vuln/detail/CVE-2020-15100</t>
  </si>
  <si>
    <t>cpe:2.3:a:schokokeks:freewvs:*:*:*:*:*:*:*:*</t>
  </si>
  <si>
    <t>CVE-2020-15094</t>
  </si>
  <si>
    <t>https://nvd.nist.gov/vuln/detail/CVE-2020-15094</t>
  </si>
  <si>
    <t>T1040</t>
  </si>
  <si>
    <t>CVE-2020-15140</t>
  </si>
  <si>
    <t>https://nvd.nist.gov/vuln/detail/CVE-2020-15140</t>
  </si>
  <si>
    <t>CVE-2020-11087</t>
  </si>
  <si>
    <t>https://nvd.nist.gov/vuln/detail/CVE-2020-11087</t>
  </si>
  <si>
    <t>cpe:2.3:a:freerdp:freerdp:*:*:*:*:*:*:*:*</t>
  </si>
  <si>
    <t>CVE-2020-11023</t>
  </si>
  <si>
    <t>https://nvd.nist.gov/vuln/detail/CVE-2020-11023</t>
  </si>
  <si>
    <t>cpe:2.3:a:jquery:jquery:*:*:*:*:*:*:*:*</t>
  </si>
  <si>
    <t>CVE-2020-5290</t>
  </si>
  <si>
    <t>https://nvd.nist.gov/vuln/detail/CVE-2020-5290</t>
  </si>
  <si>
    <t>cpe:2.3:a:ctfd:rctf:*:*:*:*:*:*:*:*</t>
  </si>
  <si>
    <t>CVE-2020-11090</t>
  </si>
  <si>
    <t>https://nvd.nist.gov/vuln/detail/CVE-2020-11090</t>
  </si>
  <si>
    <t>cpe:2.3:a:linuxfoundation:indy-node:1.12.2:*:*:*:*:*:*:*</t>
  </si>
  <si>
    <t>CVE-2020-5270</t>
  </si>
  <si>
    <t>https://nvd.nist.gov/vuln/detail/CVE-2020-5270</t>
  </si>
  <si>
    <t>T1036, T1059.007, T1557, T1005</t>
  </si>
  <si>
    <t>CVE-2020-5254</t>
  </si>
  <si>
    <t>https://nvd.nist.gov/vuln/detail/CVE-2020-5254</t>
  </si>
  <si>
    <t>CVE-2020-15096</t>
  </si>
  <si>
    <t>https://nvd.nist.gov/vuln/detail/CVE-2020-15096</t>
  </si>
  <si>
    <t>CVE-2019-20245</t>
  </si>
  <si>
    <t>https://nvd.nist.gov/vuln/detail/CVE-2019-20245</t>
  </si>
  <si>
    <t>CVE-2019-20249</t>
  </si>
  <si>
    <t>https://nvd.nist.gov/vuln/detail/CVE-2019-20249</t>
  </si>
  <si>
    <t>CVE-2019-20320</t>
  </si>
  <si>
    <t>https://nvd.nist.gov/vuln/detail/CVE-2019-20320</t>
  </si>
  <si>
    <t>CVE-2019-20271</t>
  </si>
  <si>
    <t>https://nvd.nist.gov/vuln/detail/CVE-2019-20271</t>
  </si>
  <si>
    <t>CVE-2019-20319</t>
  </si>
  <si>
    <t>https://nvd.nist.gov/vuln/detail/CVE-2019-20319</t>
  </si>
  <si>
    <t>CVE-2020-11013</t>
  </si>
  <si>
    <t>https://nvd.nist.gov/vuln/detail/CVE-2020-11013</t>
  </si>
  <si>
    <t>cpe:2.3:a:helm:helm:*:*:*:*:*:*:*:*</t>
  </si>
  <si>
    <t>CVE-2020-15095</t>
  </si>
  <si>
    <t>https://nvd.nist.gov/vuln/detail/CVE-2020-15095</t>
  </si>
  <si>
    <t>CWE-532</t>
  </si>
  <si>
    <t>cpe:2.3:a:cli_project:cli:*:*:*:*:*:node.js:*:*</t>
  </si>
  <si>
    <t xml:space="preserve">T1552 </t>
  </si>
  <si>
    <t>CVE-2020-15233</t>
  </si>
  <si>
    <t>https://nvd.nist.gov/vuln/detail/CVE-2020-15233</t>
  </si>
  <si>
    <t xml:space="preserve">T1036 </t>
  </si>
  <si>
    <t>CVE-2019-20282</t>
  </si>
  <si>
    <t>https://nvd.nist.gov/vuln/detail/CVE-2019-20282</t>
  </si>
  <si>
    <t>CVE-2020-5252</t>
  </si>
  <si>
    <t>https://nvd.nist.gov/vuln/detail/CVE-2020-5252</t>
  </si>
  <si>
    <t>cpe:2.3:a:pyup:safety:*:*:*:*:*:*:*:*</t>
  </si>
  <si>
    <t>CVE-2020-11019</t>
  </si>
  <si>
    <t>https://nvd.nist.gov/vuln/detail/CVE-2020-11019</t>
  </si>
  <si>
    <t>CVE-2020-15182</t>
  </si>
  <si>
    <t>https://nvd.nist.gov/vuln/detail/CVE-2020-15182</t>
  </si>
  <si>
    <t xml:space="preserve">T1068 </t>
  </si>
  <si>
    <t>CVE-2020-5264</t>
  </si>
  <si>
    <t>https://nvd.nist.gov/vuln/detail/CVE-2020-5264</t>
  </si>
  <si>
    <t>CVE-2020-11078</t>
  </si>
  <si>
    <t>https://nvd.nist.gov/vuln/detail/CVE-2020-11078</t>
  </si>
  <si>
    <t>cpe:2.3:a:httplib2_project:httplib2:*:*:*:*:*:*:*:*</t>
  </si>
  <si>
    <t>CVE-2020-11050</t>
  </si>
  <si>
    <t>https://nvd.nist.gov/vuln/detail/CVE-2020-11050</t>
  </si>
  <si>
    <t>cpe:2.3:a:java-websocket_project:java-websocket:*:*:*:*:*:*:*:*</t>
  </si>
  <si>
    <t>CVE-2020-15170</t>
  </si>
  <si>
    <t>https://nvd.nist.gov/vuln/detail/CVE-2020-15170</t>
  </si>
  <si>
    <t xml:space="preserve">T1190, T1478 </t>
  </si>
  <si>
    <t>CVE-2020-5295</t>
  </si>
  <si>
    <t>https://nvd.nist.gov/vuln/detail/CVE-2020-5295</t>
  </si>
  <si>
    <t>CWE-98</t>
  </si>
  <si>
    <t>cpe:2.3:a:octobercms:october:*:*:*:*:*:*:*:*</t>
  </si>
  <si>
    <t xml:space="preserve">T1005 </t>
  </si>
  <si>
    <t>CVE-2020-15189</t>
  </si>
  <si>
    <t>https://nvd.nist.gov/vuln/detail/CVE-2020-15189</t>
  </si>
  <si>
    <t>T1505.003</t>
  </si>
  <si>
    <t xml:space="preserve">T1133 </t>
  </si>
  <si>
    <t>CVE-2020-15137</t>
  </si>
  <si>
    <t>https://nvd.nist.gov/vuln/detail/CVE-2020-15137</t>
  </si>
  <si>
    <t xml:space="preserve">T1190 </t>
  </si>
  <si>
    <t>CVE-2020-11035</t>
  </si>
  <si>
    <t>https://nvd.nist.gov/vuln/detail/CVE-2020-11035</t>
  </si>
  <si>
    <t>CVE-2020-5217</t>
  </si>
  <si>
    <t>https://nvd.nist.gov/vuln/detail/CVE-2020-5217</t>
  </si>
  <si>
    <t>cpe:2.3:a:twitter:secure_headers:*:*:*:*:*:ruby:*:*</t>
  </si>
  <si>
    <t>CVE-2020-5261</t>
  </si>
  <si>
    <t>https://nvd.nist.gov/vuln/detail/CVE-2020-5261</t>
  </si>
  <si>
    <t>CWE-294</t>
  </si>
  <si>
    <t>cpe:2.3:a:simplesamlphp:saml2:*:*:*:*:*:*:*:*</t>
  </si>
  <si>
    <t>CVE-2019-20269</t>
  </si>
  <si>
    <t>https://nvd.nist.gov/vuln/detail/CVE-2019-20269</t>
  </si>
  <si>
    <t>CVE-2019-20231</t>
  </si>
  <si>
    <t>https://nvd.nist.gov/vuln/detail/CVE-2019-20231</t>
  </si>
  <si>
    <t>CVE-2020-11054</t>
  </si>
  <si>
    <t>https://nvd.nist.gov/vuln/detail/CVE-2020-11054</t>
  </si>
  <si>
    <t>cpe:2.3:a:qutebrowser:qutebrowser:*:*:*:*:*:*:*:*</t>
  </si>
  <si>
    <t>CVE-2019-20236</t>
  </si>
  <si>
    <t>https://nvd.nist.gov/vuln/detail/CVE-2019-20236</t>
  </si>
  <si>
    <t>CVE-2020-4068</t>
  </si>
  <si>
    <t>https://nvd.nist.gov/vuln/detail/CVE-2020-4068</t>
  </si>
  <si>
    <t>CWE-122</t>
  </si>
  <si>
    <t>cpe:2.3:a:apnswift_project:apnswift:1.0.0:*:*:*:*:*:*:*</t>
  </si>
  <si>
    <t>CVE-2020-15109</t>
  </si>
  <si>
    <t>https://nvd.nist.gov/vuln/detail/CVE-2020-15109</t>
  </si>
  <si>
    <t>T1565</t>
  </si>
  <si>
    <t>CVE-2020-11082</t>
  </si>
  <si>
    <t>https://nvd.nist.gov/vuln/detail/CVE-2020-11082</t>
  </si>
  <si>
    <t>cpe:2.3:a:kaminari_project:kaminari:*:*:*:*:*:*:*:*</t>
  </si>
  <si>
    <t>CVE-2020-15093</t>
  </si>
  <si>
    <t>https://nvd.nist.gov/vuln/detail/CVE-2020-15093</t>
  </si>
  <si>
    <t>cpe:2.3:a:amazon:tough:*:*:*:*:*:*:*:*</t>
  </si>
  <si>
    <t>CVE-2020-5225</t>
  </si>
  <si>
    <t>https://nvd.nist.gov/vuln/detail/CVE-2020-5225</t>
  </si>
  <si>
    <t>cpe:2.3:a:simplesamlphp:simplesamlphp:*:*:*:*:*:*:*:*</t>
  </si>
  <si>
    <t>CVE-2020-5266</t>
  </si>
  <si>
    <t>https://nvd.nist.gov/vuln/detail/CVE-2020-5266</t>
  </si>
  <si>
    <t>cpe:2.3:a:prestashop:prestashop_link:*:*:*:*:*:prestashop:*:*</t>
  </si>
  <si>
    <t>CVE-2020-15208</t>
  </si>
  <si>
    <t>https://nvd.nist.gov/vuln/detail/CVE-2020-15208</t>
  </si>
  <si>
    <t>CVE-2020-11010</t>
  </si>
  <si>
    <t>https://nvd.nist.gov/vuln/detail/CVE-2020-11010</t>
  </si>
  <si>
    <t>cpe:2.3:a:tortoise_orm_project:tortoise_orm:*:*:*:*:*:*:*:*</t>
  </si>
  <si>
    <t xml:space="preserve">T1059 </t>
  </si>
  <si>
    <t>T1005, T1505.003, T1136, T1190, T1565.001</t>
  </si>
  <si>
    <t>CVE-2019-16784</t>
  </si>
  <si>
    <t>https://nvd.nist.gov/vuln/detail/CVE-2019-16784</t>
  </si>
  <si>
    <t>T1190, T1068</t>
  </si>
  <si>
    <t>T1059.006</t>
  </si>
  <si>
    <t>CVE-2020-15143</t>
  </si>
  <si>
    <t>https://nvd.nist.gov/vuln/detail/CVE-2020-15143</t>
  </si>
  <si>
    <t>CVE-2020-11039</t>
  </si>
  <si>
    <t>https://nvd.nist.gov/vuln/detail/CVE-2020-11039</t>
  </si>
  <si>
    <t>T1574, T1005, T1499.004</t>
  </si>
  <si>
    <t>CVE-2020-15199</t>
  </si>
  <si>
    <t>https://nvd.nist.gov/vuln/detail/CVE-2020-15199</t>
  </si>
  <si>
    <t>CVE-2019-16760</t>
  </si>
  <si>
    <t>https://nvd.nist.gov/vuln/detail/CVE-2019-16760</t>
  </si>
  <si>
    <t>CWE-494</t>
  </si>
  <si>
    <t>cpe:2.3:a:rust-lang:rust:*:*:*:*:*:*:*:*</t>
  </si>
  <si>
    <t>CVE-2020-15179</t>
  </si>
  <si>
    <t>https://nvd.nist.gov/vuln/detail/CVE-2020-15179</t>
  </si>
  <si>
    <t>CVE-2020-5271</t>
  </si>
  <si>
    <t>https://nvd.nist.gov/vuln/detail/CVE-2020-5271</t>
  </si>
  <si>
    <t>CVE-2019-20266</t>
  </si>
  <si>
    <t>https://nvd.nist.gov/vuln/detail/CVE-2019-20266</t>
  </si>
  <si>
    <t>CVE-2020-5231</t>
  </si>
  <si>
    <t>https://nvd.nist.gov/vuln/detail/CVE-2020-5231</t>
  </si>
  <si>
    <t>CWE-276</t>
  </si>
  <si>
    <t>cpe:2.3:a:apereo:opencast:*:*:*:*:*:*:*:*</t>
  </si>
  <si>
    <t>Secondary impact is a functionality category.  Should the secondary of the secondary be included?</t>
  </si>
  <si>
    <t>CVE-2020-5279</t>
  </si>
  <si>
    <t>https://nvd.nist.gov/vuln/detail/CVE-2020-5279</t>
  </si>
  <si>
    <t>Not enough info</t>
  </si>
  <si>
    <t>CVE-2020-11059</t>
  </si>
  <si>
    <t>https://nvd.nist.gov/vuln/detail/CVE-2020-11059</t>
  </si>
  <si>
    <t>cpe:2.3:a:aegir_project:aegir:*:*:*:*:*:node.js:*:*</t>
  </si>
  <si>
    <t>CVE-2020-15183</t>
  </si>
  <si>
    <t>https://nvd.nist.gov/vuln/detail/CVE-2020-15183</t>
  </si>
  <si>
    <t>CVE-2020-11044</t>
  </si>
  <si>
    <t>https://nvd.nist.gov/vuln/detail/CVE-2020-11044</t>
  </si>
  <si>
    <t>CWE-672</t>
  </si>
  <si>
    <t>CVE-2020-5284</t>
  </si>
  <si>
    <t>https://nvd.nist.gov/vuln/detail/CVE-2020-5284</t>
  </si>
  <si>
    <t>cpe:2.3:a:zeit:next.js:*:*:*:*:*:*:*:*</t>
  </si>
  <si>
    <t>CVE-2020-15162</t>
  </si>
  <si>
    <t>https://nvd.nist.gov/vuln/detail/CVE-2020-15162</t>
  </si>
  <si>
    <t>CVE-2020-11073</t>
  </si>
  <si>
    <t>https://nvd.nist.gov/vuln/detail/CVE-2020-11073</t>
  </si>
  <si>
    <t>cpe:2.3:a:autoswitch_python_virtualenv_project:autoswitch_python_virtualenv:*:*:*:*:*:*:*:*</t>
  </si>
  <si>
    <t>Exploitation technique is different than the model</t>
  </si>
  <si>
    <t>CVE-2020-5267</t>
  </si>
  <si>
    <t>https://nvd.nist.gov/vuln/detail/CVE-2020-5267</t>
  </si>
  <si>
    <t>cpe:2.3:a:rubyonrails:actionview:*:*:*:*:*:*:*:*</t>
  </si>
  <si>
    <t>CVE-2020-11068</t>
  </si>
  <si>
    <t>https://nvd.nist.gov/vuln/detail/CVE-2020-11068</t>
  </si>
  <si>
    <t>cpe:2.3:a:semtech:loramac-node:*:*:*:*:*:*:*:*</t>
  </si>
  <si>
    <t>T1574; T1499.004</t>
  </si>
  <si>
    <t>No true impacted lised in CVE record</t>
  </si>
  <si>
    <t>CVE-2020-5297</t>
  </si>
  <si>
    <t>https://nvd.nist.gov/vuln/detail/CVE-2020-5297</t>
  </si>
  <si>
    <t>CWE-73</t>
  </si>
  <si>
    <t>CVE-2020-5241</t>
  </si>
  <si>
    <t>https://nvd.nist.gov/vuln/detail/CVE-2020-5241</t>
  </si>
  <si>
    <t>cpe:2.3:a:matestack:ui-core:*:*:*:*:*:ruby:*:*</t>
  </si>
  <si>
    <t>CVE-2020-5253</t>
  </si>
  <si>
    <t>https://nvd.nist.gov/vuln/detail/CVE-2020-5253</t>
  </si>
  <si>
    <t>Unusual exploitation technique</t>
  </si>
  <si>
    <t>CVE-2020-15132</t>
  </si>
  <si>
    <t>https://nvd.nist.gov/vuln/detail/CVE-2020-15132</t>
  </si>
  <si>
    <t>T1589</t>
  </si>
  <si>
    <t>Does this make sense</t>
  </si>
  <si>
    <t>CVE-2019-16782</t>
  </si>
  <si>
    <t>https://nvd.nist.gov/vuln/detail/CVE-2019-16782</t>
  </si>
  <si>
    <t>cpe:2.3:a:rack_project:rack:1.6.12:*:*:*:*:ruby:*:*</t>
  </si>
  <si>
    <t>Need sub techs for things like this</t>
  </si>
  <si>
    <t>CVE-2020-11045</t>
  </si>
  <si>
    <t>https://nvd.nist.gov/vuln/detail/CVE-2020-11045</t>
  </si>
  <si>
    <t>CVE-2020-11083</t>
  </si>
  <si>
    <t>https://nvd.nist.gov/vuln/detail/CVE-2020-11083</t>
  </si>
  <si>
    <t>NA</t>
  </si>
  <si>
    <t>Security impact is questionable</t>
  </si>
  <si>
    <t>CVE-2020-11048</t>
  </si>
  <si>
    <t>https://nvd.nist.gov/vuln/detail/CVE-2020-11048</t>
  </si>
  <si>
    <t>CVE-2020-5281</t>
  </si>
  <si>
    <t>https://nvd.nist.gov/vuln/detail/CVE-2020-5281</t>
  </si>
  <si>
    <t>cpe:2.3:a:cesnet:perun:*:*:*:*:*:*:*:*</t>
  </si>
  <si>
    <t>CVE-2020-6986</t>
  </si>
  <si>
    <t>https://nvd.nist.gov/vuln/detail/CVE-2020-6986</t>
  </si>
  <si>
    <t>ICS-CERT</t>
  </si>
  <si>
    <t>T0814; T1499</t>
  </si>
  <si>
    <t>CVE-2018-17934</t>
  </si>
  <si>
    <t>https://nvd.nist.gov/vuln/detail/CVE-2018-17934</t>
  </si>
  <si>
    <t>cpe:2.3:a:nuuo:nuuo_cms:*:*:*:*:*:*:*:*</t>
  </si>
  <si>
    <t>T1036; T1005; T1203</t>
  </si>
  <si>
    <t>T1202</t>
  </si>
  <si>
    <t>Does not match model due to lack of primary impact info.</t>
  </si>
  <si>
    <t>CVE-2020-12029</t>
  </si>
  <si>
    <t>https://nvd.nist.gov/vuln/detail/CVE-2020-12029</t>
  </si>
  <si>
    <t>cpe:2.3:a:rockwellautomation:factorytalk_view:-:*:*:*:se:*:*:*</t>
  </si>
  <si>
    <t>CVE-2018-7520</t>
  </si>
  <si>
    <t>https://nvd.nist.gov/vuln/detail/CVE-2018-7520</t>
  </si>
  <si>
    <t>CVE-2018-7499</t>
  </si>
  <si>
    <t>https://nvd.nist.gov/vuln/detail/CVE-2018-7499</t>
  </si>
  <si>
    <t>cpe:2.3:a:advantech:webaccess:*:*:*:*:*:*:*:*</t>
  </si>
  <si>
    <t>CVE-2019-6522</t>
  </si>
  <si>
    <t>https://nvd.nist.gov/vuln/detail/CVE-2019-6522</t>
  </si>
  <si>
    <t>T1005; T1499.004</t>
  </si>
  <si>
    <t>CVE-2019-10980</t>
  </si>
  <si>
    <t>https://nvd.nist.gov/vuln/detail/CVE-2019-10980</t>
  </si>
  <si>
    <t>CWE-704</t>
  </si>
  <si>
    <t>cpe:2.3:a:laquisscada:scada:4.3.1.71:*:*:*:*:*:*:*</t>
  </si>
  <si>
    <t>CVE-2019-6538</t>
  </si>
  <si>
    <t>https://nvd.nist.gov/vuln/detail/CVE-2019-6538</t>
  </si>
  <si>
    <t>T1574; T1499.004; T1005; T1557</t>
  </si>
  <si>
    <t>T0860; T1477</t>
  </si>
  <si>
    <t>CVE-2018-7526</t>
  </si>
  <si>
    <t>https://nvd.nist.gov/vuln/detail/CVE-2018-7526</t>
  </si>
  <si>
    <t>CWE-425</t>
  </si>
  <si>
    <t>Double check that this counts as "local"</t>
  </si>
  <si>
    <t>CVE-2018-5445</t>
  </si>
  <si>
    <t>https://nvd.nist.gov/vuln/detail/CVE-2018-5445</t>
  </si>
  <si>
    <t>cpe:2.3:a:advantech:webaccess\/scada:*:*:*:*:*:*:*:*</t>
  </si>
  <si>
    <t>CVE-2018-5454</t>
  </si>
  <si>
    <t>https://nvd.nist.gov/vuln/detail/CVE-2018-5454</t>
  </si>
  <si>
    <t>cpe:2.3:a:philips:intellispace_portal:8.0:*:*:*:*:*:*:*</t>
  </si>
  <si>
    <t>T1203</t>
  </si>
  <si>
    <t>Not enough info to make a better mapping</t>
  </si>
  <si>
    <t>CVE-2018-14819</t>
  </si>
  <si>
    <t>https://nvd.nist.gov/vuln/detail/CVE-2018-14819</t>
  </si>
  <si>
    <t>Does not follow model</t>
  </si>
  <si>
    <t>CVE-2020-6960</t>
  </si>
  <si>
    <t>https://nvd.nist.gov/vuln/detail/CVE-2020-6960</t>
  </si>
  <si>
    <t>CVE-2020-12014</t>
  </si>
  <si>
    <t>https://nvd.nist.gov/vuln/detail/CVE-2020-12014</t>
  </si>
  <si>
    <t>CVE-2019-13511</t>
  </si>
  <si>
    <t>https://nvd.nist.gov/vuln/detail/CVE-2019-13511</t>
  </si>
  <si>
    <t>cpe:2.3:a:rockwellautomation:arena_simulation_software:*:*:*:*:*:*:*:*</t>
  </si>
  <si>
    <t>CVE-2020-12038</t>
  </si>
  <si>
    <t>https://nvd.nist.gov/vuln/detail/CVE-2020-12038</t>
  </si>
  <si>
    <t>cpe:2.3:a:rockwellautomation:eds_subsystem:*:*:*:*:*:*:*:*</t>
  </si>
  <si>
    <t>CVE-2019-6563</t>
  </si>
  <si>
    <t>https://nvd.nist.gov/vuln/detail/CVE-2019-6563</t>
  </si>
  <si>
    <t>T1539</t>
  </si>
  <si>
    <t>CVE-2018-19007</t>
  </si>
  <si>
    <t>https://nvd.nist.gov/vuln/detail/CVE-2018-19007</t>
  </si>
  <si>
    <t>CVE-2018-18990</t>
  </si>
  <si>
    <t>https://nvd.nist.gov/vuln/detail/CVE-2018-18990</t>
  </si>
  <si>
    <t>cpe:2.3:a:lcds:laquis_scada:*:*:*:*:*:*:*:*</t>
  </si>
  <si>
    <t>CVE-2018-14781</t>
  </si>
  <si>
    <t>https://nvd.nist.gov/vuln/detail/CVE-2018-14781</t>
  </si>
  <si>
    <t>CVE-2018-10633</t>
  </si>
  <si>
    <t>https://nvd.nist.gov/vuln/detail/CVE-2018-10633</t>
  </si>
  <si>
    <t>CVE-2018-10610</t>
  </si>
  <si>
    <t>https://nvd.nist.gov/vuln/detail/CVE-2018-10610</t>
  </si>
  <si>
    <t>cpe:2.3:a:we-con:levistudiou:1.8.29:*:*:*:*:*:*:*</t>
  </si>
  <si>
    <t>CVE-2018-14809</t>
  </si>
  <si>
    <t>https://nvd.nist.gov/vuln/detail/CVE-2018-14809</t>
  </si>
  <si>
    <t>CWE-416</t>
  </si>
  <si>
    <t>CVE-2018-18995</t>
  </si>
  <si>
    <t>https://nvd.nist.gov/vuln/detail/CVE-2018-18995</t>
  </si>
  <si>
    <t xml:space="preserve">T0816, T1529, T0855, T0836, T1213
</t>
  </si>
  <si>
    <t>CVE-2020-12045</t>
  </si>
  <si>
    <t>https://nvd.nist.gov/vuln/detail/CVE-2020-12045</t>
  </si>
  <si>
    <t>CVE-2018-17923</t>
  </si>
  <si>
    <t>https://nvd.nist.gov/vuln/detail/CVE-2018-17923</t>
  </si>
  <si>
    <t>CVE-2019-10982</t>
  </si>
  <si>
    <t>https://nvd.nist.gov/vuln/detail/CVE-2019-10982</t>
  </si>
  <si>
    <t>cpe:2.3:a:deltaww:cnssoft_screeneditor:*:*:*:*:*:*:*:*</t>
  </si>
  <si>
    <t>CVE-2019-6562</t>
  </si>
  <si>
    <t>https://nvd.nist.gov/vuln/detail/CVE-2019-6562</t>
  </si>
  <si>
    <t>cpe:2.3:a:philips:tasy_emr:*:*:*:*:*:*:*:*</t>
  </si>
  <si>
    <t>CVE-2018-17914</t>
  </si>
  <si>
    <t>https://nvd.nist.gov/vuln/detail/CVE-2018-17914</t>
  </si>
  <si>
    <t>cpe:2.3:a:aveva:indusoft_web_studio:6.1:sp5:*:*:*:*:*:*</t>
  </si>
  <si>
    <t>CVE-2019-18261</t>
  </si>
  <si>
    <t>https://nvd.nist.gov/vuln/detail/CVE-2019-18261</t>
  </si>
  <si>
    <t>CWE-307</t>
  </si>
  <si>
    <t>cpe:2.3:o:omron:plc_cj_firmware:*:*:*:*:*:*:*:*</t>
  </si>
  <si>
    <t>CVE-2020-6996</t>
  </si>
  <si>
    <t>https://nvd.nist.gov/vuln/detail/CVE-2020-6996</t>
  </si>
  <si>
    <t>cpe:2.3:a:trianglemicroworks:dnp3_source_code_library:*:*:*:*:*:*:*:*</t>
  </si>
  <si>
    <t>CVE-2018-18986</t>
  </si>
  <si>
    <t>https://nvd.nist.gov/vuln/detail/CVE-2018-18986</t>
  </si>
  <si>
    <t>CVE-2019-13513</t>
  </si>
  <si>
    <t>https://nvd.nist.gov/vuln/detail/CVE-2019-13513</t>
  </si>
  <si>
    <t>cpe:2.3:a:deltaww:delta_industrial_automation_dopsoft:*:*:*:*:*:*:*:*</t>
  </si>
  <si>
    <t>CVE-2020-6989</t>
  </si>
  <si>
    <t>https://nvd.nist.gov/vuln/detail/CVE-2020-6989</t>
  </si>
  <si>
    <t>CVE-2018-17913</t>
  </si>
  <si>
    <t>https://nvd.nist.gov/vuln/detail/CVE-2018-17913</t>
  </si>
  <si>
    <t>cpe:2.3:a:omron:cx-supervisor:*:*:*:*:*:*:*:*</t>
  </si>
  <si>
    <t>CVE-2018-10609</t>
  </si>
  <si>
    <t>https://nvd.nist.gov/vuln/detail/CVE-2018-10609</t>
  </si>
  <si>
    <t>CVE-2018-17890</t>
  </si>
  <si>
    <t>https://nvd.nist.gov/vuln/detail/CVE-2018-17890</t>
  </si>
  <si>
    <t>CWE-398</t>
  </si>
  <si>
    <t>CVE-2020-16221</t>
  </si>
  <si>
    <t>https://nvd.nist.gov/vuln/detail/CVE-2020-16221</t>
  </si>
  <si>
    <t>CVE-2020-14507</t>
  </si>
  <si>
    <t>https://nvd.nist.gov/vuln/detail/CVE-2020-14507</t>
  </si>
  <si>
    <t>cpe:2.3:a:advantech:iview:*:*:*:*:*:*:*:*</t>
  </si>
  <si>
    <t>CVE-2019-6528</t>
  </si>
  <si>
    <t>https://nvd.nist.gov/vuln/detail/CVE-2019-6528</t>
  </si>
  <si>
    <t>CVE-2020-12017</t>
  </si>
  <si>
    <t>https://nvd.nist.gov/vuln/detail/CVE-2020-12017</t>
  </si>
  <si>
    <t>CVE-2020-12001</t>
  </si>
  <si>
    <t>https://nvd.nist.gov/vuln/detail/CVE-2020-12001</t>
  </si>
  <si>
    <t>cpe:2.3:a:rockwellautomation:factorytalk_linx:6.00:*:*:*:*:*:*:*</t>
  </si>
  <si>
    <t>CVE-2018-19001</t>
  </si>
  <si>
    <t>https://nvd.nist.gov/vuln/detail/CVE-2018-19001</t>
  </si>
  <si>
    <t>CWE-326</t>
  </si>
  <si>
    <t>cpe:2.3:a:philips:healthsuite_health:*:*:*:*:*:android:*:*</t>
  </si>
  <si>
    <t>CVE-2020-12040</t>
  </si>
  <si>
    <t>https://nvd.nist.gov/vuln/detail/CVE-2020-12040</t>
  </si>
  <si>
    <t>CWE-319</t>
  </si>
  <si>
    <t>CVE-2019-6559</t>
  </si>
  <si>
    <t>https://nvd.nist.gov/vuln/detail/CVE-2019-6559</t>
  </si>
  <si>
    <t>CVE-2020-12037</t>
  </si>
  <si>
    <t>https://nvd.nist.gov/vuln/detail/CVE-2020-12037</t>
  </si>
  <si>
    <t>CVE-2020-12043</t>
  </si>
  <si>
    <t>https://nvd.nist.gov/vuln/detail/CVE-2020-12043</t>
  </si>
  <si>
    <t>CVE-2018-17904</t>
  </si>
  <si>
    <t>https://nvd.nist.gov/vuln/detail/CVE-2018-17904</t>
  </si>
  <si>
    <t>cpe:2.3:a:geovap:reliance_4:*:*:*:*:*:*:*:*</t>
  </si>
  <si>
    <t>CVE-2020-16234</t>
  </si>
  <si>
    <t>https://nvd.nist.gov/vuln/detail/CVE-2020-16234</t>
  </si>
  <si>
    <t>CVE-2020-14525</t>
  </si>
  <si>
    <t>https://nvd.nist.gov/vuln/detail/CVE-2020-14525</t>
  </si>
  <si>
    <t>CVE-2018-17899</t>
  </si>
  <si>
    <t>https://nvd.nist.gov/vuln/detail/CVE-2018-17899</t>
  </si>
  <si>
    <t>CVE-2020-16220</t>
  </si>
  <si>
    <t>https://nvd.nist.gov/vuln/detail/CVE-2020-16220</t>
  </si>
  <si>
    <t>CVE-2019-13546</t>
  </si>
  <si>
    <t>https://nvd.nist.gov/vuln/detail/CVE-2019-13546</t>
  </si>
  <si>
    <t>CWE-668</t>
  </si>
  <si>
    <t>cpe:2.3:a:philips:intellispace_perinatal:*:*:*:*:*:*:*:*</t>
  </si>
  <si>
    <t>CVE-2020-10626</t>
  </si>
  <si>
    <t>https://nvd.nist.gov/vuln/detail/CVE-2020-10626</t>
  </si>
  <si>
    <t>cpe:2.3:a:fazecast:jserialcomm:*:*:*:*:*:*:*:*</t>
  </si>
  <si>
    <t>CVE-2018-14829</t>
  </si>
  <si>
    <t>https://nvd.nist.gov/vuln/detail/CVE-2018-14829</t>
  </si>
  <si>
    <t>cpe:2.3:a:rockwellautomation:rslinx:*:*:*:*:classic:*:*:*</t>
  </si>
  <si>
    <t>CVE-2018-14818</t>
  </si>
  <si>
    <t>https://nvd.nist.gov/vuln/detail/CVE-2018-14818</t>
  </si>
  <si>
    <t>cpe:2.3:a:we-con:pi_studio:*:*:*:*:*:*:*:*</t>
  </si>
  <si>
    <t>CVE-2018-5459</t>
  </si>
  <si>
    <t>https://nvd.nist.gov/vuln/detail/CVE-2018-5459</t>
  </si>
  <si>
    <t>T0855</t>
  </si>
  <si>
    <t>T0833, T1005, T1485, T1565.001</t>
  </si>
  <si>
    <t>CVE-2019-13555</t>
  </si>
  <si>
    <t>https://nvd.nist.gov/vuln/detail/CVE-2019-13555</t>
  </si>
  <si>
    <t>T0826</t>
  </si>
  <si>
    <t>CVE-2020-12008</t>
  </si>
  <si>
    <t>https://nvd.nist.gov/vuln/detail/CVE-2020-12008</t>
  </si>
  <si>
    <t>T0859</t>
  </si>
  <si>
    <t>T0842</t>
  </si>
  <si>
    <t>CVE-2019-10990</t>
  </si>
  <si>
    <t>https://nvd.nist.gov/vuln/detail/CVE-2019-10990</t>
  </si>
  <si>
    <t>cpe:2.3:a:redlion:crimson:*:*:*:*:*:*:*:*</t>
  </si>
  <si>
    <t>T1066</t>
  </si>
  <si>
    <t>CVE-2018-8852</t>
  </si>
  <si>
    <t>https://nvd.nist.gov/vuln/detail/CVE-2018-8852</t>
  </si>
  <si>
    <t>cpe:2.3:o:philips:e-alert_firmware:*:*:*:*:*:*:*:*</t>
  </si>
  <si>
    <t>CVE-2019-10971</t>
  </si>
  <si>
    <t>https://nvd.nist.gov/vuln/detail/CVE-2019-10971</t>
  </si>
  <si>
    <t>CWE-426</t>
  </si>
  <si>
    <t>cpe:2.3:a:omron:network_configurator_for_devicenet_safety:*:*:*:*:*:*:*:*</t>
  </si>
  <si>
    <t>T1574.001</t>
  </si>
  <si>
    <t>CVE-2018-10590</t>
  </si>
  <si>
    <t>https://nvd.nist.gov/vuln/detail/CVE-2018-10590</t>
  </si>
  <si>
    <t>CWE-538</t>
  </si>
  <si>
    <t>T1083</t>
  </si>
  <si>
    <t>CVE-2020-16200</t>
  </si>
  <si>
    <t>https://nvd.nist.gov/vuln/detail/CVE-2020-16200</t>
  </si>
  <si>
    <t>CVE-2018-10636</t>
  </si>
  <si>
    <t>https://nvd.nist.gov/vuln/detail/CVE-2018-10636</t>
  </si>
  <si>
    <t>cpe:2.3:a:deltaww:cncsoft:*:*:*:*:*:*:*:*</t>
  </si>
  <si>
    <t>CVE-2018-19010</t>
  </si>
  <si>
    <t>https://nvd.nist.gov/vuln/detail/CVE-2018-19010</t>
  </si>
  <si>
    <t>CVE-2018-7500</t>
  </si>
  <si>
    <t>https://nvd.nist.gov/vuln/detail/CVE-2018-7500</t>
  </si>
  <si>
    <t>cpe:2.3:a:osisoft:pi_web_api:*:*:*:*:*:*:*:*</t>
  </si>
  <si>
    <t>CVE-2019-18234</t>
  </si>
  <si>
    <t>https://nvd.nist.gov/vuln/detail/CVE-2019-18234</t>
  </si>
  <si>
    <t>cpe:2.3:a:equinoxce:control_expert:*:*:*:*:*:*:*:*</t>
  </si>
  <si>
    <t>CVE-2020-6964</t>
  </si>
  <si>
    <t>https://nvd.nist.gov/vuln/detail/CVE-2020-6964</t>
  </si>
  <si>
    <t>CVE-2020-6993</t>
  </si>
  <si>
    <t>https://nvd.nist.gov/vuln/detail/CVE-2020-6993</t>
  </si>
  <si>
    <t>CVE-2020-14510</t>
  </si>
  <si>
    <t>https://nvd.nist.gov/vuln/detail/CVE-2020-14510</t>
  </si>
  <si>
    <t>T1068, T1059</t>
  </si>
  <si>
    <t>CVE-2020-14508</t>
  </si>
  <si>
    <t>https://nvd.nist.gov/vuln/detail/CVE-2020-14508</t>
  </si>
  <si>
    <t>T1059, T1499</t>
  </si>
  <si>
    <t>CVE-2018-7494</t>
  </si>
  <si>
    <t>https://nvd.nist.gov/vuln/detail/CVE-2018-7494</t>
  </si>
  <si>
    <t>cpe:2.3:a:deltaww:wplsoft:*:*:*:*:*:*:*:*</t>
  </si>
  <si>
    <t>CVE-2020-7004</t>
  </si>
  <si>
    <t>https://nvd.nist.gov/vuln/detail/CVE-2020-7004</t>
  </si>
  <si>
    <t>cpe:2.3:a:visam:vbase_editor:11.5.0.2:*:*:*:*:*:*:*</t>
  </si>
  <si>
    <t>CVE-2018-5451</t>
  </si>
  <si>
    <t>https://nvd.nist.gov/vuln/detail/CVE-2018-5451</t>
  </si>
  <si>
    <t>CVE-2020-10603</t>
  </si>
  <si>
    <t>https://nvd.nist.gov/vuln/detail/CVE-2020-10603</t>
  </si>
  <si>
    <t>cpe:2.3:a:advantech:webaccess\/nms:*:*:*:*:*:*:*:*</t>
  </si>
  <si>
    <t>CVE-2018-17889</t>
  </si>
  <si>
    <t>https://nvd.nist.gov/vuln/detail/CVE-2018-17889</t>
  </si>
  <si>
    <t>Not enough info to make the Secondary mappings</t>
  </si>
  <si>
    <t>CVE-2019-13522</t>
  </si>
  <si>
    <t>https://nvd.nist.gov/vuln/detail/CVE-2019-13522</t>
  </si>
  <si>
    <t>cpe:2.3:a:ezautomation:ez_plc_editor:*:*:*:*:*:*:*:*</t>
  </si>
  <si>
    <t>CVE-2020-12024</t>
  </si>
  <si>
    <t>https://nvd.nist.gov/vuln/detail/CVE-2020-12024</t>
  </si>
  <si>
    <t>Not covered by model</t>
  </si>
  <si>
    <t>CVE-2018-17924</t>
  </si>
  <si>
    <t>https://nvd.nist.gov/vuln/detail/CVE-2018-17924</t>
  </si>
  <si>
    <t>T0875</t>
  </si>
  <si>
    <t>T0803, T0804</t>
  </si>
  <si>
    <t>CVE-2020-12000</t>
  </si>
  <si>
    <t>https://nvd.nist.gov/vuln/detail/CVE-2020-12000</t>
  </si>
  <si>
    <t>CWE-502</t>
  </si>
  <si>
    <t>cpe:2.3:a:inductiveautomation:ignition_gateway:*:*:*:*:*:*:*:*</t>
  </si>
  <si>
    <t>CVE-2018-17910</t>
  </si>
  <si>
    <t>https://nvd.nist.gov/vuln/detail/CVE-2018-17910</t>
  </si>
  <si>
    <t>CVE-2018-10589</t>
  </si>
  <si>
    <t>https://nvd.nist.gov/vuln/detail/CVE-2018-10589</t>
  </si>
  <si>
    <t>Should all directory traversals map to T1202</t>
  </si>
  <si>
    <t>CVE-2018-8835</t>
  </si>
  <si>
    <t>https://nvd.nist.gov/vuln/detail/CVE-2018-8835</t>
  </si>
  <si>
    <t>CWE-415</t>
  </si>
  <si>
    <t>cpe:2.3:a:advantech:webaccess_hmi_designer:*:*:*:*:*:*:*:*</t>
  </si>
  <si>
    <t>CVE-2018-17908</t>
  </si>
  <si>
    <t>https://nvd.nist.gov/vuln/detail/CVE-2018-17908</t>
  </si>
  <si>
    <t>Doesn't quite match the model</t>
  </si>
  <si>
    <t>CVE-2018-17900</t>
  </si>
  <si>
    <t>https://nvd.nist.gov/vuln/detail/CVE-2018-17900</t>
  </si>
  <si>
    <t>CWE-522</t>
  </si>
  <si>
    <t>CVE-2020-16211</t>
  </si>
  <si>
    <t>https://nvd.nist.gov/vuln/detail/CVE-2020-16211</t>
  </si>
  <si>
    <t>CVE-2018-10620</t>
  </si>
  <si>
    <t>https://nvd.nist.gov/vuln/detail/CVE-2018-10620</t>
  </si>
  <si>
    <t>cpe:2.3:a:aveva:indusoft_web_studio:8.1:*:*:*:*:*:*:*</t>
  </si>
  <si>
    <t>CVE-2018-17911</t>
  </si>
  <si>
    <t>https://nvd.nist.gov/vuln/detail/CVE-2018-17911</t>
  </si>
  <si>
    <t>T1575</t>
  </si>
  <si>
    <t>CVE-2018-7525</t>
  </si>
  <si>
    <t>https://nvd.nist.gov/vuln/detail/CVE-2018-7525</t>
  </si>
  <si>
    <t>CWE-476</t>
  </si>
  <si>
    <t>CVE-2019-6549</t>
  </si>
  <si>
    <t>https://nvd.nist.gov/vuln/detail/CVE-2019-6549</t>
  </si>
  <si>
    <t>CVE-2018-17892</t>
  </si>
  <si>
    <t>https://nvd.nist.gov/vuln/detail/CVE-2018-17892</t>
  </si>
  <si>
    <t>CVE-2018-14802</t>
  </si>
  <si>
    <t>https://nvd.nist.gov/vuln/detail/CVE-2018-14802</t>
  </si>
  <si>
    <t>CVE-2018-18987</t>
  </si>
  <si>
    <t>https://nvd.nist.gov/vuln/detail/CVE-2018-18987</t>
  </si>
  <si>
    <t>cpe:2.3:a:invt:vt-designer:2.1.7.31:*:*:*:*:*:*:*</t>
  </si>
  <si>
    <t>Secondary impacts aren't from the model</t>
  </si>
  <si>
    <t>CVE-2020-16198</t>
  </si>
  <si>
    <t>https://nvd.nist.gov/vuln/detail/CVE-2020-16198</t>
  </si>
  <si>
    <t>Not in model</t>
  </si>
  <si>
    <t>CVE-2019-18263</t>
  </si>
  <si>
    <t>https://nvd.nist.gov/vuln/detail/CVE-2019-18263</t>
  </si>
  <si>
    <t>CVE-2020-10602</t>
  </si>
  <si>
    <t>https://nvd.nist.gov/vuln/detail/CVE-2020-10602</t>
  </si>
  <si>
    <t>Race condition is not in the model nor is there functionality to map</t>
  </si>
  <si>
    <t>CVE-2019-10987</t>
  </si>
  <si>
    <t>https://nvd.nist.gov/vuln/detail/CVE-2019-10987</t>
  </si>
  <si>
    <t>CVE-2019-13541</t>
  </si>
  <si>
    <t>https://nvd.nist.gov/vuln/detail/CVE-2019-13541</t>
  </si>
  <si>
    <t>cpe:2.3:a:hornerautomation:cscape:*:*:*:*:*:*:*:*</t>
  </si>
  <si>
    <t>CVE-2020-0884</t>
  </si>
  <si>
    <t>https://nvd.nist.gov/vuln/detail/CVE-2020-0884</t>
  </si>
  <si>
    <t>Microsoft Corporation</t>
  </si>
  <si>
    <t>cpe:2.3:a:microsoft:visual_studio_2017:*:*:*:*:*:*:*:*</t>
  </si>
  <si>
    <t>CVE-2020-1025</t>
  </si>
  <si>
    <t>https://nvd.nist.gov/vuln/detail/CVE-2020-1025</t>
  </si>
  <si>
    <t>cpe:2.3:a:microsoft:lync:2013:*:*:*:*:*:*:*</t>
  </si>
  <si>
    <t>CVE-2019-0911</t>
  </si>
  <si>
    <t>https://nvd.nist.gov/vuln/detail/CVE-2019-0911</t>
  </si>
  <si>
    <t>cpe:2.3:a:microsoft:chakracore:*:*:*:*:*:*:*:*</t>
  </si>
  <si>
    <t>CVE-2020-1111</t>
  </si>
  <si>
    <t>https://nvd.nist.gov/vuln/detail/CVE-2020-1111</t>
  </si>
  <si>
    <t>cpe:2.3:o:microsoft:windows_10:1809:*:*:*:*:*:*:*</t>
  </si>
  <si>
    <t>CVE-2018-8355</t>
  </si>
  <si>
    <t>https://nvd.nist.gov/vuln/detail/CVE-2018-8355</t>
  </si>
  <si>
    <t>CVE-2019-1087</t>
  </si>
  <si>
    <t>https://nvd.nist.gov/vuln/detail/CVE-2019-1087</t>
  </si>
  <si>
    <t>cpe:2.3:o:microsoft:windows_10:-:*:*:*:*:*:*:*</t>
  </si>
  <si>
    <t>CVE-2020-0671</t>
  </si>
  <si>
    <t>https://nvd.nist.gov/vuln/detail/CVE-2020-0671</t>
  </si>
  <si>
    <t>cpe:2.3:o:microsoft:windows_10:1709:*:*:*:*:*:*:*</t>
  </si>
  <si>
    <t>CVE-2019-1270</t>
  </si>
  <si>
    <t>https://nvd.nist.gov/vuln/detail/CVE-2019-1270</t>
  </si>
  <si>
    <t>CVE-2020-0898</t>
  </si>
  <si>
    <t>https://nvd.nist.gov/vuln/detail/CVE-2020-0898</t>
  </si>
  <si>
    <t>cpe:2.3:o:microsoft:windows_10:1607:*:*:*:*:*:*:*</t>
  </si>
  <si>
    <t>CVE-2019-1118</t>
  </si>
  <si>
    <t>https://nvd.nist.gov/vuln/detail/CVE-2019-1118</t>
  </si>
  <si>
    <t>CVE-2020-1456</t>
  </si>
  <si>
    <t>https://nvd.nist.gov/vuln/detail/CVE-2020-1456</t>
  </si>
  <si>
    <t>cpe:2.3:a:microsoft:sharepoint_enterprise_server:2013:sp1:*:*:*:*:*:*</t>
  </si>
  <si>
    <t>CVE-2019-1086</t>
  </si>
  <si>
    <t>https://nvd.nist.gov/vuln/detail/CVE-2019-1086</t>
  </si>
  <si>
    <t>CVE-2020-1109</t>
  </si>
  <si>
    <t>https://nvd.nist.gov/vuln/detail/CVE-2020-1109</t>
  </si>
  <si>
    <t>CVE-2019-0576</t>
  </si>
  <si>
    <t>https://nvd.nist.gov/vuln/detail/CVE-2019-0576</t>
  </si>
  <si>
    <t>CVE-2020-1347</t>
  </si>
  <si>
    <t>https://nvd.nist.gov/vuln/detail/CVE-2020-1347</t>
  </si>
  <si>
    <t>CVE-2020-1163</t>
  </si>
  <si>
    <t>https://nvd.nist.gov/vuln/detail/CVE-2020-1163</t>
  </si>
  <si>
    <t>CVE-2020-1068</t>
  </si>
  <si>
    <t>https://nvd.nist.gov/vuln/detail/CVE-2020-1068</t>
  </si>
  <si>
    <t>CVE-2020-1495</t>
  </si>
  <si>
    <t>https://nvd.nist.gov/vuln/detail/CVE-2020-1495</t>
  </si>
  <si>
    <t>CVE-2019-1525</t>
  </si>
  <si>
    <t>https://nvd.nist.gov/vuln/detail/CVE-2019-1525</t>
  </si>
  <si>
    <t>CVE-2020-1425</t>
  </si>
  <si>
    <t>https://nvd.nist.gov/vuln/detail/CVE-2020-1425</t>
  </si>
  <si>
    <t>CVE-2018-8248</t>
  </si>
  <si>
    <t>https://nvd.nist.gov/vuln/detail/CVE-2018-8248</t>
  </si>
  <si>
    <t>cpe:2.3:a:microsoft:office:2010:sp2:*:*:*:*:*:*</t>
  </si>
  <si>
    <t>CVE-2020-0758</t>
  </si>
  <si>
    <t>https://nvd.nist.gov/vuln/detail/CVE-2020-0758</t>
  </si>
  <si>
    <t>cpe:2.3:a:microsoft:team_foundation_server:2017:update3.1:*:*:*:*:*:*</t>
  </si>
  <si>
    <t>CVE-2020-1141</t>
  </si>
  <si>
    <t>https://nvd.nist.gov/vuln/detail/CVE-2020-1141</t>
  </si>
  <si>
    <t>CVE-2018-8111</t>
  </si>
  <si>
    <t>https://nvd.nist.gov/vuln/detail/CVE-2018-8111</t>
  </si>
  <si>
    <t>CVE-2018-8607</t>
  </si>
  <si>
    <t>https://nvd.nist.gov/vuln/detail/CVE-2018-8607</t>
  </si>
  <si>
    <t>cpe:2.3:a:microsoft:dynamics_365:*:*:*:*:*:*:*:*</t>
  </si>
  <si>
    <t>CVE-2019-1021</t>
  </si>
  <si>
    <t>https://nvd.nist.gov/vuln/detail/CVE-2019-1021</t>
  </si>
  <si>
    <t>cpe:2.3:o:microsoft:windows_10:1703:*:*:*:*:*:*:*</t>
  </si>
  <si>
    <t>CVE-2020-1569</t>
  </si>
  <si>
    <t>https://nvd.nist.gov/vuln/detail/CVE-2020-1569</t>
  </si>
  <si>
    <t>CVE-2019-1423</t>
  </si>
  <si>
    <t>https://nvd.nist.gov/vuln/detail/CVE-2019-1423</t>
  </si>
  <si>
    <t>cpe:2.3:o:microsoft:windows_10:1903:*:*:*:*:*:*:*</t>
  </si>
  <si>
    <t>CVE-2020-16874</t>
  </si>
  <si>
    <t>https://nvd.nist.gov/vuln/detail/CVE-2020-16874</t>
  </si>
  <si>
    <t>CVE-2019-1013</t>
  </si>
  <si>
    <t>https://nvd.nist.gov/vuln/detail/CVE-2019-1013</t>
  </si>
  <si>
    <t>cpe:2.3:o:microsoft:windows_7:-:sp1:*:*:*:*:*:*</t>
  </si>
  <si>
    <t>CVE-2019-0609</t>
  </si>
  <si>
    <t>https://nvd.nist.gov/vuln/detail/CVE-2019-0609</t>
  </si>
  <si>
    <t>CVE-2020-1190</t>
  </si>
  <si>
    <t>https://nvd.nist.gov/vuln/detail/CVE-2020-1190</t>
  </si>
  <si>
    <t>CVE-2018-8353</t>
  </si>
  <si>
    <t>https://nvd.nist.gov/vuln/detail/CVE-2018-8353</t>
  </si>
  <si>
    <t>CVE-2018-8110</t>
  </si>
  <si>
    <t>https://nvd.nist.gov/vuln/detail/CVE-2018-8110</t>
  </si>
  <si>
    <t>CVE-2019-1401</t>
  </si>
  <si>
    <t>https://nvd.nist.gov/vuln/detail/CVE-2019-1401</t>
  </si>
  <si>
    <t>CVE-2018-8575</t>
  </si>
  <si>
    <t>https://nvd.nist.gov/vuln/detail/CVE-2018-8575</t>
  </si>
  <si>
    <t>cpe:2.3:a:microsoft:office_365_proplus:-:*:*:*:*:*:*:*</t>
  </si>
  <si>
    <t>CVE-2019-1031</t>
  </si>
  <si>
    <t>https://nvd.nist.gov/vuln/detail/CVE-2019-1031</t>
  </si>
  <si>
    <t>cpe:2.3:a:microsoft:project_server:2010:sp2:*:*:*:*:*:*</t>
  </si>
  <si>
    <t>CVE-2019-1402</t>
  </si>
  <si>
    <t>https://nvd.nist.gov/vuln/detail/CVE-2019-1402</t>
  </si>
  <si>
    <t>CVE-2019-1410</t>
  </si>
  <si>
    <t>https://nvd.nist.gov/vuln/detail/CVE-2019-1410</t>
  </si>
  <si>
    <t>CVE-2019-1294</t>
  </si>
  <si>
    <t>https://nvd.nist.gov/vuln/detail/CVE-2019-1294</t>
  </si>
  <si>
    <t>cpe:2.3:o:microsoft:windows_10:1803:*:*:*:*:*:*:*</t>
  </si>
  <si>
    <t>CVE-2020-1306</t>
  </si>
  <si>
    <t>https://nvd.nist.gov/vuln/detail/CVE-2020-1306</t>
  </si>
  <si>
    <t>CVE-2020-0621</t>
  </si>
  <si>
    <t>https://nvd.nist.gov/vuln/detail/CVE-2020-0621</t>
  </si>
  <si>
    <t>CVE-2020-1557</t>
  </si>
  <si>
    <t>https://nvd.nist.gov/vuln/detail/CVE-2020-1557</t>
  </si>
  <si>
    <t>CVE-2019-1148</t>
  </si>
  <si>
    <t>https://nvd.nist.gov/vuln/detail/CVE-2019-1148</t>
  </si>
  <si>
    <t>cpe:2.3:a:microsoft:office:2019:*:*:*:*:macos:*:*</t>
  </si>
  <si>
    <t>CVE-2020-0653</t>
  </si>
  <si>
    <t>https://nvd.nist.gov/vuln/detail/CVE-2020-0653</t>
  </si>
  <si>
    <t>CVE-2020-0853</t>
  </si>
  <si>
    <t>https://nvd.nist.gov/vuln/detail/CVE-2020-0853</t>
  </si>
  <si>
    <t>CVE-2019-1437</t>
  </si>
  <si>
    <t>https://nvd.nist.gov/vuln/detail/CVE-2019-1437</t>
  </si>
  <si>
    <t>CVE-2018-8165</t>
  </si>
  <si>
    <t>https://nvd.nist.gov/vuln/detail/CVE-2018-8165</t>
  </si>
  <si>
    <t>CWE-404</t>
  </si>
  <si>
    <t>CVE-2020-0955</t>
  </si>
  <si>
    <t>https://nvd.nist.gov/vuln/detail/CVE-2020-0955</t>
  </si>
  <si>
    <t>CVE-2020-0981</t>
  </si>
  <si>
    <t>https://nvd.nist.gov/vuln/detail/CVE-2020-0981</t>
  </si>
  <si>
    <t>CVE-2018-8160</t>
  </si>
  <si>
    <t>https://nvd.nist.gov/vuln/detail/CVE-2018-8160</t>
  </si>
  <si>
    <t>CVE-2019-1106</t>
  </si>
  <si>
    <t>https://nvd.nist.gov/vuln/detail/CVE-2019-1106</t>
  </si>
  <si>
    <t>CVE-2019-1035</t>
  </si>
  <si>
    <t>https://nvd.nist.gov/vuln/detail/CVE-2019-1035</t>
  </si>
  <si>
    <t>cpe:2.3:a:microsoft:office:2016:*:*:*:*:mac_os_x:*:*</t>
  </si>
  <si>
    <t>CVE-2018-8431</t>
  </si>
  <si>
    <t>https://nvd.nist.gov/vuln/detail/CVE-2018-8431</t>
  </si>
  <si>
    <t>CVE-2018-8489</t>
  </si>
  <si>
    <t>https://nvd.nist.gov/vuln/detail/CVE-2018-8489</t>
  </si>
  <si>
    <t>cpe:2.3:o:microsoft:windows_10:-:*:*:*:*:*:x64:*</t>
  </si>
  <si>
    <t>CVE-2019-0926</t>
  </si>
  <si>
    <t>https://nvd.nist.gov/vuln/detail/CVE-2019-0926</t>
  </si>
  <si>
    <t>CVE-2019-1052</t>
  </si>
  <si>
    <t>https://nvd.nist.gov/vuln/detail/CVE-2019-1052</t>
  </si>
  <si>
    <t>CVE-2020-1471</t>
  </si>
  <si>
    <t>https://nvd.nist.gov/vuln/detail/CVE-2020-1471</t>
  </si>
  <si>
    <t>CVE-2020-0636</t>
  </si>
  <si>
    <t>https://nvd.nist.gov/vuln/detail/CVE-2020-0636</t>
  </si>
  <si>
    <t>CVE-2019-0987</t>
  </si>
  <si>
    <t>https://nvd.nist.gov/vuln/detail/CVE-2019-0987</t>
  </si>
  <si>
    <t>CVE-2019-0948</t>
  </si>
  <si>
    <t>https://nvd.nist.gov/vuln/detail/CVE-2019-0948</t>
  </si>
  <si>
    <t>CVE-2019-1203</t>
  </si>
  <si>
    <t>https://nvd.nist.gov/vuln/detail/CVE-2019-1203</t>
  </si>
  <si>
    <t>CVE-2019-1194</t>
  </si>
  <si>
    <t>https://nvd.nist.gov/vuln/detail/CVE-2019-1194</t>
  </si>
  <si>
    <t>CVE-2018-8429</t>
  </si>
  <si>
    <t>https://nvd.nist.gov/vuln/detail/CVE-2018-8429</t>
  </si>
  <si>
    <t>cpe:2.3:a:microsoft:excel:2010:sp2:*:*:*:*:*:*</t>
  </si>
  <si>
    <t>CVE-2019-0631</t>
  </si>
  <si>
    <t>https://nvd.nist.gov/vuln/detail/CVE-2019-0631</t>
  </si>
  <si>
    <t>cpe:2.3:a:microsoft:powershell_core:6.1:*:*:*:*:*:*:*</t>
  </si>
  <si>
    <t>CVE-2019-0632</t>
  </si>
  <si>
    <t>https://nvd.nist.gov/vuln/detail/CVE-2019-0632</t>
  </si>
  <si>
    <t>CVE-2019-0586</t>
  </si>
  <si>
    <t>https://nvd.nist.gov/vuln/detail/CVE-2019-0586</t>
  </si>
  <si>
    <t>cpe:2.3:a:microsoft:exchange_server:2016:cumulative_update_10:*:*:*:*:*:*</t>
  </si>
  <si>
    <t>CVE-2019-1131</t>
  </si>
  <si>
    <t>https://nvd.nist.gov/vuln/detail/CVE-2019-1131</t>
  </si>
  <si>
    <t>CVE-2019-1427</t>
  </si>
  <si>
    <t>https://nvd.nist.gov/vuln/detail/CVE-2019-1427</t>
  </si>
  <si>
    <t>CVE-2020-0765</t>
  </si>
  <si>
    <t>https://nvd.nist.gov/vuln/detail/CVE-2020-0765</t>
  </si>
  <si>
    <t>cpe:2.3:a:microsoft:remote_desktop_connection_manager:*:*:*:*:*:*:*:*</t>
  </si>
  <si>
    <t>CVE-2020-0686</t>
  </si>
  <si>
    <t>https://nvd.nist.gov/vuln/detail/CVE-2020-0686</t>
  </si>
  <si>
    <t>CVE-2020-1492</t>
  </si>
  <si>
    <t>https://nvd.nist.gov/vuln/detail/CVE-2020-1492</t>
  </si>
  <si>
    <t>CVE-2019-0550</t>
  </si>
  <si>
    <t>https://nvd.nist.gov/vuln/detail/CVE-2019-0550</t>
  </si>
  <si>
    <t>CVE-2019-1317</t>
  </si>
  <si>
    <t>https://nvd.nist.gov/vuln/detail/CVE-2019-1317</t>
  </si>
  <si>
    <t>CVE-2019-1132</t>
  </si>
  <si>
    <t>https://nvd.nist.gov/vuln/detail/CVE-2019-1132</t>
  </si>
  <si>
    <t>CVE-2020-1237</t>
  </si>
  <si>
    <t>https://nvd.nist.gov/vuln/detail/CVE-2020-1237</t>
  </si>
  <si>
    <t>CVE-2019-1006</t>
  </si>
  <si>
    <t>https://nvd.nist.gov/vuln/detail/CVE-2019-1006</t>
  </si>
  <si>
    <t>CVE-2019-0923</t>
  </si>
  <si>
    <t>https://nvd.nist.gov/vuln/detail/CVE-2019-0923</t>
  </si>
  <si>
    <t>CVE-2019-0582</t>
  </si>
  <si>
    <t>https://nvd.nist.gov/vuln/detail/CVE-2019-0582</t>
  </si>
  <si>
    <t>CVE-2019-0997</t>
  </si>
  <si>
    <t>https://nvd.nist.gov/vuln/detail/CVE-2019-0997</t>
  </si>
  <si>
    <t>CVE-2020-0807</t>
  </si>
  <si>
    <t>https://nvd.nist.gov/vuln/detail/CVE-2020-0807</t>
  </si>
  <si>
    <t>CVE-2020-0887</t>
  </si>
  <si>
    <t>https://nvd.nist.gov/vuln/detail/CVE-2020-0887</t>
  </si>
  <si>
    <t>CVE-2019-0668</t>
  </si>
  <si>
    <t>https://nvd.nist.gov/vuln/detail/CVE-2019-0668</t>
  </si>
  <si>
    <t>CVE-2019-0655</t>
  </si>
  <si>
    <t>https://nvd.nist.gov/vuln/detail/CVE-2019-0655</t>
  </si>
  <si>
    <t>CVE-2020-0759</t>
  </si>
  <si>
    <t>https://nvd.nist.gov/vuln/detail/CVE-2020-0759</t>
  </si>
  <si>
    <t>CVE-2019-1290</t>
  </si>
  <si>
    <t>https://nvd.nist.gov/vuln/detail/CVE-2019-1290</t>
  </si>
  <si>
    <t>CVE-2019-1478</t>
  </si>
  <si>
    <t>https://nvd.nist.gov/vuln/detail/CVE-2019-1478</t>
  </si>
  <si>
    <t>CVE-2019-1363</t>
  </si>
  <si>
    <t>https://nvd.nist.gov/vuln/detail/CVE-2019-1363</t>
  </si>
  <si>
    <t>CVE-2020-1274</t>
  </si>
  <si>
    <t>https://nvd.nist.gov/vuln/detail/CVE-2020-1274</t>
  </si>
  <si>
    <t>CVE-2020-1192</t>
  </si>
  <si>
    <t>https://nvd.nist.gov/vuln/detail/CVE-2020-1192</t>
  </si>
  <si>
    <t>cpe:2.3:a:microsoft:visual_studio_code:*:*:*:*:*:*:*:*</t>
  </si>
  <si>
    <t>CVE-2020-1132</t>
  </si>
  <si>
    <t>https://nvd.nist.gov/vuln/detail/CVE-2020-1132</t>
  </si>
  <si>
    <t>CVE-2019-1158</t>
  </si>
  <si>
    <t>https://nvd.nist.gov/vuln/detail/CVE-2019-1158</t>
  </si>
  <si>
    <t>CVE-2020-1562</t>
  </si>
  <si>
    <t>https://nvd.nist.gov/vuln/detail/CVE-2020-1562</t>
  </si>
  <si>
    <t>CVE-2018-8154</t>
  </si>
  <si>
    <t>https://nvd.nist.gov/vuln/detail/CVE-2018-8154</t>
  </si>
  <si>
    <t>cpe:2.3:a:microsoft:exchange_server:2010:sp3:*:*:*:*:*:*</t>
  </si>
  <si>
    <t>CVE-2019-1425</t>
  </si>
  <si>
    <t>https://nvd.nist.gov/vuln/detail/CVE-2019-1425</t>
  </si>
  <si>
    <t>cpe:2.3:a:microsoft:visual_studio_2017:15.9:*:*:*:*:*:*:*</t>
  </si>
  <si>
    <t>CVE-2019-0596</t>
  </si>
  <si>
    <t>https://nvd.nist.gov/vuln/detail/CVE-2019-0596</t>
  </si>
  <si>
    <t>CVE-2020-0791</t>
  </si>
  <si>
    <t>https://nvd.nist.gov/vuln/detail/CVE-2020-0791</t>
  </si>
  <si>
    <t>CVE-2020-1180</t>
  </si>
  <si>
    <t>https://nvd.nist.gov/vuln/detail/CVE-2020-1180</t>
  </si>
  <si>
    <t>CVE-2020-1083</t>
  </si>
  <si>
    <t>https://nvd.nist.gov/vuln/detail/CVE-2020-1083</t>
  </si>
  <si>
    <t>CVE-2020-0669</t>
  </si>
  <si>
    <t>https://nvd.nist.gov/vuln/detail/CVE-2020-0669</t>
  </si>
  <si>
    <t>CVE-2020-5975</t>
  </si>
  <si>
    <t>https://nvd.nist.gov/vuln/detail/CVE-2020-5975</t>
  </si>
  <si>
    <t>Nvidia Corporation</t>
  </si>
  <si>
    <t>CVE-2020-5964</t>
  </si>
  <si>
    <t>https://nvd.nist.gov/vuln/detail/CVE-2020-5964</t>
  </si>
  <si>
    <t>CWE-354</t>
  </si>
  <si>
    <t>CVE-2020-5989</t>
  </si>
  <si>
    <t>https://nvd.nist.gov/vuln/detail/CVE-2020-5989</t>
  </si>
  <si>
    <t>CVE-2020-5984</t>
  </si>
  <si>
    <t>https://nvd.nist.gov/vuln/detail/CVE-2020-5984</t>
  </si>
  <si>
    <t>CVE-2018-6240</t>
  </si>
  <si>
    <t>https://nvd.nist.gov/vuln/detail/CVE-2018-6240</t>
  </si>
  <si>
    <t>cpe:2.3:o:google:android:-:*:*:*:*:*:*:*</t>
  </si>
  <si>
    <t>CVE-2019-5698</t>
  </si>
  <si>
    <t>https://nvd.nist.gov/vuln/detail/CVE-2019-5698</t>
  </si>
  <si>
    <t>cpe:2.3:a:nvidia:virtual_gpu_manager:*:*:*:*:*:*:*:*</t>
  </si>
  <si>
    <t>CVE-2018-6259</t>
  </si>
  <si>
    <t>https://nvd.nist.gov/vuln/detail/CVE-2018-6259</t>
  </si>
  <si>
    <t>cpe:2.3:a:nvidia:geforce_experience:*:*:*:*:*:*:*:*</t>
  </si>
  <si>
    <t>CVE-2018-6251</t>
  </si>
  <si>
    <t>https://nvd.nist.gov/vuln/detail/CVE-2018-6251</t>
  </si>
  <si>
    <t>CVE-2020-5957</t>
  </si>
  <si>
    <t>https://nvd.nist.gov/vuln/detail/CVE-2020-5957</t>
  </si>
  <si>
    <t>CVE-2019-5676</t>
  </si>
  <si>
    <t>https://nvd.nist.gov/vuln/detail/CVE-2019-5676</t>
  </si>
  <si>
    <t>cpe:2.3:a:nvidia:gpu_driver:*:*:*:*:*:windows:*:*</t>
  </si>
  <si>
    <t>CVE-2019-5669</t>
  </si>
  <si>
    <t>https://nvd.nist.gov/vuln/detail/CVE-2019-5669</t>
  </si>
  <si>
    <t>CVE-2020-5966</t>
  </si>
  <si>
    <t>https://nvd.nist.gov/vuln/detail/CVE-2020-5966</t>
  </si>
  <si>
    <t>CVE-2020-5958</t>
  </si>
  <si>
    <t>https://nvd.nist.gov/vuln/detail/CVE-2020-5958</t>
  </si>
  <si>
    <t>CVE-2020-5980</t>
  </si>
  <si>
    <t>https://nvd.nist.gov/vuln/detail/CVE-2020-5980</t>
  </si>
  <si>
    <t>CVE-2018-6261</t>
  </si>
  <si>
    <t>https://nvd.nist.gov/vuln/detail/CVE-2018-6261</t>
  </si>
  <si>
    <t>CVE-2018-6250</t>
  </si>
  <si>
    <t>https://nvd.nist.gov/vuln/detail/CVE-2018-6250</t>
  </si>
  <si>
    <t>CVE-2020-5960</t>
  </si>
  <si>
    <t>https://nvd.nist.gov/vuln/detail/CVE-2020-5960</t>
  </si>
  <si>
    <t>cpe:2.3:a:nvidia:virtual_gpu_manager:-:*:*:*:*:*:*:*</t>
  </si>
  <si>
    <t>CVE-2018-6260</t>
  </si>
  <si>
    <t>https://nvd.nist.gov/vuln/detail/CVE-2018-6260</t>
  </si>
  <si>
    <t>cpe:2.3:a:nvidia:gpu_driver:-:*:*:*:*:*:*:*</t>
  </si>
  <si>
    <t>CVE-2020-5982</t>
  </si>
  <si>
    <t>https://nvd.nist.gov/vuln/detail/CVE-2020-5982</t>
  </si>
  <si>
    <t>CVE-2019-5713</t>
  </si>
  <si>
    <t>https://nvd.nist.gov/vuln/detail/CVE-2019-5713</t>
  </si>
  <si>
    <t>CVE-2019-5692</t>
  </si>
  <si>
    <t>https://nvd.nist.gov/vuln/detail/CVE-2019-5692</t>
  </si>
  <si>
    <t>CVE-2020-5974</t>
  </si>
  <si>
    <t>https://nvd.nist.gov/vuln/detail/CVE-2020-5974</t>
  </si>
  <si>
    <t>cpe:2.3:a:nvidia:jetpack_software_development_kit:4.2:*:*:*:*:*:*:*</t>
  </si>
  <si>
    <t>CVE-2019-5706</t>
  </si>
  <si>
    <t>https://nvd.nist.gov/vuln/detail/CVE-2019-5706</t>
  </si>
  <si>
    <t>CVE-2018-6239</t>
  </si>
  <si>
    <t>https://nvd.nist.gov/vuln/detail/CVE-2018-6239</t>
  </si>
  <si>
    <t>cpe:2.3:a:nvidia:jetson_tx2:*:*:*:*:*:*:*:*</t>
  </si>
  <si>
    <t>CVE-2019-5681</t>
  </si>
  <si>
    <t>https://nvd.nist.gov/vuln/detail/CVE-2019-5681</t>
  </si>
  <si>
    <t>CVE-2019-5714</t>
  </si>
  <si>
    <t>https://nvd.nist.gov/vuln/detail/CVE-2019-5714</t>
  </si>
  <si>
    <t>CVE-2018-6265</t>
  </si>
  <si>
    <t>https://nvd.nist.gov/vuln/detail/CVE-2018-6265</t>
  </si>
  <si>
    <t>CVE-2019-5674</t>
  </si>
  <si>
    <t>https://nvd.nist.gov/vuln/detail/CVE-2019-5674</t>
  </si>
  <si>
    <t>CVE-2019-5684</t>
  </si>
  <si>
    <t>https://nvd.nist.gov/vuln/detail/CVE-2019-5684</t>
  </si>
  <si>
    <t>CVE-2019-5668</t>
  </si>
  <si>
    <t>https://nvd.nist.gov/vuln/detail/CVE-2019-5668</t>
  </si>
  <si>
    <t>CVE-2020-5971</t>
  </si>
  <si>
    <t>https://nvd.nist.gov/vuln/detail/CVE-2020-5971</t>
  </si>
  <si>
    <t>CVE-2019-5685</t>
  </si>
  <si>
    <t>https://nvd.nist.gov/vuln/detail/CVE-2019-5685</t>
  </si>
  <si>
    <t>CVE-2019-5697</t>
  </si>
  <si>
    <t>https://nvd.nist.gov/vuln/detail/CVE-2019-5697</t>
  </si>
  <si>
    <t>CVE-2020-5963</t>
  </si>
  <si>
    <t>https://nvd.nist.gov/vuln/detail/CVE-2020-5963</t>
  </si>
  <si>
    <t>CVE-2020-5987</t>
  </si>
  <si>
    <t>https://nvd.nist.gov/vuln/detail/CVE-2020-5987</t>
  </si>
  <si>
    <t>CVE-2020-5965</t>
  </si>
  <si>
    <t>https://nvd.nist.gov/vuln/detail/CVE-2020-5965</t>
  </si>
  <si>
    <t>CVE-2019-5712</t>
  </si>
  <si>
    <t>https://nvd.nist.gov/vuln/detail/CVE-2019-5712</t>
  </si>
  <si>
    <t>CVE-2020-5968</t>
  </si>
  <si>
    <t>https://nvd.nist.gov/vuln/detail/CVE-2020-5968</t>
  </si>
  <si>
    <t>CVE-2019-5694</t>
  </si>
  <si>
    <t>https://nvd.nist.gov/vuln/detail/CVE-2019-5694</t>
  </si>
  <si>
    <t>CVE-2019-5696</t>
  </si>
  <si>
    <t>https://nvd.nist.gov/vuln/detail/CVE-2019-5696</t>
  </si>
  <si>
    <t>CVE-2019-5686</t>
  </si>
  <si>
    <t>https://nvd.nist.gov/vuln/detail/CVE-2019-5686</t>
  </si>
  <si>
    <t>CVE-2019-5678</t>
  </si>
  <si>
    <t>https://nvd.nist.gov/vuln/detail/CVE-2019-5678</t>
  </si>
  <si>
    <t>CVE-2019-5703</t>
  </si>
  <si>
    <t>https://nvd.nist.gov/vuln/detail/CVE-2019-5703</t>
  </si>
  <si>
    <t>CVE-2018-6257</t>
  </si>
  <si>
    <t>https://nvd.nist.gov/vuln/detail/CVE-2018-6257</t>
  </si>
  <si>
    <t>CVE-2019-5702</t>
  </si>
  <si>
    <t>https://nvd.nist.gov/vuln/detail/CVE-2019-5702</t>
  </si>
  <si>
    <t>CVE-2019-5689</t>
  </si>
  <si>
    <t>https://nvd.nist.gov/vuln/detail/CVE-2019-5689</t>
  </si>
  <si>
    <t>CVE-2019-5693</t>
  </si>
  <si>
    <t>https://nvd.nist.gov/vuln/detail/CVE-2019-5693</t>
  </si>
  <si>
    <t>CWE-824</t>
  </si>
  <si>
    <t>CVE-2018-6262</t>
  </si>
  <si>
    <t>https://nvd.nist.gov/vuln/detail/CVE-2018-6262</t>
  </si>
  <si>
    <t>CVE-2019-5708</t>
  </si>
  <si>
    <t>https://nvd.nist.gov/vuln/detail/CVE-2019-5708</t>
  </si>
  <si>
    <t>CVE-2019-5673</t>
  </si>
  <si>
    <t>https://nvd.nist.gov/vuln/detail/CVE-2019-5673</t>
  </si>
  <si>
    <t>CWE-754</t>
  </si>
  <si>
    <t>CVE-2020-5972</t>
  </si>
  <si>
    <t>https://nvd.nist.gov/vuln/detail/CVE-2020-5972</t>
  </si>
  <si>
    <t>CWE-763</t>
  </si>
  <si>
    <t>CVE-2018-6258</t>
  </si>
  <si>
    <t>https://nvd.nist.gov/vuln/detail/CVE-2018-6258</t>
  </si>
  <si>
    <t>CWE-362</t>
  </si>
  <si>
    <t>CVE-2020-5970</t>
  </si>
  <si>
    <t>https://nvd.nist.gov/vuln/detail/CVE-2020-5970</t>
  </si>
  <si>
    <t>CVE-2019-5666</t>
  </si>
  <si>
    <t>https://nvd.nist.gov/vuln/detail/CVE-2019-5666</t>
  </si>
  <si>
    <t>CWE-129</t>
  </si>
  <si>
    <t>CVE-2020-5983</t>
  </si>
  <si>
    <t>https://nvd.nist.gov/vuln/detail/CVE-2020-5983</t>
  </si>
  <si>
    <t>CVE-2019-5679</t>
  </si>
  <si>
    <t>https://nvd.nist.gov/vuln/detail/CVE-2019-5679</t>
  </si>
  <si>
    <t>CVE-2020-5981</t>
  </si>
  <si>
    <t>https://nvd.nist.gov/vuln/detail/CVE-2020-5981</t>
  </si>
  <si>
    <t>CVE-2019-5690</t>
  </si>
  <si>
    <t>https://nvd.nist.gov/vuln/detail/CVE-2019-5690</t>
  </si>
  <si>
    <t>CVE-2019-5699</t>
  </si>
  <si>
    <t>https://nvd.nist.gov/vuln/detail/CVE-2019-5699</t>
  </si>
  <si>
    <t>CVE-2018-6241</t>
  </si>
  <si>
    <t>https://nvd.nist.gov/vuln/detail/CVE-2018-6241</t>
  </si>
  <si>
    <t>CVE-2019-5711</t>
  </si>
  <si>
    <t>https://nvd.nist.gov/vuln/detail/CVE-2019-5711</t>
  </si>
  <si>
    <t>CVE-2019-5672</t>
  </si>
  <si>
    <t>https://nvd.nist.gov/vuln/detail/CVE-2019-5672</t>
  </si>
  <si>
    <t>cpe:2.3:a:nvidia:jetson_tx1:*:*:*:*:*:*:*:*</t>
  </si>
  <si>
    <t>CVE-2019-5704</t>
  </si>
  <si>
    <t>https://nvd.nist.gov/vuln/detail/CVE-2019-5704</t>
  </si>
  <si>
    <t>CVE-2019-5688</t>
  </si>
  <si>
    <t>https://nvd.nist.gov/vuln/detail/CVE-2019-5688</t>
  </si>
  <si>
    <t>CVE-2018-6268</t>
  </si>
  <si>
    <t>https://nvd.nist.gov/vuln/detail/CVE-2018-6268</t>
  </si>
  <si>
    <t>CVE-2019-5707</t>
  </si>
  <si>
    <t>https://nvd.nist.gov/vuln/detail/CVE-2019-5707</t>
  </si>
  <si>
    <t>CVE-2019-5687</t>
  </si>
  <si>
    <t>https://nvd.nist.gov/vuln/detail/CVE-2019-5687</t>
  </si>
  <si>
    <t>CWE-275</t>
  </si>
  <si>
    <t>CVE-2018-6242</t>
  </si>
  <si>
    <t>https://nvd.nist.gov/vuln/detail/CVE-2018-6242</t>
  </si>
  <si>
    <t>CVE-2019-5675</t>
  </si>
  <si>
    <t>https://nvd.nist.gov/vuln/detail/CVE-2019-5675</t>
  </si>
  <si>
    <t>CWE-19</t>
  </si>
  <si>
    <t>CVE-2019-5665</t>
  </si>
  <si>
    <t>https://nvd.nist.gov/vuln/detail/CVE-2019-5665</t>
  </si>
  <si>
    <t>CVE-2019-5691</t>
  </si>
  <si>
    <t>https://nvd.nist.gov/vuln/detail/CVE-2019-5691</t>
  </si>
  <si>
    <t>CVE-2020-5961</t>
  </si>
  <si>
    <t>https://nvd.nist.gov/vuln/detail/CVE-2020-5961</t>
  </si>
  <si>
    <t>cpe:2.3:a:nvidia:virtual_gpu_graphics_driver:-:*:*:*:*:linux:*:*</t>
  </si>
  <si>
    <t>CVE-2019-5683</t>
  </si>
  <si>
    <t>https://nvd.nist.gov/vuln/detail/CVE-2019-5683</t>
  </si>
  <si>
    <t>CVE-2018-6248</t>
  </si>
  <si>
    <t>https://nvd.nist.gov/vuln/detail/CVE-2018-6248</t>
  </si>
  <si>
    <t>CVE-2019-5701</t>
  </si>
  <si>
    <t>https://nvd.nist.gov/vuln/detail/CVE-2019-5701</t>
  </si>
  <si>
    <t>CVE-2018-6247</t>
  </si>
  <si>
    <t>https://nvd.nist.gov/vuln/detail/CVE-2018-6247</t>
  </si>
  <si>
    <t>CVE-2019-5682</t>
  </si>
  <si>
    <t>https://nvd.nist.gov/vuln/detail/CVE-2019-5682</t>
  </si>
  <si>
    <t>CVE-2018-6263</t>
  </si>
  <si>
    <t>https://nvd.nist.gov/vuln/detail/CVE-2018-6263</t>
  </si>
  <si>
    <t>CVE-2020-5959</t>
  </si>
  <si>
    <t>https://nvd.nist.gov/vuln/detail/CVE-2020-5959</t>
  </si>
  <si>
    <t>CVE-2020-5962</t>
  </si>
  <si>
    <t>https://nvd.nist.gov/vuln/detail/CVE-2020-5962</t>
  </si>
  <si>
    <t>CVE-2019-5671</t>
  </si>
  <si>
    <t>https://nvd.nist.gov/vuln/detail/CVE-2019-5671</t>
  </si>
  <si>
    <t>CWE-399</t>
  </si>
  <si>
    <t>CVE-2018-6249</t>
  </si>
  <si>
    <t>https://nvd.nist.gov/vuln/detail/CVE-2018-6249</t>
  </si>
  <si>
    <t>CVE-2020-5979</t>
  </si>
  <si>
    <t>https://nvd.nist.gov/vuln/detail/CVE-2020-5979</t>
  </si>
  <si>
    <t>CVE-2019-5709</t>
  </si>
  <si>
    <t>https://nvd.nist.gov/vuln/detail/CVE-2019-5709</t>
  </si>
  <si>
    <t>CVE-2019-5667</t>
  </si>
  <si>
    <t>https://nvd.nist.gov/vuln/detail/CVE-2019-5667</t>
  </si>
  <si>
    <t>CVE-2020-5985</t>
  </si>
  <si>
    <t>https://nvd.nist.gov/vuln/detail/CVE-2020-5985</t>
  </si>
  <si>
    <t>CVE-2018-6254</t>
  </si>
  <si>
    <t>https://nvd.nist.gov/vuln/detail/CVE-2018-6254</t>
  </si>
  <si>
    <t>cpe:2.3:o:google:android:*:*:*:*:*:*:*:*</t>
  </si>
  <si>
    <t>CVE-2019-5700</t>
  </si>
  <si>
    <t>https://nvd.nist.gov/vuln/detail/CVE-2019-5700</t>
  </si>
  <si>
    <t>CVE-2019-5680</t>
  </si>
  <si>
    <t>https://nvd.nist.gov/vuln/detail/CVE-2019-5680</t>
  </si>
  <si>
    <t>CVE-2019-5677</t>
  </si>
  <si>
    <t>https://nvd.nist.gov/vuln/detail/CVE-2019-5677</t>
  </si>
  <si>
    <t>CVE-2020-5976</t>
  </si>
  <si>
    <t>https://nvd.nist.gov/vuln/detail/CVE-2020-5976</t>
  </si>
  <si>
    <t>CVE-2018-6271</t>
  </si>
  <si>
    <t>https://nvd.nist.gov/vuln/detail/CVE-2018-6271</t>
  </si>
  <si>
    <t>CVE-2018-6266</t>
  </si>
  <si>
    <t>https://nvd.nist.gov/vuln/detail/CVE-2018-6266</t>
  </si>
  <si>
    <t>CVE-2018-6253</t>
  </si>
  <si>
    <t>https://nvd.nist.gov/vuln/detail/CVE-2018-6253</t>
  </si>
  <si>
    <t>CWE-835</t>
  </si>
  <si>
    <t>CVE-2018-6269</t>
  </si>
  <si>
    <t>https://nvd.nist.gov/vuln/detail/CVE-2018-6269</t>
  </si>
  <si>
    <t>CVE-2018-6252</t>
  </si>
  <si>
    <t>https://nvd.nist.gov/vuln/detail/CVE-2018-6252</t>
  </si>
  <si>
    <t>CVE-2018-6246</t>
  </si>
  <si>
    <t>https://nvd.nist.gov/vuln/detail/CVE-2018-6246</t>
  </si>
  <si>
    <t>CVE-2019-5695</t>
  </si>
  <si>
    <t>https://nvd.nist.gov/vuln/detail/CVE-2019-5695</t>
  </si>
  <si>
    <t>CVE-2019-5710</t>
  </si>
  <si>
    <t>https://nvd.nist.gov/vuln/detail/CVE-2019-5710</t>
  </si>
  <si>
    <t>CVE-2020-5988</t>
  </si>
  <si>
    <t>https://nvd.nist.gov/vuln/detail/CVE-2020-5988</t>
  </si>
  <si>
    <t>CVE-2020-2031</t>
  </si>
  <si>
    <t>https://nvd.nist.gov/vuln/detail/CVE-2020-2031</t>
  </si>
  <si>
    <t>CWE-191</t>
  </si>
  <si>
    <t>Palo Alto Networks</t>
  </si>
  <si>
    <t>cpe:2.3:o:paloaltonetworks:pan-os:*:*:*:*:*:*:*:*</t>
  </si>
  <si>
    <t>CVE-2020-2038</t>
  </si>
  <si>
    <t>https://nvd.nist.gov/vuln/detail/CVE-2020-2038</t>
  </si>
  <si>
    <t>CVE-2020-1989</t>
  </si>
  <si>
    <t>https://nvd.nist.gov/vuln/detail/CVE-2020-1989</t>
  </si>
  <si>
    <t>cpe:2.3:a:paloaltonetworks:globalprotect:*:*:*:*:*:linux:*:*</t>
  </si>
  <si>
    <t>CVE-2020-2035</t>
  </si>
  <si>
    <t>https://nvd.nist.gov/vuln/detail/CVE-2020-2035</t>
  </si>
  <si>
    <t>CVE-2019-1578</t>
  </si>
  <si>
    <t>https://nvd.nist.gov/vuln/detail/CVE-2019-1578</t>
  </si>
  <si>
    <t>cpe:2.3:a:paloaltonetworks:minemeld:*:*:*:*:*:*:*:*</t>
  </si>
  <si>
    <t>CVE-2018-10139</t>
  </si>
  <si>
    <t>https://nvd.nist.gov/vuln/detail/CVE-2018-10139</t>
  </si>
  <si>
    <t>CVE-2020-2018</t>
  </si>
  <si>
    <t>https://nvd.nist.gov/vuln/detail/CVE-2020-2018</t>
  </si>
  <si>
    <t>CVE-2020-1990</t>
  </si>
  <si>
    <t>https://nvd.nist.gov/vuln/detail/CVE-2020-1990</t>
  </si>
  <si>
    <t>CVE-2018-10141</t>
  </si>
  <si>
    <t>https://nvd.nist.gov/vuln/detail/CVE-2018-10141</t>
  </si>
  <si>
    <t>CVE-2018-10154</t>
  </si>
  <si>
    <t>https://nvd.nist.gov/vuln/detail/CVE-2018-10154</t>
  </si>
  <si>
    <t>CVE-2019-17436</t>
  </si>
  <si>
    <t>https://nvd.nist.gov/vuln/detail/CVE-2019-17436</t>
  </si>
  <si>
    <t>CVE-2018-10145</t>
  </si>
  <si>
    <t>https://nvd.nist.gov/vuln/detail/CVE-2018-10145</t>
  </si>
  <si>
    <t>CVE-2020-2028</t>
  </si>
  <si>
    <t>https://nvd.nist.gov/vuln/detail/CVE-2020-2028</t>
  </si>
  <si>
    <t>CVE-2020-1975</t>
  </si>
  <si>
    <t>https://nvd.nist.gov/vuln/detail/CVE-2020-1975</t>
  </si>
  <si>
    <t>CVE-2019-15021</t>
  </si>
  <si>
    <t>https://nvd.nist.gov/vuln/detail/CVE-2019-15021</t>
  </si>
  <si>
    <t>cpe:2.3:a:zingbox:inspector:*:*:*:*:*:*:*:*</t>
  </si>
  <si>
    <t>CVE-2020-2026</t>
  </si>
  <si>
    <t>https://nvd.nist.gov/vuln/detail/CVE-2020-2026</t>
  </si>
  <si>
    <t>cpe:2.3:a:katacontainers:runtime:*:*:*:*:*:*:*:*</t>
  </si>
  <si>
    <t>CVE-2019-1567</t>
  </si>
  <si>
    <t>https://nvd.nist.gov/vuln/detail/CVE-2019-1567</t>
  </si>
  <si>
    <t>cpe:2.3:a:paloaltonetworks:expedition_migration_tool:*:*:*:*:*:*:*:*</t>
  </si>
  <si>
    <t>CVE-2018-10159</t>
  </si>
  <si>
    <t>https://nvd.nist.gov/vuln/detail/CVE-2018-10159</t>
  </si>
  <si>
    <t>CVE-2020-1994</t>
  </si>
  <si>
    <t>https://nvd.nist.gov/vuln/detail/CVE-2020-1994</t>
  </si>
  <si>
    <t>CVE-2019-15022</t>
  </si>
  <si>
    <t>https://nvd.nist.gov/vuln/detail/CVE-2019-15022</t>
  </si>
  <si>
    <t>CWE-290</t>
  </si>
  <si>
    <t>CVE-2019-1565</t>
  </si>
  <si>
    <t>https://nvd.nist.gov/vuln/detail/CVE-2019-1565</t>
  </si>
  <si>
    <t>CVE-2019-1577</t>
  </si>
  <si>
    <t>https://nvd.nist.gov/vuln/detail/CVE-2019-1577</t>
  </si>
  <si>
    <t>cpe:2.3:a:paloaltonetworks:traps:*:*:*:*:*:*:*:*</t>
  </si>
  <si>
    <t>CVE-2018-10144</t>
  </si>
  <si>
    <t>https://nvd.nist.gov/vuln/detail/CVE-2018-10144</t>
  </si>
  <si>
    <t>CVE-2020-1982</t>
  </si>
  <si>
    <t>https://nvd.nist.gov/vuln/detail/CVE-2020-1982</t>
  </si>
  <si>
    <t>CVE-2019-17440</t>
  </si>
  <si>
    <t>https://nvd.nist.gov/vuln/detail/CVE-2019-17440</t>
  </si>
  <si>
    <t>CVE-2020-2009</t>
  </si>
  <si>
    <t>https://nvd.nist.gov/vuln/detail/CVE-2020-2009</t>
  </si>
  <si>
    <t>CWE-610</t>
  </si>
  <si>
    <t>CVE-2020-2034</t>
  </si>
  <si>
    <t>https://nvd.nist.gov/vuln/detail/CVE-2020-2034</t>
  </si>
  <si>
    <t>CVE-2020-2025</t>
  </si>
  <si>
    <t>https://nvd.nist.gov/vuln/detail/CVE-2020-2025</t>
  </si>
  <si>
    <t>CWE-281</t>
  </si>
  <si>
    <t>CVE-2020-1984</t>
  </si>
  <si>
    <t>https://nvd.nist.gov/vuln/detail/CVE-2020-1984</t>
  </si>
  <si>
    <t>CVE-2018-10147</t>
  </si>
  <si>
    <t>https://nvd.nist.gov/vuln/detail/CVE-2018-10147</t>
  </si>
  <si>
    <t>CVE-2020-2021</t>
  </si>
  <si>
    <t>https://nvd.nist.gov/vuln/detail/CVE-2020-2021</t>
  </si>
  <si>
    <t>CVE-2019-15019</t>
  </si>
  <si>
    <t>https://nvd.nist.gov/vuln/detail/CVE-2019-15019</t>
  </si>
  <si>
    <t>CVE-2018-10156</t>
  </si>
  <si>
    <t>https://nvd.nist.gov/vuln/detail/CVE-2018-10156</t>
  </si>
  <si>
    <t>CVE-2020-2036</t>
  </si>
  <si>
    <t>https://nvd.nist.gov/vuln/detail/CVE-2020-2036</t>
  </si>
  <si>
    <t>CVE-2018-10142</t>
  </si>
  <si>
    <t>https://nvd.nist.gov/vuln/detail/CVE-2018-10142</t>
  </si>
  <si>
    <t>cpe:2.3:a:paloaltonetworks:expedition:1.0.106:*:*:*:*:*:*:*</t>
  </si>
  <si>
    <t>CVE-2018-10151</t>
  </si>
  <si>
    <t>https://nvd.nist.gov/vuln/detail/CVE-2018-10151</t>
  </si>
  <si>
    <t>CVE-2019-17437</t>
  </si>
  <si>
    <t>https://nvd.nist.gov/vuln/detail/CVE-2019-17437</t>
  </si>
  <si>
    <t>CVE-2018-10152</t>
  </si>
  <si>
    <t>https://nvd.nist.gov/vuln/detail/CVE-2018-10152</t>
  </si>
  <si>
    <t>CVE-2020-1992</t>
  </si>
  <si>
    <t>https://nvd.nist.gov/vuln/detail/CVE-2020-1992</t>
  </si>
  <si>
    <t>CWE-134</t>
  </si>
  <si>
    <t>CVE-2019-15014</t>
  </si>
  <si>
    <t>https://nvd.nist.gov/vuln/detail/CVE-2019-15014</t>
  </si>
  <si>
    <t>CVE-2020-1986</t>
  </si>
  <si>
    <t>https://nvd.nist.gov/vuln/detail/CVE-2020-1986</t>
  </si>
  <si>
    <t>CVE-2020-2010</t>
  </si>
  <si>
    <t>https://nvd.nist.gov/vuln/detail/CVE-2020-2010</t>
  </si>
  <si>
    <t>CVE-2018-10143</t>
  </si>
  <si>
    <t>https://nvd.nist.gov/vuln/detail/CVE-2018-10143</t>
  </si>
  <si>
    <t>cpe:2.3:a:paloaltonetworks:expedition:1.0.107:*:*:*:*:*:*:*</t>
  </si>
  <si>
    <t>CVE-2020-1988</t>
  </si>
  <si>
    <t>https://nvd.nist.gov/vuln/detail/CVE-2020-1988</t>
  </si>
  <si>
    <t>CWE-428</t>
  </si>
  <si>
    <t>cpe:2.3:a:paloaltonetworks:globalprotect:*:*:*:*:*:windows:*:*</t>
  </si>
  <si>
    <t>CVE-2019-15018</t>
  </si>
  <si>
    <t>https://nvd.nist.gov/vuln/detail/CVE-2019-15018</t>
  </si>
  <si>
    <t>CVE-2019-1580</t>
  </si>
  <si>
    <t>https://nvd.nist.gov/vuln/detail/CVE-2019-1580</t>
  </si>
  <si>
    <t>CVE-2020-2015</t>
  </si>
  <si>
    <t>https://nvd.nist.gov/vuln/detail/CVE-2020-2015</t>
  </si>
  <si>
    <t>CVE-2020-1991</t>
  </si>
  <si>
    <t>https://nvd.nist.gov/vuln/detail/CVE-2020-1991</t>
  </si>
  <si>
    <t>CVE-2020-2030</t>
  </si>
  <si>
    <t>https://nvd.nist.gov/vuln/detail/CVE-2020-2030</t>
  </si>
  <si>
    <t>CVE-2018-10161</t>
  </si>
  <si>
    <t>https://nvd.nist.gov/vuln/detail/CVE-2018-10161</t>
  </si>
  <si>
    <t>CVE-2018-10157</t>
  </si>
  <si>
    <t>https://nvd.nist.gov/vuln/detail/CVE-2018-10157</t>
  </si>
  <si>
    <t>CVE-2020-1997</t>
  </si>
  <si>
    <t>https://nvd.nist.gov/vuln/detail/CVE-2020-1997</t>
  </si>
  <si>
    <t>CVE-2020-2004</t>
  </si>
  <si>
    <t>https://nvd.nist.gov/vuln/detail/CVE-2020-2004</t>
  </si>
  <si>
    <t>cpe:2.3:a:paloaltonetworks:globalprotect:*:*:*:*:*:macos:*:*</t>
  </si>
  <si>
    <t>CVE-2019-15017</t>
  </si>
  <si>
    <t>https://nvd.nist.gov/vuln/detail/CVE-2019-15017</t>
  </si>
  <si>
    <t>CVE-2018-10163</t>
  </si>
  <si>
    <t>https://nvd.nist.gov/vuln/detail/CVE-2018-10163</t>
  </si>
  <si>
    <t>CVE-2020-2003</t>
  </si>
  <si>
    <t>https://nvd.nist.gov/vuln/detail/CVE-2020-2003</t>
  </si>
  <si>
    <t>CVE-2020-2006</t>
  </si>
  <si>
    <t>https://nvd.nist.gov/vuln/detail/CVE-2020-2006</t>
  </si>
  <si>
    <t>CVE-2020-2029</t>
  </si>
  <si>
    <t>https://nvd.nist.gov/vuln/detail/CVE-2020-2029</t>
  </si>
  <si>
    <t>CVE-2020-2039</t>
  </si>
  <si>
    <t>https://nvd.nist.gov/vuln/detail/CVE-2020-2039</t>
  </si>
  <si>
    <t>CVE-2018-10158</t>
  </si>
  <si>
    <t>https://nvd.nist.gov/vuln/detail/CVE-2018-10158</t>
  </si>
  <si>
    <t>CVE-2020-1980</t>
  </si>
  <si>
    <t>https://nvd.nist.gov/vuln/detail/CVE-2020-1980</t>
  </si>
  <si>
    <t>CVE-2018-10149</t>
  </si>
  <si>
    <t>https://nvd.nist.gov/vuln/detail/CVE-2018-10149</t>
  </si>
  <si>
    <t>CVE-2019-1568</t>
  </si>
  <si>
    <t>https://nvd.nist.gov/vuln/detail/CVE-2019-1568</t>
  </si>
  <si>
    <t>cpe:2.3:a:paloaltonetworks:demisto:4.5:40249:*:*:*:*:*:*</t>
  </si>
  <si>
    <t>CVE-2019-15015</t>
  </si>
  <si>
    <t>https://nvd.nist.gov/vuln/detail/CVE-2019-15015</t>
  </si>
  <si>
    <t>CVE-2020-1993</t>
  </si>
  <si>
    <t>https://nvd.nist.gov/vuln/detail/CVE-2020-1993</t>
  </si>
  <si>
    <t>CVE-2020-1976</t>
  </si>
  <si>
    <t>https://nvd.nist.gov/vuln/detail/CVE-2020-1976</t>
  </si>
  <si>
    <t>CVE-2020-1998</t>
  </si>
  <si>
    <t>https://nvd.nist.gov/vuln/detail/CVE-2020-1998</t>
  </si>
  <si>
    <t>CVE-2020-2005</t>
  </si>
  <si>
    <t>https://nvd.nist.gov/vuln/detail/CVE-2020-2005</t>
  </si>
  <si>
    <t>CVE-2020-1996</t>
  </si>
  <si>
    <t>https://nvd.nist.gov/vuln/detail/CVE-2020-1996</t>
  </si>
  <si>
    <t>CVE-2019-1576</t>
  </si>
  <si>
    <t>https://nvd.nist.gov/vuln/detail/CVE-2019-1576</t>
  </si>
  <si>
    <t>CVE-2020-2011</t>
  </si>
  <si>
    <t>https://nvd.nist.gov/vuln/detail/CVE-2020-2011</t>
  </si>
  <si>
    <t>CVE-2019-1579</t>
  </si>
  <si>
    <t>https://nvd.nist.gov/vuln/detail/CVE-2019-1579</t>
  </si>
  <si>
    <t>CVE-2020-2014</t>
  </si>
  <si>
    <t>https://nvd.nist.gov/vuln/detail/CVE-2020-2014</t>
  </si>
  <si>
    <t>CVE-2020-2044</t>
  </si>
  <si>
    <t>https://nvd.nist.gov/vuln/detail/CVE-2020-2044</t>
  </si>
  <si>
    <t>CVE-2018-10148</t>
  </si>
  <si>
    <t>https://nvd.nist.gov/vuln/detail/CVE-2018-10148</t>
  </si>
  <si>
    <t>CVE-2020-1987</t>
  </si>
  <si>
    <t>https://nvd.nist.gov/vuln/detail/CVE-2020-1987</t>
  </si>
  <si>
    <t>cpe:2.3:a:paloaltonetworks:globalprotect:*:*:*:*:*:*:*:*</t>
  </si>
  <si>
    <t>CVE-2020-1983</t>
  </si>
  <si>
    <t>https://nvd.nist.gov/vuln/detail/CVE-2020-1983</t>
  </si>
  <si>
    <t>cpe:2.3:a:libslirp_project:libslirp:*:*:*:*:*:*:*:*</t>
  </si>
  <si>
    <t>CVE-2020-1979</t>
  </si>
  <si>
    <t>https://nvd.nist.gov/vuln/detail/CVE-2020-1979</t>
  </si>
  <si>
    <t>CVE-2020-1995</t>
  </si>
  <si>
    <t>https://nvd.nist.gov/vuln/detail/CVE-2020-1995</t>
  </si>
  <si>
    <t>CVE-2018-10150</t>
  </si>
  <si>
    <t>https://nvd.nist.gov/vuln/detail/CVE-2018-10150</t>
  </si>
  <si>
    <t>CVE-2020-2040</t>
  </si>
  <si>
    <t>https://nvd.nist.gov/vuln/detail/CVE-2020-2040</t>
  </si>
  <si>
    <t>CVE-2020-2043</t>
  </si>
  <si>
    <t>https://nvd.nist.gov/vuln/detail/CVE-2020-2043</t>
  </si>
  <si>
    <t>CVE-2020-2024</t>
  </si>
  <si>
    <t>https://nvd.nist.gov/vuln/detail/CVE-2020-2024</t>
  </si>
  <si>
    <t>CVE-2020-2001</t>
  </si>
  <si>
    <t>https://nvd.nist.gov/vuln/detail/CVE-2020-2001</t>
  </si>
  <si>
    <t>CVE-2019-1575</t>
  </si>
  <si>
    <t>https://nvd.nist.gov/vuln/detail/CVE-2019-1575</t>
  </si>
  <si>
    <t>CVE-2018-10155</t>
  </si>
  <si>
    <t>https://nvd.nist.gov/vuln/detail/CVE-2018-10155</t>
  </si>
  <si>
    <t>CVE-2019-1570</t>
  </si>
  <si>
    <t>https://nvd.nist.gov/vuln/detail/CVE-2019-1570</t>
  </si>
  <si>
    <t>cpe:2.3:a:paloaltonetworks:expedition:*:*:*:*:*:*:*:*</t>
  </si>
  <si>
    <t>CVE-2020-2012</t>
  </si>
  <si>
    <t>https://nvd.nist.gov/vuln/detail/CVE-2020-2012</t>
  </si>
  <si>
    <t>CVE-2019-1583</t>
  </si>
  <si>
    <t>https://nvd.nist.gov/vuln/detail/CVE-2019-1583</t>
  </si>
  <si>
    <t>cpe:2.3:a:paloaltonetworks:twistlock:*:*:*:*:*:*:*:*</t>
  </si>
  <si>
    <t>CVE-2018-10153</t>
  </si>
  <si>
    <t>https://nvd.nist.gov/vuln/detail/CVE-2018-10153</t>
  </si>
  <si>
    <t>CVE-2020-1978</t>
  </si>
  <si>
    <t>https://nvd.nist.gov/vuln/detail/CVE-2020-1978</t>
  </si>
  <si>
    <t>cpe:2.3:a:paloaltonetworks:vm-series:*:*:*:*:*:azure:*:*</t>
  </si>
  <si>
    <t>CVE-2020-1977</t>
  </si>
  <si>
    <t>https://nvd.nist.gov/vuln/detail/CVE-2020-1977</t>
  </si>
  <si>
    <t>CVE-2019-1581</t>
  </si>
  <si>
    <t>https://nvd.nist.gov/vuln/detail/CVE-2019-1581</t>
  </si>
  <si>
    <t>CVE-2019-1566</t>
  </si>
  <si>
    <t>https://nvd.nist.gov/vuln/detail/CVE-2019-1566</t>
  </si>
  <si>
    <t>CVE-2019-1571</t>
  </si>
  <si>
    <t>https://nvd.nist.gov/vuln/detail/CVE-2019-1571</t>
  </si>
  <si>
    <t>CVE-2020-2013</t>
  </si>
  <si>
    <t>https://nvd.nist.gov/vuln/detail/CVE-2020-2013</t>
  </si>
  <si>
    <t>CVE-2018-10146</t>
  </si>
  <si>
    <t>https://nvd.nist.gov/vuln/detail/CVE-2018-10146</t>
  </si>
  <si>
    <t>CVE-2020-2017</t>
  </si>
  <si>
    <t>https://nvd.nist.gov/vuln/detail/CVE-2020-2017</t>
  </si>
  <si>
    <t>CVE-2020-2023</t>
  </si>
  <si>
    <t>https://nvd.nist.gov/vuln/detail/CVE-2020-2023</t>
  </si>
  <si>
    <t>CVE-2020-2002</t>
  </si>
  <si>
    <t>https://nvd.nist.gov/vuln/detail/CVE-2020-2002</t>
  </si>
  <si>
    <t>CVE-2018-18578</t>
  </si>
  <si>
    <t>https://nvd.nist.gov/vuln/detail/CVE-2018-18578</t>
  </si>
  <si>
    <t>MITRE Corporation</t>
  </si>
  <si>
    <t>cpe:2.3:a:dedecms:dedecms:5.7:sp2:*:*:*:*:*:*</t>
  </si>
  <si>
    <t>CVE-2018-13636</t>
  </si>
  <si>
    <t>https://nvd.nist.gov/vuln/detail/CVE-2018-13636</t>
  </si>
  <si>
    <t>cpe:2.3:a:turdcoin_project:turdcoin:-:*:*:*:*:*:*:*</t>
  </si>
  <si>
    <t>CVE-2019-12870</t>
  </si>
  <si>
    <t>https://nvd.nist.gov/vuln/detail/CVE-2019-12870</t>
  </si>
  <si>
    <t>cpe:2.3:a:phoenixcontact:automationworx_software_suite:*:*:*:*:*:*:*:*</t>
  </si>
  <si>
    <t>CVE-2019-12386</t>
  </si>
  <si>
    <t>https://nvd.nist.gov/vuln/detail/CVE-2019-12386</t>
  </si>
  <si>
    <t>cpe:2.3:a:ampache:ampache:*:*:*:*:*:*:*:*</t>
  </si>
  <si>
    <t>CVE-2020-12639</t>
  </si>
  <si>
    <t>https://nvd.nist.gov/vuln/detail/CVE-2020-12639</t>
  </si>
  <si>
    <t>cpe:2.3:a:phplist:phplist:*:*:*:*:*:*:*:*</t>
  </si>
  <si>
    <t>CVE-2019-10692</t>
  </si>
  <si>
    <t>https://nvd.nist.gov/vuln/detail/CVE-2019-10692</t>
  </si>
  <si>
    <t>cpe:2.3:a:codecabin:wp_google_maps:*:*:*:*:*:wordpress:*:*</t>
  </si>
  <si>
    <t>CVE-2020-9474</t>
  </si>
  <si>
    <t>https://nvd.nist.gov/vuln/detail/CVE-2020-9474</t>
  </si>
  <si>
    <t>CVE-2019-19330</t>
  </si>
  <si>
    <t>https://nvd.nist.gov/vuln/detail/CVE-2019-19330</t>
  </si>
  <si>
    <t>cpe:2.3:a:haproxy:haproxy:*:*:*:*:*:*:*:*</t>
  </si>
  <si>
    <t>CVE-2019-19676</t>
  </si>
  <si>
    <t>https://nvd.nist.gov/vuln/detail/CVE-2019-19676</t>
  </si>
  <si>
    <t>cpe:2.3:a:arxes-tolina:arxes-tolina:3.0.0:*:*:*:*:*:*:*</t>
  </si>
  <si>
    <t>CVE-2018-20092</t>
  </si>
  <si>
    <t>https://nvd.nist.gov/vuln/detail/CVE-2018-20092</t>
  </si>
  <si>
    <t>cpe:2.3:a:ptc:thingworx_platform:*:*:*:*:*:*:*:*</t>
  </si>
  <si>
    <t>CVE-2020-11874</t>
  </si>
  <si>
    <t>https://nvd.nist.gov/vuln/detail/CVE-2020-11874</t>
  </si>
  <si>
    <t>cpe:2.3:o:google:android:8.0:*:*:*:*:*:*:*</t>
  </si>
  <si>
    <t>CVE-2018-19659</t>
  </si>
  <si>
    <t>https://nvd.nist.gov/vuln/detail/CVE-2018-19659</t>
  </si>
  <si>
    <t>CVE-2018-7437</t>
  </si>
  <si>
    <t>https://nvd.nist.gov/vuln/detail/CVE-2018-7437</t>
  </si>
  <si>
    <t>cpe:2.3:a:freexl_project:freexl:*:*:*:*:*:*:*:*</t>
  </si>
  <si>
    <t>CVE-2020-15824</t>
  </si>
  <si>
    <t>https://nvd.nist.gov/vuln/detail/CVE-2020-15824</t>
  </si>
  <si>
    <t>CVE-2018-1000622</t>
  </si>
  <si>
    <t>https://nvd.nist.gov/vuln/detail/CVE-2018-1000622</t>
  </si>
  <si>
    <t>CVE-2018-19284</t>
  </si>
  <si>
    <t>https://nvd.nist.gov/vuln/detail/CVE-2018-19284</t>
  </si>
  <si>
    <t>CVE-2016-10993</t>
  </si>
  <si>
    <t>https://nvd.nist.gov/vuln/detail/CVE-2016-10993</t>
  </si>
  <si>
    <t>cpe:2.3:a:scoreme_project:scoreme:*:*:*:*:*:wordpress:*:*</t>
  </si>
  <si>
    <t>CVE-2018-1000861</t>
  </si>
  <si>
    <t>https://nvd.nist.gov/vuln/detail/CVE-2018-1000861</t>
  </si>
  <si>
    <t>cpe:2.3:a:jenkins:jenkins:*:*:*:*:lts:*:*:*</t>
  </si>
  <si>
    <t>CVE-2018-16510</t>
  </si>
  <si>
    <t>https://nvd.nist.gov/vuln/detail/CVE-2018-16510</t>
  </si>
  <si>
    <t>cpe:2.3:a:artifex:ghostscript:*:*:*:*:*:*:*:*</t>
  </si>
  <si>
    <t>CVE-2019-13344</t>
  </si>
  <si>
    <t>https://nvd.nist.gov/vuln/detail/CVE-2019-13344</t>
  </si>
  <si>
    <t>cpe:2.3:a:crudlab:wp_like_button:*:*:*:*:*:wordpress:*:*</t>
  </si>
  <si>
    <t>CVE-2019-15746</t>
  </si>
  <si>
    <t>https://nvd.nist.gov/vuln/detail/CVE-2019-15746</t>
  </si>
  <si>
    <t>cpe:2.3:a:sitos:sitos_six:6.2.1:*:*:*:*:*:*:*</t>
  </si>
  <si>
    <t>CVE-2020-10084</t>
  </si>
  <si>
    <t>https://nvd.nist.gov/vuln/detail/CVE-2020-10084</t>
  </si>
  <si>
    <t>cpe:2.3:a:gitlab:gitlab:*:*:*:*:enterprise:*:*:*</t>
  </si>
  <si>
    <t>CVE-2017-18913</t>
  </si>
  <si>
    <t>https://nvd.nist.gov/vuln/detail/CVE-2017-18913</t>
  </si>
  <si>
    <t>cpe:2.3:a:mattermost:mattermost_server:*:*:*:*:*:*:*:*</t>
  </si>
  <si>
    <t>CVE-2019-12378</t>
  </si>
  <si>
    <t>https://nvd.nist.gov/vuln/detail/CVE-2019-12378</t>
  </si>
  <si>
    <t>cpe:2.3:o:linux:linux_kernel:*:*:*:*:*:*:*:*</t>
  </si>
  <si>
    <t>CVE-2019-12433</t>
  </si>
  <si>
    <t>https://nvd.nist.gov/vuln/detail/CVE-2019-12433</t>
  </si>
  <si>
    <t>cpe:2.3:a:gitlab:gitlab:*:*:*:*:community:*:*:*</t>
  </si>
  <si>
    <t>CVE-2018-5994</t>
  </si>
  <si>
    <t>https://nvd.nist.gov/vuln/detail/CVE-2018-5994</t>
  </si>
  <si>
    <t>cpe:2.3:a:joomsky:js_jobs:1.1.9:*:*:*:*:joomla\!:*:*</t>
  </si>
  <si>
    <t>CVE-2018-1000851</t>
  </si>
  <si>
    <t>https://nvd.nist.gov/vuln/detail/CVE-2018-1000851</t>
  </si>
  <si>
    <t>cpe:2.3:a:copay:copay_bitcoin_wallet:*:*:*:*:*:*:*:*</t>
  </si>
  <si>
    <t>CVE-2018-5759</t>
  </si>
  <si>
    <t>https://nvd.nist.gov/vuln/detail/CVE-2018-5759</t>
  </si>
  <si>
    <t>CWE-674</t>
  </si>
  <si>
    <t>cpe:2.3:a:artifex:mujs:*:*:*:*:*:*:*:*</t>
  </si>
  <si>
    <t>CVE-2020-10503</t>
  </si>
  <si>
    <t>https://nvd.nist.gov/vuln/detail/CVE-2020-10503</t>
  </si>
  <si>
    <t>cpe:2.3:a:chadhaajay:phpkb:9.0:*:*:*:*:*:*:*</t>
  </si>
  <si>
    <t>CVE-2019-14232</t>
  </si>
  <si>
    <t>https://nvd.nist.gov/vuln/detail/CVE-2019-14232</t>
  </si>
  <si>
    <t>cpe:2.3:a:djangoproject:django:*:*:*:*:*:*:*:*</t>
  </si>
  <si>
    <t>CVE-2018-6213</t>
  </si>
  <si>
    <t>https://nvd.nist.gov/vuln/detail/CVE-2018-6213</t>
  </si>
  <si>
    <t>CVE-2018-20218</t>
  </si>
  <si>
    <t>https://nvd.nist.gov/vuln/detail/CVE-2018-20218</t>
  </si>
  <si>
    <t>CVE-2020-13915</t>
  </si>
  <si>
    <t>https://nvd.nist.gov/vuln/detail/CVE-2020-13915</t>
  </si>
  <si>
    <t>CVE-2018-10641</t>
  </si>
  <si>
    <t>https://nvd.nist.gov/vuln/detail/CVE-2018-10641</t>
  </si>
  <si>
    <t>CVE-2019-16312</t>
  </si>
  <si>
    <t>https://nvd.nist.gov/vuln/detail/CVE-2019-16312</t>
  </si>
  <si>
    <t>cpe:2.3:a:s-cms:s-cms:3.0:*:*:*:*:*:*:*</t>
  </si>
  <si>
    <t>CVE-2018-15908</t>
  </si>
  <si>
    <t>https://nvd.nist.gov/vuln/detail/CVE-2018-15908</t>
  </si>
  <si>
    <t>CVE-2018-6603</t>
  </si>
  <si>
    <t>https://nvd.nist.gov/vuln/detail/CVE-2018-6603</t>
  </si>
  <si>
    <t>cpe:2.3:a:promise:webpam_proe:-:*:*:*:*:*:*:*</t>
  </si>
  <si>
    <t>CVE-2020-10222</t>
  </si>
  <si>
    <t>https://nvd.nist.gov/vuln/detail/CVE-2020-10222</t>
  </si>
  <si>
    <t>cpe:2.3:a:gonitro:nitro_pro:*:*:*:*:*:*:*:*</t>
  </si>
  <si>
    <t>CVE-2018-6536</t>
  </si>
  <si>
    <t>https://nvd.nist.gov/vuln/detail/CVE-2018-6536</t>
  </si>
  <si>
    <t>cpe:2.3:a:icinga:icinga:*:*:*:*:*:*:*:*</t>
  </si>
  <si>
    <t>CVE-2018-18437</t>
  </si>
  <si>
    <t>https://nvd.nist.gov/vuln/detail/CVE-2018-18437</t>
  </si>
  <si>
    <t>cpe:2.3:a:axiositalia:registro_elettronico:1.7.0:*:*:*:*:*:*:*</t>
  </si>
  <si>
    <t>CVE-2019-12929</t>
  </si>
  <si>
    <t>https://nvd.nist.gov/vuln/detail/CVE-2019-12929</t>
  </si>
  <si>
    <t>cpe:2.3:a:qemu:qemu:*:*:*:*:*:*:*:*</t>
  </si>
  <si>
    <t>CVE-2018-15469</t>
  </si>
  <si>
    <t>https://nvd.nist.gov/vuln/detail/CVE-2018-15469</t>
  </si>
  <si>
    <t>cpe:2.3:o:xen:xen:*:*:*:*:*:*:*:*</t>
  </si>
  <si>
    <t>CVE-2019-8313</t>
  </si>
  <si>
    <t>https://nvd.nist.gov/vuln/detail/CVE-2019-8313</t>
  </si>
  <si>
    <t>CVE-2019-14959</t>
  </si>
  <si>
    <t>https://nvd.nist.gov/vuln/detail/CVE-2019-14959</t>
  </si>
  <si>
    <t>CWE-311</t>
  </si>
  <si>
    <t>cpe:2.3:a:jetbrains:toolbox:*:*:*:*:*:*:*:*</t>
  </si>
  <si>
    <t>CVE-2019-12134</t>
  </si>
  <si>
    <t>https://nvd.nist.gov/vuln/detail/CVE-2019-12134</t>
  </si>
  <si>
    <t>cpe:2.3:a:workday:workday:*:*:*:*:*:*:*:*</t>
  </si>
  <si>
    <t>CVE-2018-11381</t>
  </si>
  <si>
    <t>https://nvd.nist.gov/vuln/detail/CVE-2018-11381</t>
  </si>
  <si>
    <t>cpe:2.3:a:radare:radare2:2.5.0:*:*:*:*:*:*:*</t>
  </si>
  <si>
    <t>CVE-2018-14953</t>
  </si>
  <si>
    <t>https://nvd.nist.gov/vuln/detail/CVE-2018-14953</t>
  </si>
  <si>
    <t>cpe:2.3:a:squirrelmail:squirrelmail:*:*:*:*:*:*:*:*</t>
  </si>
  <si>
    <t>CVE-2019-10741</t>
  </si>
  <si>
    <t>https://nvd.nist.gov/vuln/detail/CVE-2019-10741</t>
  </si>
  <si>
    <t>CWE-254</t>
  </si>
  <si>
    <t>cpe:2.3:a:k-9_mail_project:k-9_mail:5.600:*:*:*:*:android:*:*</t>
  </si>
  <si>
    <t>CVE-2019-8911</t>
  </si>
  <si>
    <t>https://nvd.nist.gov/vuln/detail/CVE-2019-8911</t>
  </si>
  <si>
    <t>cpe:2.3:a:wtcms_project:wtcms:1.0:*:*:*:*:*:*:*</t>
  </si>
  <si>
    <t>CVE-2019-20638</t>
  </si>
  <si>
    <t>https://nvd.nist.gov/vuln/detail/CVE-2019-20638</t>
  </si>
  <si>
    <t>CVE-2018-11416</t>
  </si>
  <si>
    <t>https://nvd.nist.gov/vuln/detail/CVE-2018-11416</t>
  </si>
  <si>
    <t>cpe:2.3:a:jpegoptim_project:jpegoptim:1.4.5:*:*:*:*:*:*:*</t>
  </si>
  <si>
    <t>CVE-2019-19896</t>
  </si>
  <si>
    <t>https://nvd.nist.gov/vuln/detail/CVE-2019-19896</t>
  </si>
  <si>
    <t>cpe:2.3:a:ixpdata:easyinstall:6.2.13723:*:*:*:*:*:*:*</t>
  </si>
  <si>
    <t>CVE-2018-1000874</t>
  </si>
  <si>
    <t>https://nvd.nist.gov/vuln/detail/CVE-2018-1000874</t>
  </si>
  <si>
    <t>cpe:2.3:a:cebe:markdown:*:*:*:*:*:*:*:*</t>
  </si>
  <si>
    <t>CVE-2018-1000525</t>
  </si>
  <si>
    <t>https://nvd.nist.gov/vuln/detail/CVE-2018-1000525</t>
  </si>
  <si>
    <t>cpe:2.3:a:openpsa2:openpsa:-:*:*:*:*:*:*:*</t>
  </si>
  <si>
    <t>CVE-2018-19923</t>
  </si>
  <si>
    <t>https://nvd.nist.gov/vuln/detail/CVE-2018-19923</t>
  </si>
  <si>
    <t>cpe:2.3:a:sales_\&amp;_company_management_system_project:sales_\&amp;_company_management_system:*:*:*:*:*:*:*:*</t>
  </si>
  <si>
    <t>CVE-2018-16602</t>
  </si>
  <si>
    <t>https://nvd.nist.gov/vuln/detail/CVE-2018-16602</t>
  </si>
  <si>
    <t>cpe:2.3:a:amazon:amazon_web_services_freertos:*:*:*:*:*:*:*:*</t>
  </si>
  <si>
    <t>CVE-2020-10861</t>
  </si>
  <si>
    <t>https://nvd.nist.gov/vuln/detail/CVE-2020-10861</t>
  </si>
  <si>
    <t>CVE-2019-15870</t>
  </si>
  <si>
    <t>https://nvd.nist.gov/vuln/detail/CVE-2019-15870</t>
  </si>
  <si>
    <t>cpe:2.3:a:carspot_project:carspot:*:*:*:*:*:wordpress:*:*</t>
  </si>
  <si>
    <t>CVE-2019-13374</t>
  </si>
  <si>
    <t>https://nvd.nist.gov/vuln/detail/CVE-2019-13374</t>
  </si>
  <si>
    <t>CVE-2019-19855</t>
  </si>
  <si>
    <t>https://nvd.nist.gov/vuln/detail/CVE-2019-19855</t>
  </si>
  <si>
    <t>cpe:2.3:a:serpico_project:serpico:1.3.0:*:*:*:*:*:*:*</t>
  </si>
  <si>
    <t>CVE-2018-16051</t>
  </si>
  <si>
    <t>https://nvd.nist.gov/vuln/detail/CVE-2018-16051</t>
  </si>
  <si>
    <t>CVE-2018-21110</t>
  </si>
  <si>
    <t>https://nvd.nist.gov/vuln/detail/CVE-2018-21110</t>
  </si>
  <si>
    <t>CVE-2013-7483</t>
  </si>
  <si>
    <t>https://nvd.nist.gov/vuln/detail/CVE-2013-7483</t>
  </si>
  <si>
    <t>cpe:2.3:a:hbwsl:slidedeck_2:*:*:*:*:lite:wordpress:*:*</t>
  </si>
  <si>
    <t>CVE-2018-7552</t>
  </si>
  <si>
    <t>https://nvd.nist.gov/vuln/detail/CVE-2018-7552</t>
  </si>
  <si>
    <t>cpe:2.3:a:sam2p_project:sam2p:0.49.4:*:*:*:*:*:*:*</t>
  </si>
  <si>
    <t>CVE-2015-9497</t>
  </si>
  <si>
    <t>https://nvd.nist.gov/vuln/detail/CVE-2015-9497</t>
  </si>
  <si>
    <t>cpe:2.3:a:ad_inserter_project:ad_inserter:*:*:*:*:*:wordpress:*:*</t>
  </si>
  <si>
    <t>CVE-2016-11012</t>
  </si>
  <si>
    <t>https://nvd.nist.gov/vuln/detail/CVE-2016-11012</t>
  </si>
  <si>
    <t>cpe:2.3:a:solaplugins:sola_support_tickets:*:*:*:*:*:wordpress:*:*</t>
  </si>
  <si>
    <t>CVE-2018-20161</t>
  </si>
  <si>
    <t>https://nvd.nist.gov/vuln/detail/CVE-2018-20161</t>
  </si>
  <si>
    <t>cpe:2.3:a:blinkforhome:sync_module:*:*:*:*:*:*:*:*</t>
  </si>
  <si>
    <t>CVE-2020-12713</t>
  </si>
  <si>
    <t>https://nvd.nist.gov/vuln/detail/CVE-2020-12713</t>
  </si>
  <si>
    <t>cpe:2.3:a:ciphermail:gateway:*:*:*:*:*:*:*:*</t>
  </si>
  <si>
    <t>CVE-2018-14572</t>
  </si>
  <si>
    <t>https://nvd.nist.gov/vuln/detail/CVE-2018-14572</t>
  </si>
  <si>
    <t>cpe:2.3:a:pyconuk:conference-scheduler-cli:*:*:*:*:*:*:*:*</t>
  </si>
  <si>
    <t>CVE-2020-13254</t>
  </si>
  <si>
    <t>https://nvd.nist.gov/vuln/detail/CVE-2020-13254</t>
  </si>
  <si>
    <t>CVE-2018-8741</t>
  </si>
  <si>
    <t>https://nvd.nist.gov/vuln/detail/CVE-2018-8741</t>
  </si>
  <si>
    <t>cpe:2.3:a:squirrelmail:squirrelmail:1.4.22:*:*:*:*:*:*:*</t>
  </si>
  <si>
    <t>CVE-2019-12569</t>
  </si>
  <si>
    <t>https://nvd.nist.gov/vuln/detail/CVE-2019-12569</t>
  </si>
  <si>
    <t>cpe:2.3:a:rakuten:viber:*:*:*:*:*:windows:*:*</t>
  </si>
  <si>
    <t>CVE-2020-25016</t>
  </si>
  <si>
    <t>https://nvd.nist.gov/vuln/detail/CVE-2020-25016</t>
  </si>
  <si>
    <t>CVE-2019-18873</t>
  </si>
  <si>
    <t>https://nvd.nist.gov/vuln/detail/CVE-2019-18873</t>
  </si>
  <si>
    <t>cpe:2.3:a:fudforum:fudforum:3.0.9:*:*:*:*:*:*:*</t>
  </si>
  <si>
    <t>CVE-2009-5157</t>
  </si>
  <si>
    <t>https://nvd.nist.gov/vuln/detail/CVE-2009-5157</t>
  </si>
  <si>
    <t>CVE-2015-1142857</t>
  </si>
  <si>
    <t>https://nvd.nist.gov/vuln/detail/CVE-2015-1142857</t>
  </si>
  <si>
    <t>CVE-2018-15822</t>
  </si>
  <si>
    <t>https://nvd.nist.gov/vuln/detail/CVE-2018-15822</t>
  </si>
  <si>
    <t>CWE-617</t>
  </si>
  <si>
    <t>cpe:2.3:a:ffmpeg:ffmpeg:*:*:*:*:*:*:*:*</t>
  </si>
  <si>
    <t>CVE-2020-6162</t>
  </si>
  <si>
    <t>https://nvd.nist.gov/vuln/detail/CVE-2020-6162</t>
  </si>
  <si>
    <t>cpe:2.3:a:bftpd_project:bftpd:5.3:*:*:*:*:*:*:*</t>
  </si>
  <si>
    <t>CVE-2018-15537</t>
  </si>
  <si>
    <t>https://nvd.nist.gov/vuln/detail/CVE-2018-15537</t>
  </si>
  <si>
    <t>CWE-434</t>
  </si>
  <si>
    <t>cpe:2.3:a:ocsinventory-ng:ocsinventory_ng:-:*:*:*:*:*:*:*</t>
  </si>
  <si>
    <t>CVE-2020-12646</t>
  </si>
  <si>
    <t>https://nvd.nist.gov/vuln/detail/CVE-2020-12646</t>
  </si>
  <si>
    <t>CVE-2018-6011</t>
  </si>
  <si>
    <t>https://nvd.nist.gov/vuln/detail/CVE-2018-6011</t>
  </si>
  <si>
    <t>CVE-2019-10227</t>
  </si>
  <si>
    <t>https://nvd.nist.gov/vuln/detail/CVE-2019-10227</t>
  </si>
  <si>
    <t>cpe:2.3:a:it-novum:openitcockpit:*:*:*:*:*:*:*:*</t>
  </si>
  <si>
    <t>CVE-2019-1000017</t>
  </si>
  <si>
    <t>https://nvd.nist.gov/vuln/detail/CVE-2019-1000017</t>
  </si>
  <si>
    <t>cpe:2.3:a:chamilo:chamilo_lms:*:*:*:*:*:*:*:*</t>
  </si>
  <si>
    <t>CVE-2019-15863</t>
  </si>
  <si>
    <t>https://nvd.nist.gov/vuln/detail/CVE-2019-15863</t>
  </si>
  <si>
    <t>cpe:2.3:a:convertplug:convertplus:*:*:*:*:*:wordpress:*:*</t>
  </si>
  <si>
    <t>CVE-2018-11097</t>
  </si>
  <si>
    <t>https://nvd.nist.gov/vuln/detail/CVE-2018-11097</t>
  </si>
  <si>
    <t>CWE-772</t>
  </si>
  <si>
    <t>cpe:2.3:a:cstring_project:cstring:*:*:*:*:*:*:*:*</t>
  </si>
  <si>
    <t>CVE-2018-18536</t>
  </si>
  <si>
    <t>https://nvd.nist.gov/vuln/detail/CVE-2018-18536</t>
  </si>
  <si>
    <t>CVE-2018-1000997</t>
  </si>
  <si>
    <t>https://nvd.nist.gov/vuln/detail/CVE-2018-1000997</t>
  </si>
  <si>
    <t>CVE-2018-19609</t>
  </si>
  <si>
    <t>https://nvd.nist.gov/vuln/detail/CVE-2018-19609</t>
  </si>
  <si>
    <t>cpe:2.3:a:showdoc:showdoc:2.4.1:*:*:*:*:*:*:*</t>
  </si>
  <si>
    <t>CVE-2019-14275</t>
  </si>
  <si>
    <t>https://nvd.nist.gov/vuln/detail/CVE-2019-14275</t>
  </si>
  <si>
    <t>cpe:2.3:a:xfig_project:fig2dev:3.2.7:a:*:*:*:*:*:*</t>
  </si>
  <si>
    <t>CVE-2019-5885</t>
  </si>
  <si>
    <t>https://nvd.nist.gov/vuln/detail/CVE-2019-5885</t>
  </si>
  <si>
    <t>cpe:2.3:a:matrix:synapse:*:*:*:*:*:*:*:*</t>
  </si>
  <si>
    <t>CVE-2018-16831</t>
  </si>
  <si>
    <t>https://nvd.nist.gov/vuln/detail/CVE-2018-16831</t>
  </si>
  <si>
    <t>cpe:2.3:a:smarty:smarty:*:*:*:*:*:*:*:*</t>
  </si>
  <si>
    <t>CVE-2020-8091</t>
  </si>
  <si>
    <t>https://nvd.nist.gov/vuln/detail/CVE-2020-8091</t>
  </si>
  <si>
    <t>cpe:2.3:a:typo3:typo3:*:*:*:*:elts:*:*:*</t>
  </si>
  <si>
    <t>CVE-2020-13819</t>
  </si>
  <si>
    <t>https://nvd.nist.gov/vuln/detail/CVE-2020-13819</t>
  </si>
  <si>
    <t>CVE-2019-11351</t>
  </si>
  <si>
    <t>https://nvd.nist.gov/vuln/detail/CVE-2019-11351</t>
  </si>
  <si>
    <t>cpe:2.3:a:teamspeak:teamspeak:*:*:*:*:*:*:*:*</t>
  </si>
  <si>
    <t>CVE-2020-14154</t>
  </si>
  <si>
    <t>https://nvd.nist.gov/vuln/detail/CVE-2020-14154</t>
  </si>
  <si>
    <t>cpe:2.3:a:mutt:mutt:*:*:*:*:*:*:*:*</t>
  </si>
  <si>
    <t>CVE-2019-5005</t>
  </si>
  <si>
    <t>https://nvd.nist.gov/vuln/detail/CVE-2019-5005</t>
  </si>
  <si>
    <t>CVE-2019-20618</t>
  </si>
  <si>
    <t>https://nvd.nist.gov/vuln/detail/CVE-2019-20618</t>
  </si>
  <si>
    <t>cpe:2.3:o:google:android:9.0:*:*:*:*:*:*:*</t>
  </si>
  <si>
    <t>CVE-2018-10779</t>
  </si>
  <si>
    <t>https://nvd.nist.gov/vuln/detail/CVE-2018-10779</t>
  </si>
  <si>
    <t>cpe:2.3:a:libtiff:libtiff:3.8.2:*:*:*:*:*:*:*</t>
  </si>
  <si>
    <t>CVE-2019-9587</t>
  </si>
  <si>
    <t>https://nvd.nist.gov/vuln/detail/CVE-2019-9587</t>
  </si>
  <si>
    <t>cpe:2.3:a:glyphandcog:xpdfreader:4.01:*:*:*:*:*:*:*</t>
  </si>
  <si>
    <t>CVE-2018-1000009</t>
  </si>
  <si>
    <t>https://nvd.nist.gov/vuln/detail/CVE-2018-1000009</t>
  </si>
  <si>
    <t>cpe:2.3:a:jenkins:checkstyle:*:*:*:*:*:jenkins:*:*</t>
  </si>
  <si>
    <t>CVE-2019-6493</t>
  </si>
  <si>
    <t>https://nvd.nist.gov/vuln/detail/CVE-2019-6493</t>
  </si>
  <si>
    <t>cpe:2.3:a:iobit:smart_defrag:6:*:*:*:*:*:*:*</t>
  </si>
  <si>
    <t>CVE-2019-7332</t>
  </si>
  <si>
    <t>https://nvd.nist.gov/vuln/detail/CVE-2019-7332</t>
  </si>
  <si>
    <t>cpe:2.3:a:zoneminder:zoneminder:*:*:*:*:*:*:*:*</t>
  </si>
  <si>
    <t>CVE-2019-15405</t>
  </si>
  <si>
    <t>https://nvd.nist.gov/vuln/detail/CVE-2019-15405</t>
  </si>
  <si>
    <t>CVE-2019-7662</t>
  </si>
  <si>
    <t>https://nvd.nist.gov/vuln/detail/CVE-2019-7662</t>
  </si>
  <si>
    <t>cpe:2.3:a:webassembly:binaryen:*:*:*:*:*:*:*:*</t>
  </si>
  <si>
    <t>CVE-2018-16055</t>
  </si>
  <si>
    <t>https://nvd.nist.gov/vuln/detail/CVE-2018-16055</t>
  </si>
  <si>
    <t>cpe:2.3:a:netgate:pfsense:*:*:*:*:*:*:*:*</t>
  </si>
  <si>
    <t>CVE-2018-1000500</t>
  </si>
  <si>
    <t>https://nvd.nist.gov/vuln/detail/CVE-2018-1000500</t>
  </si>
  <si>
    <t>cpe:2.3:a:busybox:busybox:-:*:*:*:*:*:*:*</t>
  </si>
  <si>
    <t>CVE-2019-15460</t>
  </si>
  <si>
    <t>https://nvd.nist.gov/vuln/detail/CVE-2019-15460</t>
  </si>
  <si>
    <t>CVE-2018-14721</t>
  </si>
  <si>
    <t>https://nvd.nist.gov/vuln/detail/CVE-2018-14721</t>
  </si>
  <si>
    <t>CWE-918</t>
  </si>
  <si>
    <t>cpe:2.3:a:fasterxml:jackson-databind:*:*:*:*:*:*:*:*</t>
  </si>
  <si>
    <t>CVE-2018-9839</t>
  </si>
  <si>
    <t>https://nvd.nist.gov/vuln/detail/CVE-2018-9839</t>
  </si>
  <si>
    <t>cpe:2.3:a:mantisbt:mantisbt:*:*:*:*:*:*:*:*</t>
  </si>
  <si>
    <t>CVE-2017-18258</t>
  </si>
  <si>
    <t>https://nvd.nist.gov/vuln/detail/CVE-2017-18258</t>
  </si>
  <si>
    <t>cpe:2.3:a:xmlsoft:libxml2:*:*:*:*:*:*:*:*</t>
  </si>
  <si>
    <t>CVE-2018-10693</t>
  </si>
  <si>
    <t>https://nvd.nist.gov/vuln/detail/CVE-2018-10693</t>
  </si>
  <si>
    <t>CVE-2019-9151</t>
  </si>
  <si>
    <t>https://nvd.nist.gov/vuln/detail/CVE-2019-9151</t>
  </si>
  <si>
    <t>cpe:2.3:a:hdfgroup:hdf5:1.10.4:*:*:*:*:*:*:*</t>
  </si>
  <si>
    <t>CVE-2019-15836</t>
  </si>
  <si>
    <t>https://nvd.nist.gov/vuln/detail/CVE-2019-15836</t>
  </si>
  <si>
    <t>cpe:2.3:a:bootstrapped:wp_ultimate_recipe:*:*:*:*:*:wordpress:*:*</t>
  </si>
  <si>
    <t>CVE-2020-14074</t>
  </si>
  <si>
    <t>https://nvd.nist.gov/vuln/detail/CVE-2020-14074</t>
  </si>
  <si>
    <t>CVE-2018-19837</t>
  </si>
  <si>
    <t>https://nvd.nist.gov/vuln/detail/CVE-2018-19837</t>
  </si>
  <si>
    <t>cpe:2.3:a:sass-lang:libsass:*:*:*:*:*:*:*:*</t>
  </si>
  <si>
    <t>CVE-2019-15032</t>
  </si>
  <si>
    <t>https://nvd.nist.gov/vuln/detail/CVE-2019-15032</t>
  </si>
  <si>
    <t>cpe:2.3:a:pydio:pydio:6.0.8:*:*:*:*:*:*:*</t>
  </si>
  <si>
    <t>CVE-2019-14671</t>
  </si>
  <si>
    <t>https://nvd.nist.gov/vuln/detail/CVE-2019-14671</t>
  </si>
  <si>
    <t>cpe:2.3:a:firefly-iii:flrefly_iii:4.7.17.3:*:*:*:*:*:*:*</t>
  </si>
  <si>
    <t>CVE-2020-5391</t>
  </si>
  <si>
    <t>https://nvd.nist.gov/vuln/detail/CVE-2020-5391</t>
  </si>
  <si>
    <t>cpe:2.3:a:auth0:wp-auth0:*:*:*:*:*:wordpress:*:*</t>
  </si>
  <si>
    <t>CVE-2019-14756</t>
  </si>
  <si>
    <t>https://nvd.nist.gov/vuln/detail/CVE-2019-14756</t>
  </si>
  <si>
    <t>CVE-2019-7545</t>
  </si>
  <si>
    <t>https://nvd.nist.gov/vuln/detail/CVE-2019-7545</t>
  </si>
  <si>
    <t>cpe:2.3:a:dbninja:dbninja:*:*:*:*:*:*:*:*</t>
  </si>
  <si>
    <t>CVE-2018-21029</t>
  </si>
  <si>
    <t>https://nvd.nist.gov/vuln/detail/CVE-2018-21029</t>
  </si>
  <si>
    <t>cpe:2.3:a:freedesktop:systemd:*:*:*:*:*:*:*:*</t>
  </si>
  <si>
    <t>CVE-2020-13813</t>
  </si>
  <si>
    <t>https://nvd.nist.gov/vuln/detail/CVE-2020-13813</t>
  </si>
  <si>
    <t>cpe:2.3:a:foxitsoftware:foxit_studio_photo:*:*:*:*:*:*:*:*</t>
  </si>
  <si>
    <t>CVE-2019-12739</t>
  </si>
  <si>
    <t>https://nvd.nist.gov/vuln/detail/CVE-2019-12739</t>
  </si>
  <si>
    <t>cpe:2.3:a:nextcloud:extract:*:*:*:*:*:nextcloud:*:*</t>
  </si>
  <si>
    <t>CVE-2019-15358</t>
  </si>
  <si>
    <t>https://nvd.nist.gov/vuln/detail/CVE-2019-15358</t>
  </si>
  <si>
    <t>CVE-2019-14359</t>
  </si>
  <si>
    <t>https://nvd.nist.gov/vuln/detail/CVE-2019-14359</t>
  </si>
  <si>
    <t>CVE-2018-20374</t>
  </si>
  <si>
    <t>https://nvd.nist.gov/vuln/detail/CVE-2018-20374</t>
  </si>
  <si>
    <t>cpe:2.3:a:tinycc:tinycc:0.9.27:*:*:*:*:*:*:*</t>
  </si>
  <si>
    <t>CVE-2019-6443</t>
  </si>
  <si>
    <t>https://nvd.nist.gov/vuln/detail/CVE-2019-6443</t>
  </si>
  <si>
    <t>cpe:2.3:a:ntpsec:ntpsec:*:*:*:*:*:*:*:*</t>
  </si>
  <si>
    <t>CVE-2019-14389</t>
  </si>
  <si>
    <t>https://nvd.nist.gov/vuln/detail/CVE-2019-14389</t>
  </si>
  <si>
    <t>cpe:2.3:a:cpanel:cpanel:*:*:*:*:*:*:*:*</t>
  </si>
  <si>
    <t>CVE-2018-14068</t>
  </si>
  <si>
    <t>https://nvd.nist.gov/vuln/detail/CVE-2018-14068</t>
  </si>
  <si>
    <t>cpe:2.3:a:srcms_project:srcms:2.3.1:*:*:*:*:*:*:*</t>
  </si>
  <si>
    <t>CVE-2020-26124</t>
  </si>
  <si>
    <t>https://nvd.nist.gov/vuln/detail/CVE-2020-26124</t>
  </si>
  <si>
    <t>CVE-2019-19217</t>
  </si>
  <si>
    <t>https://nvd.nist.gov/vuln/detail/CVE-2019-19217</t>
  </si>
  <si>
    <t>cpe:2.3:a:bmcsoftware:control-m\/agent:7.0.00.000:*:*:*:*:*:*:*</t>
  </si>
  <si>
    <t>CVE-2018-13542</t>
  </si>
  <si>
    <t>https://nvd.nist.gov/vuln/detail/CVE-2018-13542</t>
  </si>
  <si>
    <t>cpe:2.3:a:zibtoken:zibtoken:-:*:*:*:*:*:*:*</t>
  </si>
  <si>
    <t>CVE-2019-19183</t>
  </si>
  <si>
    <t>https://nvd.nist.gov/vuln/detail/CVE-2019-19183</t>
  </si>
  <si>
    <t>CVE-2020-10392</t>
  </si>
  <si>
    <t>https://nvd.nist.gov/vuln/detail/CVE-2020-10392</t>
  </si>
  <si>
    <t>CVE-2018-17183</t>
  </si>
  <si>
    <t>https://nvd.nist.gov/vuln/detail/CVE-2018-17183</t>
  </si>
  <si>
    <t>CVE-2018-20918</t>
  </si>
  <si>
    <t>https://nvd.nist.gov/vuln/detail/CVE-2018-20918</t>
  </si>
  <si>
    <t>CVE-2018-10119</t>
  </si>
  <si>
    <t>https://nvd.nist.gov/vuln/detail/CVE-2018-10119</t>
  </si>
  <si>
    <t>cpe:2.3:a:libreoffice:libreoffice:*:*:*:*:*:*:*:*</t>
  </si>
  <si>
    <t>CVE-2020-12462</t>
  </si>
  <si>
    <t>https://nvd.nist.gov/vuln/detail/CVE-2020-12462</t>
  </si>
  <si>
    <t>cpe:2.3:a:ninjaforms:ninja_forms:*:*:*:*:*:wordpress:*:*</t>
  </si>
  <si>
    <t>CVE-2018-13442</t>
  </si>
  <si>
    <t>https://nvd.nist.gov/vuln/detail/CVE-2018-13442</t>
  </si>
  <si>
    <t>cpe:2.3:a:solarwinds:network_performance_monitor:*:*:*:*:*:*:*:*</t>
  </si>
  <si>
    <t>CVE-2016-10711</t>
  </si>
  <si>
    <t>https://nvd.nist.gov/vuln/detail/CVE-2016-10711</t>
  </si>
  <si>
    <t>CWE-444</t>
  </si>
  <si>
    <t>cpe:2.3:o:debian:debian_linux:7.0:*:*:*:*:*:*:*</t>
  </si>
  <si>
    <t>CVE-2019-12047</t>
  </si>
  <si>
    <t>https://nvd.nist.gov/vuln/detail/CVE-2019-12047</t>
  </si>
  <si>
    <t>cpe:2.3:a:gridea:gridea:0.8.0:*:*:*:*:*:*:*</t>
  </si>
  <si>
    <t>CVE-2018-17216</t>
  </si>
  <si>
    <t>https://nvd.nist.gov/vuln/detail/CVE-2018-17216</t>
  </si>
  <si>
    <t>CVE-2018-10973</t>
  </si>
  <si>
    <t>https://nvd.nist.gov/vuln/detail/CVE-2018-10973</t>
  </si>
  <si>
    <t>cpe:2.3:a:koreashow_project:koreashow:-:*:*:*:*:*:*:*</t>
  </si>
  <si>
    <t>CVE-2020-21526</t>
  </si>
  <si>
    <t>https://nvd.nist.gov/vuln/detail/CVE-2020-21526</t>
  </si>
  <si>
    <t>CVE-2018-18748</t>
  </si>
  <si>
    <t>https://nvd.nist.gov/vuln/detail/CVE-2018-18748</t>
  </si>
  <si>
    <t>cpe:2.3:a:sandboxie:sandboxie:5.26:*:*:*:*:*:*:*</t>
  </si>
  <si>
    <t>CVE-2020-25623</t>
  </si>
  <si>
    <t>https://nvd.nist.gov/vuln/detail/CVE-2020-25623</t>
  </si>
  <si>
    <t>CVE-2020-24698</t>
  </si>
  <si>
    <t>https://nvd.nist.gov/vuln/detail/CVE-2020-24698</t>
  </si>
  <si>
    <t>CVE-2018-13130</t>
  </si>
  <si>
    <t>https://nvd.nist.gov/vuln/detail/CVE-2018-13130</t>
  </si>
  <si>
    <t>cpe:2.3:a:bitotal:bitotal:-:*:*:*:*:*:*:*</t>
  </si>
  <si>
    <t>CVE-2019-10904</t>
  </si>
  <si>
    <t>https://nvd.nist.gov/vuln/detail/CVE-2019-10904</t>
  </si>
  <si>
    <t>cpe:2.3:o:debian:debian_linux:8.0:*:*:*:*:*:*:*</t>
  </si>
  <si>
    <t>CVE-2019-7678</t>
  </si>
  <si>
    <t>https://nvd.nist.gov/vuln/detail/CVE-2019-7678</t>
  </si>
  <si>
    <t>cpe:2.3:a:enphase:envoy:*:*:*:*:*:*:*:*</t>
  </si>
  <si>
    <t>CVE-2014-10389</t>
  </si>
  <si>
    <t>https://nvd.nist.gov/vuln/detail/CVE-2014-10389</t>
  </si>
  <si>
    <t>cpe:2.3:a:wpsupportplus:wp_support_plus_responsive_ticket_system:*:*:*:*:*:wordpress:*:*</t>
  </si>
  <si>
    <t>CVE-2019-12137</t>
  </si>
  <si>
    <t>https://nvd.nist.gov/vuln/detail/CVE-2019-12137</t>
  </si>
  <si>
    <t>CVE-2018-11509</t>
  </si>
  <si>
    <t>https://nvd.nist.gov/vuln/detail/CVE-2018-11509</t>
  </si>
  <si>
    <t>cpe:2.3:a:asustor:asustor_data_master:3.1.0:*:*:*:*:*:*:*</t>
  </si>
  <si>
    <t>CVE-2018-9327</t>
  </si>
  <si>
    <t>https://nvd.nist.gov/vuln/detail/CVE-2018-9327</t>
  </si>
  <si>
    <t>cpe:2.3:a:etherpad:etherpad:*:*:*:*:*:*:*:*</t>
  </si>
  <si>
    <t>CVE-2019-16302</t>
  </si>
  <si>
    <t>https://nvd.nist.gov/vuln/detail/CVE-2019-16302</t>
  </si>
  <si>
    <t>CWE-755</t>
  </si>
  <si>
    <t>cpe:2.3:o:linuxfoundation:open_network_operating_system:1.14.0:-:*:*:*:*:*:*</t>
  </si>
  <si>
    <t>CVE-2018-20948</t>
  </si>
  <si>
    <t>https://nvd.nist.gov/vuln/detail/CVE-2018-20948</t>
  </si>
  <si>
    <t>CVE-2020-10121</t>
  </si>
  <si>
    <t>https://nvd.nist.gov/vuln/detail/CVE-2020-10121</t>
  </si>
  <si>
    <t>CVE-2019-9864</t>
  </si>
  <si>
    <t>https://nvd.nist.gov/vuln/detail/CVE-2019-9864</t>
  </si>
  <si>
    <t>cpe:2.3:a:amazon_affiliate_store_project:amazon_affiliate_store:2.1.6:*:*:*:*:*:*:*</t>
  </si>
  <si>
    <t>CVE-2018-18955</t>
  </si>
  <si>
    <t>https://nvd.nist.gov/vuln/detail/CVE-2018-18955</t>
  </si>
  <si>
    <t>CVE-2019-13066</t>
  </si>
  <si>
    <t>https://nvd.nist.gov/vuln/detail/CVE-2019-13066</t>
  </si>
  <si>
    <t>cpe:2.3:a:sahipro:sahi_pro:8.0.0:*:*:*:*:*:*:*</t>
  </si>
  <si>
    <t>CVE-2015-9515</t>
  </si>
  <si>
    <t>https://nvd.nist.gov/vuln/detail/CVE-2015-9515</t>
  </si>
  <si>
    <t>CVE-2019-17295</t>
  </si>
  <si>
    <t>https://nvd.nist.gov/vuln/detail/CVE-2019-17295</t>
  </si>
  <si>
    <t>cpe:2.3:a:sugarcrm:sugarcrm:*:*:*:*:enterprise:*:*:*</t>
  </si>
  <si>
    <t>CVE-2018-14450</t>
  </si>
  <si>
    <t>https://nvd.nist.gov/vuln/detail/CVE-2018-14450</t>
  </si>
  <si>
    <t>cpe:2.3:a:linuxsampler:libgig:4.1.0:*:*:*:*:*:*:*</t>
  </si>
  <si>
    <t>CVE-2017-18507</t>
  </si>
  <si>
    <t>https://nvd.nist.gov/vuln/detail/CVE-2017-18507</t>
  </si>
  <si>
    <t>cpe:2.3:a:wp-livechat:wp_live_chat_support:*:*:*:*:*:wordpress:*:*</t>
  </si>
  <si>
    <t>CVE-2019-9689</t>
  </si>
  <si>
    <t>https://nvd.nist.gov/vuln/detail/CVE-2019-9689</t>
  </si>
  <si>
    <t>cpe:2.3:a:axtls_project:axtls:*:*:*:*:*:*:*:*</t>
  </si>
  <si>
    <t>CVE-2018-19355</t>
  </si>
  <si>
    <t>https://nvd.nist.gov/vuln/detail/CVE-2018-19355</t>
  </si>
  <si>
    <t>CVE-2019-15351</t>
  </si>
  <si>
    <t>https://nvd.nist.gov/vuln/detail/CVE-2019-15351</t>
  </si>
  <si>
    <t>CVE-2019-11839</t>
  </si>
  <si>
    <t>https://nvd.nist.gov/vuln/detail/CVE-2019-11839</t>
  </si>
  <si>
    <t>cpe:2.3:a:nginx:njs:*:*:*:*:*:*:*:*</t>
  </si>
  <si>
    <t>CVE-2017-18797</t>
  </si>
  <si>
    <t>https://nvd.nist.gov/vuln/detail/CVE-2017-18797</t>
  </si>
  <si>
    <t>CVE-2016-10929</t>
  </si>
  <si>
    <t>https://nvd.nist.gov/vuln/detail/CVE-2016-10929</t>
  </si>
  <si>
    <t>cpe:2.3:a:advanced_ajax_page_loader_project:advanced_ajax_page_loader:*:*:*:*:*:wordpress:*:*</t>
  </si>
  <si>
    <t>CVE-2018-14738</t>
  </si>
  <si>
    <t>https://nvd.nist.gov/vuln/detail/CVE-2018-14738</t>
  </si>
  <si>
    <t>cpe:2.3:a:pbc_project:pbc:*:*:*:*:*:*:*:*</t>
  </si>
  <si>
    <t>CVE-2019-6782</t>
  </si>
  <si>
    <t>https://nvd.nist.gov/vuln/detail/CVE-2019-6782</t>
  </si>
  <si>
    <t>CVE-2019-19916</t>
  </si>
  <si>
    <t>https://nvd.nist.gov/vuln/detail/CVE-2019-19916</t>
  </si>
  <si>
    <t>CVE-2019-15436</t>
  </si>
  <si>
    <t>https://nvd.nist.gov/vuln/detail/CVE-2019-15436</t>
  </si>
  <si>
    <t>CVE-2019-12126</t>
  </si>
  <si>
    <t>https://nvd.nist.gov/vuln/detail/CVE-2019-12126</t>
  </si>
  <si>
    <t>cpe:2.3:a:onap:open_network_automation_platform:*:*:*:*:*:*:*:*</t>
  </si>
  <si>
    <t>CVE-2019-19937</t>
  </si>
  <si>
    <t>https://nvd.nist.gov/vuln/detail/CVE-2019-19937</t>
  </si>
  <si>
    <t>cpe:2.3:a:jfrog:artifactory:*:*:*:*:*:*:*:*</t>
  </si>
  <si>
    <t>CVE-2018-12923</t>
  </si>
  <si>
    <t>https://nvd.nist.gov/vuln/detail/CVE-2018-12923</t>
  </si>
  <si>
    <t>cpe:2.3:a:bwssystems:ha-bridge:-:*:*:*:*:*:*:*</t>
  </si>
  <si>
    <t>CVE-2019-18684</t>
  </si>
  <si>
    <t>https://nvd.nist.gov/vuln/detail/CVE-2019-18684</t>
  </si>
  <si>
    <t>cpe:2.3:a:sudo_project:sudo:*:*:*:*:*:*:*:*</t>
  </si>
  <si>
    <t>CVE-2020-12860</t>
  </si>
  <si>
    <t>https://nvd.nist.gov/vuln/detail/CVE-2020-12860</t>
  </si>
  <si>
    <t>cpe:2.3:a:health:covidsafe:-:*:*:*:*:iphone_os:*:*</t>
  </si>
  <si>
    <t>CVE-2018-19654</t>
  </si>
  <si>
    <t>https://nvd.nist.gov/vuln/detail/CVE-2018-19654</t>
  </si>
  <si>
    <t>CVE-2019-18459</t>
  </si>
  <si>
    <t>https://nvd.nist.gov/vuln/detail/CVE-2019-18459</t>
  </si>
  <si>
    <t>CVE-2018-13482</t>
  </si>
  <si>
    <t>https://nvd.nist.gov/vuln/detail/CVE-2018-13482</t>
  </si>
  <si>
    <t>cpe:2.3:a:ethercash_project:ethercash:-:*:*:*:*:*:*:*</t>
  </si>
  <si>
    <t>CVE-2018-19374</t>
  </si>
  <si>
    <t>https://nvd.nist.gov/vuln/detail/CVE-2018-19374</t>
  </si>
  <si>
    <t>cpe:2.3:a:zohocorp:manageengine_admanager_plus:6.6:6657:*:*:*:*:*:*</t>
  </si>
  <si>
    <t>CVE-2018-20982</t>
  </si>
  <si>
    <t>https://nvd.nist.gov/vuln/detail/CVE-2018-20982</t>
  </si>
  <si>
    <t>cpe:2.3:a:media_library_assistant_project:media_library_assistant:*:*:*:*:*:wordpress:*:*</t>
  </si>
  <si>
    <t>CVE-2016-11077</t>
  </si>
  <si>
    <t>https://nvd.nist.gov/vuln/detail/CVE-2016-11077</t>
  </si>
  <si>
    <t>CVE-2019-6296</t>
  </si>
  <si>
    <t>https://nvd.nist.gov/vuln/detail/CVE-2019-6296</t>
  </si>
  <si>
    <t>cpe:2.3:a:skymoonlabs:cleanto:5.0:*:*:*:*:*:*:*</t>
  </si>
  <si>
    <t>CVE-2019-12223</t>
  </si>
  <si>
    <t>https://nvd.nist.gov/vuln/detail/CVE-2019-12223</t>
  </si>
  <si>
    <t>CVE-2020-13763</t>
  </si>
  <si>
    <t>https://nvd.nist.gov/vuln/detail/CVE-2020-13763</t>
  </si>
  <si>
    <t>cpe:2.3:a:joomla:joomla\!:*:*:*:*:*:*:*:*</t>
  </si>
  <si>
    <t>CVE-2019-14754</t>
  </si>
  <si>
    <t>https://nvd.nist.gov/vuln/detail/CVE-2019-14754</t>
  </si>
  <si>
    <t>cpe:2.3:a:open-school:open-school:2.3:*:*:*:community:*:*:*</t>
  </si>
  <si>
    <t>CVE-2019-9550</t>
  </si>
  <si>
    <t>https://nvd.nist.gov/vuln/detail/CVE-2019-9550</t>
  </si>
  <si>
    <t>cpe:2.3:a:dhcms_project:dhcms:*:*:*:*:*:*:*:*</t>
  </si>
  <si>
    <t>CVE-2018-13095</t>
  </si>
  <si>
    <t>https://nvd.nist.gov/vuln/detail/CVE-2018-13095</t>
  </si>
  <si>
    <t>CVE-2018-1999014</t>
  </si>
  <si>
    <t>https://nvd.nist.gov/vuln/detail/CVE-2018-1999014</t>
  </si>
  <si>
    <t>CVE-2018-9091</t>
  </si>
  <si>
    <t>https://nvd.nist.gov/vuln/detail/CVE-2018-9091</t>
  </si>
  <si>
    <t>cpe:2.3:o:kemptechnologies:loadmaster_operating_system:*:*:*:*:*:*:*:*</t>
  </si>
  <si>
    <t>CVE-2018-16956</t>
  </si>
  <si>
    <t>https://nvd.nist.gov/vuln/detail/CVE-2018-16956</t>
  </si>
  <si>
    <t>cpe:2.3:a:oracle:webcenter_interaction:10.3.3:*:*:*:*:*:*:*</t>
  </si>
  <si>
    <t>CVE-2018-13355</t>
  </si>
  <si>
    <t>https://nvd.nist.gov/vuln/detail/CVE-2018-13355</t>
  </si>
  <si>
    <t>cpe:2.3:o:terra-master:terramaster_operating_system:3.1.03:*:*:*:*:*:*:*</t>
  </si>
  <si>
    <t>CVE-2016-10863</t>
  </si>
  <si>
    <t>https://nvd.nist.gov/vuln/detail/CVE-2016-10863</t>
  </si>
  <si>
    <t>CVE-2020-13640</t>
  </si>
  <si>
    <t>https://nvd.nist.gov/vuln/detail/CVE-2020-13640</t>
  </si>
  <si>
    <t>cpe:2.3:a:gvectors:wpdiscuz:*:*:*:*:*:wordpress:*:*</t>
  </si>
  <si>
    <t>CVE-2018-14980</t>
  </si>
  <si>
    <t>https://nvd.nist.gov/vuln/detail/CVE-2018-14980</t>
  </si>
  <si>
    <t>CVE-2019-8343</t>
  </si>
  <si>
    <t>https://nvd.nist.gov/vuln/detail/CVE-2019-8343</t>
  </si>
  <si>
    <t>cpe:2.3:a:nasm:netwide_assembler:2.14.02:*:*:*:*:*:*:*</t>
  </si>
  <si>
    <t>CVE-2019-7741</t>
  </si>
  <si>
    <t>https://nvd.nist.gov/vuln/detail/CVE-2019-7741</t>
  </si>
  <si>
    <t>CVE-2020-7979</t>
  </si>
  <si>
    <t>https://nvd.nist.gov/vuln/detail/CVE-2020-7979</t>
  </si>
  <si>
    <t>CVE-2015-9353</t>
  </si>
  <si>
    <t>https://nvd.nist.gov/vuln/detail/CVE-2015-9353</t>
  </si>
  <si>
    <t>cpe:2.3:a:tri:gigpress:*:*:*:*:*:wordpress:*:*</t>
  </si>
  <si>
    <t>CVE-2018-15587</t>
  </si>
  <si>
    <t>https://nvd.nist.gov/vuln/detail/CVE-2018-15587</t>
  </si>
  <si>
    <t>cpe:2.3:a:gnome:evolution:*:*:*:*:*:*:*:*</t>
  </si>
  <si>
    <t>CVE-2019-7675</t>
  </si>
  <si>
    <t>https://nvd.nist.gov/vuln/detail/CVE-2019-7675</t>
  </si>
  <si>
    <t>CVE-2019-20811</t>
  </si>
  <si>
    <t>https://nvd.nist.gov/vuln/detail/CVE-2019-20811</t>
  </si>
  <si>
    <t>CVE-2015-9453</t>
  </si>
  <si>
    <t>https://nvd.nist.gov/vuln/detail/CVE-2015-9453</t>
  </si>
  <si>
    <t>cpe:2.3:a:k-78:broken_link_manager:*:*:*:*:*:wordpress:*:*</t>
  </si>
  <si>
    <t>CVE-2018-11347</t>
  </si>
  <si>
    <t>https://nvd.nist.gov/vuln/detail/CVE-2018-11347</t>
  </si>
  <si>
    <t>CWE-113</t>
  </si>
  <si>
    <t>cpe:2.3:o:yunohost:yunohost:*:*:*:*:*:*:*:*</t>
  </si>
  <si>
    <t>CVE-2020-22158</t>
  </si>
  <si>
    <t>https://nvd.nist.gov/vuln/detail/CVE-2020-22158</t>
  </si>
  <si>
    <t>CVE-2018-8881</t>
  </si>
  <si>
    <t>https://nvd.nist.gov/vuln/detail/CVE-2018-8881</t>
  </si>
  <si>
    <t>cpe:2.3:a:nasm:netwide_assembler:2.13.02:rc2:*:*:*:*:*:*</t>
  </si>
  <si>
    <t>CVE-2018-10728</t>
  </si>
  <si>
    <t>https://nvd.nist.gov/vuln/detail/CVE-2018-10728</t>
  </si>
  <si>
    <t>CVE-2018-13306</t>
  </si>
  <si>
    <t>https://nvd.nist.gov/vuln/detail/CVE-2018-13306</t>
  </si>
  <si>
    <t>CVE-2019-10012</t>
  </si>
  <si>
    <t>https://nvd.nist.gov/vuln/detail/CVE-2019-10012</t>
  </si>
  <si>
    <t>cpe:2.3:a:jenzabar:internet_campus_solution:9:*:*:*:*:*:*:*</t>
  </si>
  <si>
    <t>CVE-2018-6364</t>
  </si>
  <si>
    <t>https://nvd.nist.gov/vuln/detail/CVE-2018-6364</t>
  </si>
  <si>
    <t>cpe:2.3:a:multilanguage_real_estate_mlm_script_project:multilanguage_real_estate_mlm_script:*:*:*:*:*:*:*:*</t>
  </si>
  <si>
    <t>CVE-2018-18426</t>
  </si>
  <si>
    <t>https://nvd.nist.gov/vuln/detail/CVE-2018-18426</t>
  </si>
  <si>
    <t>CVE-2018-10763</t>
  </si>
  <si>
    <t>https://nvd.nist.gov/vuln/detail/CVE-2018-10763</t>
  </si>
  <si>
    <t>cpe:2.3:a:synametrics:synaman:4.0:*:*:*:*:*:*:*</t>
  </si>
  <si>
    <t>CVE-2019-12924</t>
  </si>
  <si>
    <t>https://nvd.nist.gov/vuln/detail/CVE-2019-12924</t>
  </si>
  <si>
    <t>cpe:2.3:a:mailenable:mailenable:*:*:*:*:premium:*:*:*</t>
  </si>
  <si>
    <t>CVE-2019-12846</t>
  </si>
  <si>
    <t>https://nvd.nist.gov/vuln/detail/CVE-2019-12846</t>
  </si>
  <si>
    <t>cpe:2.3:a:jetbrains:teamcity:*:*:*:*:*:*:*:*</t>
  </si>
  <si>
    <t>CVE-2017-18474</t>
  </si>
  <si>
    <t>https://nvd.nist.gov/vuln/detail/CVE-2017-18474</t>
  </si>
  <si>
    <t>CVE-2018-18559</t>
  </si>
  <si>
    <t>https://nvd.nist.gov/vuln/detail/CVE-2018-18559</t>
  </si>
  <si>
    <t>CVE-2018-18672</t>
  </si>
  <si>
    <t>https://nvd.nist.gov/vuln/detail/CVE-2018-18672</t>
  </si>
  <si>
    <t>cpe:2.3:a:gnuboard:gnuboard5:5.3.1.9:*:*:*:*:*:*:*</t>
  </si>
  <si>
    <t>CVE-2018-18843</t>
  </si>
  <si>
    <t>https://nvd.nist.gov/vuln/detail/CVE-2018-18843</t>
  </si>
  <si>
    <t>CVE-2018-18701</t>
  </si>
  <si>
    <t>https://nvd.nist.gov/vuln/detail/CVE-2018-18701</t>
  </si>
  <si>
    <t>cpe:2.3:a:gnu:binutils:2.31:*:*:*:*:*:*:*</t>
  </si>
  <si>
    <t>CVE-2018-1000102</t>
  </si>
  <si>
    <t>https://nvd.nist.gov/vuln/detail/CVE-2018-1000102</t>
  </si>
  <si>
    <t>CVE-2019-18455</t>
  </si>
  <si>
    <t>https://nvd.nist.gov/vuln/detail/CVE-2019-18455</t>
  </si>
  <si>
    <t>CVE-2020-14472</t>
  </si>
  <si>
    <t>https://nvd.nist.gov/vuln/detail/CVE-2020-14472</t>
  </si>
  <si>
    <t>CVE-2016-10707</t>
  </si>
  <si>
    <t>https://nvd.nist.gov/vuln/detail/CVE-2016-10707</t>
  </si>
  <si>
    <t>cpe:2.3:a:jquery:jquery:3.0.0:rc1:*:*:*:*:*:*</t>
  </si>
  <si>
    <t>CVE-2019-20621</t>
  </si>
  <si>
    <t>https://nvd.nist.gov/vuln/detail/CVE-2019-20621</t>
  </si>
  <si>
    <t>cpe:2.3:o:google:android:7.0:*:*:*:*:*:*:*</t>
  </si>
  <si>
    <t>CVE-2020-10826</t>
  </si>
  <si>
    <t>https://nvd.nist.gov/vuln/detail/CVE-2020-10826</t>
  </si>
  <si>
    <t>CVE-2019-15532</t>
  </si>
  <si>
    <t>https://nvd.nist.gov/vuln/detail/CVE-2019-15532</t>
  </si>
  <si>
    <t>cpe:2.3:a:gchq:cyberchef:*:*:*:*:*:*:*:*</t>
  </si>
  <si>
    <t>CVE-2019-6996</t>
  </si>
  <si>
    <t>https://nvd.nist.gov/vuln/detail/CVE-2019-6996</t>
  </si>
  <si>
    <t>CVE-2018-14606</t>
  </si>
  <si>
    <t>https://nvd.nist.gov/vuln/detail/CVE-2018-14606</t>
  </si>
  <si>
    <t>CVE-2017-18472</t>
  </si>
  <si>
    <t>https://nvd.nist.gov/vuln/detail/CVE-2017-18472</t>
  </si>
  <si>
    <t>CVE-2018-13599</t>
  </si>
  <si>
    <t>https://nvd.nist.gov/vuln/detail/CVE-2018-13599</t>
  </si>
  <si>
    <t>cpe:2.3:a:residualvalue_project:residualvalue:-:*:*:*:*:*:*:*</t>
  </si>
  <si>
    <t>CVE-2018-7717</t>
  </si>
  <si>
    <t>https://nvd.nist.gov/vuln/detail/CVE-2018-7717</t>
  </si>
  <si>
    <t>cpe:2.3:a:kubik-rubik:simple_image_gallery_extended:*:*:*:*:*:joomla\!:*:*</t>
  </si>
  <si>
    <t>CVE-2018-18019</t>
  </si>
  <si>
    <t>https://nvd.nist.gov/vuln/detail/CVE-2018-18019</t>
  </si>
  <si>
    <t>cpe:2.3:a:tribulant:slideshow_gallery:1.6.8:*:*:*:*:wordpress:*:*</t>
  </si>
  <si>
    <t>CVE-2018-13998</t>
  </si>
  <si>
    <t>https://nvd.nist.gov/vuln/detail/CVE-2018-13998</t>
  </si>
  <si>
    <t>cpe:2.3:a:clippercms:clippercms:1.3.3:*:*:*:*:*:*:*</t>
  </si>
  <si>
    <t>CVE-2019-11852</t>
  </si>
  <si>
    <t>https://nvd.nist.gov/vuln/detail/CVE-2019-11852</t>
  </si>
  <si>
    <t>CVE-2018-15556</t>
  </si>
  <si>
    <t>https://nvd.nist.gov/vuln/detail/CVE-2018-15556</t>
  </si>
  <si>
    <t>CVE-2019-16411</t>
  </si>
  <si>
    <t>https://nvd.nist.gov/vuln/detail/CVE-2019-16411</t>
  </si>
  <si>
    <t>cpe:2.3:a:suricata-ids:suricata:4.1.4:*:*:*:*:*:*:*</t>
  </si>
  <si>
    <t>CVE-2018-13215</t>
  </si>
  <si>
    <t>https://nvd.nist.gov/vuln/detail/CVE-2018-13215</t>
  </si>
  <si>
    <t>cpe:2.3:a:sample_token_project:sample_token:-:*:*:*:*:*:*:*</t>
  </si>
  <si>
    <t>CVE-2020-13444</t>
  </si>
  <si>
    <t>https://nvd.nist.gov/vuln/detail/CVE-2020-13444</t>
  </si>
  <si>
    <t>cpe:2.3:a:liferay:liferay_portal:7.1:ga1:*:*:community:*:*:*</t>
  </si>
  <si>
    <t>CVE-2019-14210</t>
  </si>
  <si>
    <t>https://nvd.nist.gov/vuln/detail/CVE-2019-14210</t>
  </si>
  <si>
    <t>CVE-2019-20653</t>
  </si>
  <si>
    <t>https://nvd.nist.gov/vuln/detail/CVE-2019-20653</t>
  </si>
  <si>
    <t>CVE-2020-7247</t>
  </si>
  <si>
    <t>https://nvd.nist.gov/vuln/detail/CVE-2020-7247</t>
  </si>
  <si>
    <t>CWE-252</t>
  </si>
  <si>
    <t>cpe:2.3:a:openbsd:opensmtpd:6.6:*:*:*:*:*:*:*</t>
  </si>
  <si>
    <t>CVE-2019-17237</t>
  </si>
  <si>
    <t>https://nvd.nist.gov/vuln/detail/CVE-2019-17237</t>
  </si>
  <si>
    <t>cpe:2.3:a:getigniteup:igniteup:*:*:*:*:*:wordpress:*:*</t>
  </si>
  <si>
    <t>CVE-2018-5244</t>
  </si>
  <si>
    <t>https://nvd.nist.gov/vuln/detail/CVE-2018-5244</t>
  </si>
  <si>
    <t>CVE-2019-18989</t>
  </si>
  <si>
    <t>https://nvd.nist.gov/vuln/detail/CVE-2019-18989</t>
  </si>
  <si>
    <t>CVE-2019-14915</t>
  </si>
  <si>
    <t>https://nvd.nist.gov/vuln/detail/CVE-2019-14915</t>
  </si>
  <si>
    <t>cpe:2.3:a:prise:adas:1.7.0:*:*:*:*:*:*:*</t>
  </si>
  <si>
    <t>CVE-2017-18787</t>
  </si>
  <si>
    <t>https://nvd.nist.gov/vuln/detail/CVE-2017-18787</t>
  </si>
  <si>
    <t>CVE-2019-16190</t>
  </si>
  <si>
    <t>https://nvd.nist.gov/vuln/detail/CVE-2019-16190</t>
  </si>
  <si>
    <t>CVE-2019-15563</t>
  </si>
  <si>
    <t>https://nvd.nist.gov/vuln/detail/CVE-2019-15563</t>
  </si>
  <si>
    <t>cpe:2.3:a:ohdsi:webapi:*:*:*:*:*:*:*:*</t>
  </si>
  <si>
    <t>CVE-2018-9861</t>
  </si>
  <si>
    <t>https://nvd.nist.gov/vuln/detail/CVE-2018-9861</t>
  </si>
  <si>
    <t>cpe:2.3:a:ckeditor:enhanced_image:*:*:*:*:*:ckeditor:*:*</t>
  </si>
  <si>
    <t>CVE-2020-11822</t>
  </si>
  <si>
    <t>https://nvd.nist.gov/vuln/detail/CVE-2020-11822</t>
  </si>
  <si>
    <t>cpe:2.3:a:rukovoditel:rukovoditel:2.5.2:*:*:*:*:*:*:*</t>
  </si>
  <si>
    <t>CVE-2018-13089</t>
  </si>
  <si>
    <t>https://nvd.nist.gov/vuln/detail/CVE-2018-13089</t>
  </si>
  <si>
    <t>cpe:2.3:a:ucointoken_project:ucointoken:-:*:*:*:*:*:*:*</t>
  </si>
  <si>
    <t>CVE-2018-15584</t>
  </si>
  <si>
    <t>https://nvd.nist.gov/vuln/detail/CVE-2018-15584</t>
  </si>
  <si>
    <t>cpe:2.3:a:gnuboard:gnuboard5:*:*:*:*:*:*:*:*</t>
  </si>
  <si>
    <t>CVE-2017-18857</t>
  </si>
  <si>
    <t>https://nvd.nist.gov/vuln/detail/CVE-2017-18857</t>
  </si>
  <si>
    <t>CWE-521</t>
  </si>
  <si>
    <t>cpe:2.3:a:netgear:insight:*:*:*:*:*:android:*:*</t>
  </si>
  <si>
    <t>CVE-2018-21049</t>
  </si>
  <si>
    <t>https://nvd.nist.gov/vuln/detail/CVE-2018-21049</t>
  </si>
  <si>
    <t>CVE-2018-14058</t>
  </si>
  <si>
    <t>https://nvd.nist.gov/vuln/detail/CVE-2018-14058</t>
  </si>
  <si>
    <t>cpe:2.3:a:pimcore:pimcore:*:*:*:*:*:*:*:*</t>
  </si>
  <si>
    <t>CVE-2020-25576</t>
  </si>
  <si>
    <t>https://nvd.nist.gov/vuln/detail/CVE-2020-25576</t>
  </si>
  <si>
    <t>CVE-2019-20622</t>
  </si>
  <si>
    <t>https://nvd.nist.gov/vuln/detail/CVE-2019-20622</t>
  </si>
  <si>
    <t>CVE-2018-17784</t>
  </si>
  <si>
    <t>https://nvd.nist.gov/vuln/detail/CVE-2018-17784</t>
  </si>
  <si>
    <t>cpe:2.3:a:sugarcrm:sugarcrm:*:*:*:*:community:*:*:*</t>
  </si>
  <si>
    <t>CVE-2018-20419</t>
  </si>
  <si>
    <t>https://nvd.nist.gov/vuln/detail/CVE-2018-20419</t>
  </si>
  <si>
    <t>cpe:2.3:a:douco:douphp:1.5:*:*:*:*:*:*:*</t>
  </si>
  <si>
    <t>CVE-2018-21068</t>
  </si>
  <si>
    <t>https://nvd.nist.gov/vuln/detail/CVE-2018-21068</t>
  </si>
  <si>
    <t>CVE-2020-24376</t>
  </si>
  <si>
    <t>https://nvd.nist.gov/vuln/detail/CVE-2020-24376</t>
  </si>
  <si>
    <t>CVE-2018-20973</t>
  </si>
  <si>
    <t>https://nvd.nist.gov/vuln/detail/CVE-2018-20973</t>
  </si>
  <si>
    <t>cpe:2.3:a:codeermeneer:companion_auto_update:*:*:*:*:*:wordpress:*:*</t>
  </si>
  <si>
    <t>CVE-2020-24972</t>
  </si>
  <si>
    <t>https://nvd.nist.gov/vuln/detail/CVE-2020-24972</t>
  </si>
  <si>
    <t>CVE-2018-6360</t>
  </si>
  <si>
    <t>https://nvd.nist.gov/vuln/detail/CVE-2018-6360</t>
  </si>
  <si>
    <t>cpe:2.3:a:mpv:mpv:*:*:*:*:*:*:*:*</t>
  </si>
  <si>
    <t>CVE-2017-18727</t>
  </si>
  <si>
    <t>https://nvd.nist.gov/vuln/detail/CVE-2017-18727</t>
  </si>
  <si>
    <t>CVE-2007-6763</t>
  </si>
  <si>
    <t>https://nvd.nist.gov/vuln/detail/CVE-2007-6763</t>
  </si>
  <si>
    <t>CVE-2016-10742</t>
  </si>
  <si>
    <t>https://nvd.nist.gov/vuln/detail/CVE-2016-10742</t>
  </si>
  <si>
    <t>cpe:2.3:a:zabbix:zabbix:*:*:*:*:*:*:*:*</t>
  </si>
  <si>
    <t>CVE-2017-18705</t>
  </si>
  <si>
    <t>https://nvd.nist.gov/vuln/detail/CVE-2017-18705</t>
  </si>
  <si>
    <t>CVE-2019-19481</t>
  </si>
  <si>
    <t>https://nvd.nist.gov/vuln/detail/CVE-2019-19481</t>
  </si>
  <si>
    <t>cpe:2.3:a:opensc_project:opensc:0.19.0:-:*:*:*:*:*:*</t>
  </si>
  <si>
    <t>CVE-2020-11522</t>
  </si>
  <si>
    <t>https://nvd.nist.gov/vuln/detail/CVE-2020-11522</t>
  </si>
  <si>
    <t>CVE-2019-14769</t>
  </si>
  <si>
    <t>https://nvd.nist.gov/vuln/detail/CVE-2019-14769</t>
  </si>
  <si>
    <t>cpe:2.3:a:backdropcms:backdrop:*:*:*:*:*:*:*:*</t>
  </si>
  <si>
    <t>CVE-2020-9024</t>
  </si>
  <si>
    <t>https://nvd.nist.gov/vuln/detail/CVE-2020-9024</t>
  </si>
  <si>
    <t>CVE-2019-20837</t>
  </si>
  <si>
    <t>https://nvd.nist.gov/vuln/detail/CVE-2019-20837</t>
  </si>
  <si>
    <t>cpe:2.3:a:foxitsoftware:phantompdf:*:*:*:*:*:*:*:*</t>
  </si>
  <si>
    <t>CVE-2018-19898</t>
  </si>
  <si>
    <t>https://nvd.nist.gov/vuln/detail/CVE-2018-19898</t>
  </si>
  <si>
    <t>cpe:2.3:a:thinkcmf:thinkcmf:x2.2.2:*:*:*:*:*:*:*</t>
  </si>
  <si>
    <t>CVE-2017-18850</t>
  </si>
  <si>
    <t>https://nvd.nist.gov/vuln/detail/CVE-2017-18850</t>
  </si>
  <si>
    <t>CVE-2020-15894</t>
  </si>
  <si>
    <t>https://nvd.nist.gov/vuln/detail/CVE-2020-15894</t>
  </si>
  <si>
    <t>CVE-2018-1000659</t>
  </si>
  <si>
    <t>https://nvd.nist.gov/vuln/detail/CVE-2018-1000659</t>
  </si>
  <si>
    <t>cpe:2.3:a:limesurvey:limesurvey:*:*:*:*:*:*:*:*</t>
  </si>
  <si>
    <t>CVE-2020-15511</t>
  </si>
  <si>
    <t>https://nvd.nist.gov/vuln/detail/CVE-2020-15511</t>
  </si>
  <si>
    <t>CVE-2018-10813</t>
  </si>
  <si>
    <t>https://nvd.nist.gov/vuln/detail/CVE-2018-10813</t>
  </si>
  <si>
    <t>cpe:2.3:a:aprendecondedos:dedos-web:1.0:*:*:*:*:*:*:*</t>
  </si>
  <si>
    <t>CVE-2018-15150</t>
  </si>
  <si>
    <t>https://nvd.nist.gov/vuln/detail/CVE-2018-15150</t>
  </si>
  <si>
    <t>cpe:2.3:a:open-emr:openemr:*:*:*:*:*:*:*:*</t>
  </si>
  <si>
    <t>CVE-2018-17881</t>
  </si>
  <si>
    <t>https://nvd.nist.gov/vuln/detail/CVE-2018-17881</t>
  </si>
  <si>
    <t>CVE-2019-13380</t>
  </si>
  <si>
    <t>https://nvd.nist.gov/vuln/detail/CVE-2019-13380</t>
  </si>
  <si>
    <t>cpe:2.3:a:keynto:team_password_manager:1.5.0:*:*:*:*:*:*:*</t>
  </si>
  <si>
    <t>CVE-2018-12272</t>
  </si>
  <si>
    <t>https://nvd.nist.gov/vuln/detail/CVE-2018-12272</t>
  </si>
  <si>
    <t>cpe:2.3:a:ximdex:ximdex:4.0:*:*:*:*:*:*:*</t>
  </si>
  <si>
    <t>CVE-2019-8323</t>
  </si>
  <si>
    <t>https://nvd.nist.gov/vuln/detail/CVE-2019-8323</t>
  </si>
  <si>
    <t>cpe:2.3:a:rubygems:rubygems:*:*:*:*:*:*:*:*</t>
  </si>
  <si>
    <t>CVE-2018-7733</t>
  </si>
  <si>
    <t>https://nvd.nist.gov/vuln/detail/CVE-2018-7733</t>
  </si>
  <si>
    <t>cpe:2.3:a:yxtcmf:yxtcmf:*:*:*:*:*:*:*:*</t>
  </si>
  <si>
    <t>CVE-2019-15050</t>
  </si>
  <si>
    <t>https://nvd.nist.gov/vuln/detail/CVE-2019-15050</t>
  </si>
  <si>
    <t>cpe:2.3:a:axiosys:bento4:1.5.1.0:*:*:*:*:*:*:*</t>
  </si>
  <si>
    <t>CVE-2019-12760</t>
  </si>
  <si>
    <t>https://nvd.nist.gov/vuln/detail/CVE-2019-12760</t>
  </si>
  <si>
    <t>cpe:2.3:a:parso_project:parso:*:*:*:*:*:*:*:*</t>
  </si>
  <si>
    <t>CVE-2018-19535</t>
  </si>
  <si>
    <t>https://nvd.nist.gov/vuln/detail/CVE-2018-19535</t>
  </si>
  <si>
    <t>cpe:2.3:a:exiv2:exiv2:*:*:*:*:*:*:*:*</t>
  </si>
  <si>
    <t>CVE-2020-11589</t>
  </si>
  <si>
    <t>https://nvd.nist.gov/vuln/detail/CVE-2020-11589</t>
  </si>
  <si>
    <t>cpe:2.3:a:cipplanner:cipace:*:*:*:*:*:*:*:*</t>
  </si>
  <si>
    <t>CVE-2018-21012</t>
  </si>
  <si>
    <t>https://nvd.nist.gov/vuln/detail/CVE-2018-21012</t>
  </si>
  <si>
    <t>cpe:2.3:a:vsourz:cf7_invisible_recaptcha:*:*:*:*:*:wordpress:*:*</t>
  </si>
  <si>
    <t>CVE-2018-13654</t>
  </si>
  <si>
    <t>https://nvd.nist.gov/vuln/detail/CVE-2018-13654</t>
  </si>
  <si>
    <t>cpe:2.3:a:ests:eststoken:-:*:*:*:*:*:*:*</t>
  </si>
  <si>
    <t>CVE-2020-14199</t>
  </si>
  <si>
    <t>https://nvd.nist.gov/vuln/detail/CVE-2020-14199</t>
  </si>
  <si>
    <t>CVE-2015-9320</t>
  </si>
  <si>
    <t>https://nvd.nist.gov/vuln/detail/CVE-2015-9320</t>
  </si>
  <si>
    <t>cpe:2.3:a:optiontree_project:optiontree:*:*:*:*:*:wordpress:*:*</t>
  </si>
  <si>
    <t>CVE-2018-16969</t>
  </si>
  <si>
    <t>https://nvd.nist.gov/vuln/detail/CVE-2018-16969</t>
  </si>
  <si>
    <t>cpe:2.3:a:citrix:sharefile_storagezones_controller:*:*:*:*:*:*:*:*</t>
  </si>
  <si>
    <t>CVE-2019-15302</t>
  </si>
  <si>
    <t>https://nvd.nist.gov/vuln/detail/CVE-2019-15302</t>
  </si>
  <si>
    <t>cpe:2.3:a:xwiki:cryptpad:*:*:*:*:*:*:*:*</t>
  </si>
  <si>
    <t>CVE-2018-12576</t>
  </si>
  <si>
    <t>https://nvd.nist.gov/vuln/detail/CVE-2018-12576</t>
  </si>
  <si>
    <t>CWE-1021</t>
  </si>
  <si>
    <t>CVE-2018-9043</t>
  </si>
  <si>
    <t>https://nvd.nist.gov/vuln/detail/CVE-2018-9043</t>
  </si>
  <si>
    <t>cpe:2.3:a:iobit:advanced_systemcare_ultimate:11.0.1.58:*:*:*:*:*:*:*</t>
  </si>
  <si>
    <t>CVE-2018-5206</t>
  </si>
  <si>
    <t>https://nvd.nist.gov/vuln/detail/CVE-2018-5206</t>
  </si>
  <si>
    <t>cpe:2.3:a:irssi:irssi:*:*:*:*:*:*:*:*</t>
  </si>
  <si>
    <t>CVE-2019-6445</t>
  </si>
  <si>
    <t>https://nvd.nist.gov/vuln/detail/CVE-2019-6445</t>
  </si>
  <si>
    <t>CVE-2020-8496</t>
  </si>
  <si>
    <t>https://nvd.nist.gov/vuln/detail/CVE-2020-8496</t>
  </si>
  <si>
    <t>cpe:2.3:a:kronos:web_time_and_attendance:4.1.17:r1:*:*:*:*:*:*</t>
  </si>
  <si>
    <t>CVE-2018-11574</t>
  </si>
  <si>
    <t>https://nvd.nist.gov/vuln/detail/CVE-2018-11574</t>
  </si>
  <si>
    <t>cpe:2.3:a:point-to-point_protocol_project:point-to-point_protocol:-:*:*:*:*:*:*:*</t>
  </si>
  <si>
    <t>CVE-2018-16796</t>
  </si>
  <si>
    <t>https://nvd.nist.gov/vuln/detail/CVE-2018-16796</t>
  </si>
  <si>
    <t>cpe:2.3:a:hiscout:grc_suite:*:*:*:*:*:*:*:*</t>
  </si>
  <si>
    <t>CVE-2019-15366</t>
  </si>
  <si>
    <t>https://nvd.nist.gov/vuln/detail/CVE-2019-15366</t>
  </si>
  <si>
    <t>CVE-2018-21212</t>
  </si>
  <si>
    <t>https://nvd.nist.gov/vuln/detail/CVE-2018-21212</t>
  </si>
  <si>
    <t>CVE-2018-16410</t>
  </si>
  <si>
    <t>https://nvd.nist.gov/vuln/detail/CVE-2018-16410</t>
  </si>
  <si>
    <t>cpe:2.3:a:vanillaforums:vanilla:2.6.1:*:*:*:*:*:*:*</t>
  </si>
  <si>
    <t>CVE-2020-9039</t>
  </si>
  <si>
    <t>https://nvd.nist.gov/vuln/detail/CVE-2020-9039</t>
  </si>
  <si>
    <t>cpe:2.3:a:couchbase:couchbase_server:4.0.0:*:*:*:*:*:*:*</t>
  </si>
  <si>
    <t>CVE-2019-12185</t>
  </si>
  <si>
    <t>https://nvd.nist.gov/vuln/detail/CVE-2019-12185</t>
  </si>
  <si>
    <t>cpe:2.3:a:elabftw:elabftw:1.8.5:*:*:*:*:*:*:*</t>
  </si>
  <si>
    <t>CVE-2019-13176</t>
  </si>
  <si>
    <t>https://nvd.nist.gov/vuln/detail/CVE-2019-13176</t>
  </si>
  <si>
    <t>cpe:2.3:a:3cx:3cx:12.5:sp1:*:*:*:*:*:*</t>
  </si>
  <si>
    <t>CVE-2018-10974</t>
  </si>
  <si>
    <t>https://nvd.nist.gov/vuln/detail/CVE-2018-10974</t>
  </si>
  <si>
    <t>cpe:2.3:a:2345.cc:security_guard:3.7:*:*:*:*:*:x64:*</t>
  </si>
  <si>
    <t>CVE-2019-20870</t>
  </si>
  <si>
    <t>https://nvd.nist.gov/vuln/detail/CVE-2019-20870</t>
  </si>
  <si>
    <t>CVE-2019-15134</t>
  </si>
  <si>
    <t>https://nvd.nist.gov/vuln/detail/CVE-2019-15134</t>
  </si>
  <si>
    <t>cpe:2.3:o:riot-os:riot:*:*:*:*:*:*:*:*</t>
  </si>
  <si>
    <t>CVE-2018-1000669</t>
  </si>
  <si>
    <t>https://nvd.nist.gov/vuln/detail/CVE-2018-1000669</t>
  </si>
  <si>
    <t>cpe:2.3:a:koha:koha:*:*:*:*:*:*:*:*</t>
  </si>
  <si>
    <t>CVE-2018-19188</t>
  </si>
  <si>
    <t>https://nvd.nist.gov/vuln/detail/CVE-2018-19188</t>
  </si>
  <si>
    <t>cpe:2.3:a:amazon:payfort-php-sdk:*:*:*:*:*:*:*:*</t>
  </si>
  <si>
    <t>CVE-2020-12265</t>
  </si>
  <si>
    <t>https://nvd.nist.gov/vuln/detail/CVE-2020-12265</t>
  </si>
  <si>
    <t>cpe:2.3:a:decompress_project:decompress:*:*:*:*:*:node.js:*:*</t>
  </si>
  <si>
    <t>CVE-2018-16345</t>
  </si>
  <si>
    <t>https://nvd.nist.gov/vuln/detail/CVE-2018-16345</t>
  </si>
  <si>
    <t>cpe:2.3:a:easycms:easycms:1.5:*:*:*:*:*:*:*</t>
  </si>
  <si>
    <t>CVE-2020-16092</t>
  </si>
  <si>
    <t>https://nvd.nist.gov/vuln/detail/CVE-2020-16092</t>
  </si>
  <si>
    <t>CVE-2020-10966</t>
  </si>
  <si>
    <t>https://nvd.nist.gov/vuln/detail/CVE-2020-10966</t>
  </si>
  <si>
    <t>cpe:2.3:a:hestiacp:control_panel:*:*:*:*:*:*:*:*</t>
  </si>
  <si>
    <t>CVE-2018-19660</t>
  </si>
  <si>
    <t>https://nvd.nist.gov/vuln/detail/CVE-2018-19660</t>
  </si>
  <si>
    <t>CVE-2018-18009</t>
  </si>
  <si>
    <t>https://nvd.nist.gov/vuln/detail/CVE-2018-18009</t>
  </si>
  <si>
    <t>CVE-2018-6551</t>
  </si>
  <si>
    <t>https://nvd.nist.gov/vuln/detail/CVE-2018-6551</t>
  </si>
  <si>
    <t>cpe:2.3:a:gnu:glibc:*:*:*:*:*:*:*:*</t>
  </si>
  <si>
    <t>CVE-2020-25735</t>
  </si>
  <si>
    <t>https://nvd.nist.gov/vuln/detail/CVE-2020-25735</t>
  </si>
  <si>
    <t>CVE-2018-19748</t>
  </si>
  <si>
    <t>https://nvd.nist.gov/vuln/detail/CVE-2018-19748</t>
  </si>
  <si>
    <t>cpe:2.3:a:sdcms:sdcms:1.6:*:*:*:*:*:*:*</t>
  </si>
  <si>
    <t>CVE-2018-7207</t>
  </si>
  <si>
    <t>https://nvd.nist.gov/vuln/detail/CVE-2018-7207</t>
  </si>
  <si>
    <t>CVE-2018-16606</t>
  </si>
  <si>
    <t>https://nvd.nist.gov/vuln/detail/CVE-2018-16606</t>
  </si>
  <si>
    <t>cpe:2.3:a:proconf:proconf:*:*:*:*:*:*:*:*</t>
  </si>
  <si>
    <t>CVE-2020-10422</t>
  </si>
  <si>
    <t>https://nvd.nist.gov/vuln/detail/CVE-2020-10422</t>
  </si>
  <si>
    <t>CVE-2018-9270</t>
  </si>
  <si>
    <t>https://nvd.nist.gov/vuln/detail/CVE-2018-9270</t>
  </si>
  <si>
    <t>cpe:2.3:a:wireshark:wireshark:*:*:*:*:*:*:*:*</t>
  </si>
  <si>
    <t>CVE-2018-13836</t>
  </si>
  <si>
    <t>https://nvd.nist.gov/vuln/detail/CVE-2018-13836</t>
  </si>
  <si>
    <t>cpe:2.3:a:rocket_coin_project:rocket_coin:-:*:*:*:*:*:*:*</t>
  </si>
  <si>
    <t>CVE-2019-9740</t>
  </si>
  <si>
    <t>https://nvd.nist.gov/vuln/detail/CVE-2019-9740</t>
  </si>
  <si>
    <t>CWE-93</t>
  </si>
  <si>
    <t>cpe:2.3:a:python:python:*:*:*:*:*:*:*:*</t>
  </si>
  <si>
    <t>CVE-2016-11002</t>
  </si>
  <si>
    <t>https://nvd.nist.gov/vuln/detail/CVE-2016-11002</t>
  </si>
  <si>
    <t>cpe:2.3:a:elegantthemes:extra:*:*:*:*:*:wordpress:*:*</t>
  </si>
  <si>
    <t>CVE-2018-12293</t>
  </si>
  <si>
    <t>https://nvd.nist.gov/vuln/detail/CVE-2018-12293</t>
  </si>
  <si>
    <t>cpe:2.3:o:canonical:ubuntu_linux:16.04:*:*:*:lts:*:*:*</t>
  </si>
  <si>
    <t>CVE-2019-11836</t>
  </si>
  <si>
    <t>https://nvd.nist.gov/vuln/detail/CVE-2019-11836</t>
  </si>
  <si>
    <t>cpe:2.3:a:rediff:rediffmail:2.2.6:*:*:*:*:android:*:*</t>
  </si>
  <si>
    <t>CVE-2019-12582</t>
  </si>
  <si>
    <t>https://nvd.nist.gov/vuln/detail/CVE-2019-12582</t>
  </si>
  <si>
    <t>CVE-2020-19005</t>
  </si>
  <si>
    <t>https://nvd.nist.gov/vuln/detail/CVE-2020-19005</t>
  </si>
  <si>
    <t>CVE-2018-19607</t>
  </si>
  <si>
    <t>https://nvd.nist.gov/vuln/detail/CVE-2018-19607</t>
  </si>
  <si>
    <t>cpe:2.3:a:exiv2:exiv2:0.27:rc2:*:*:*:*:*:*</t>
  </si>
  <si>
    <t>CVE-2020-11679</t>
  </si>
  <si>
    <t>https://nvd.nist.gov/vuln/detail/CVE-2020-11679</t>
  </si>
  <si>
    <t>CVE-2019-16677</t>
  </si>
  <si>
    <t>https://nvd.nist.gov/vuln/detail/CVE-2019-16677</t>
  </si>
  <si>
    <t>cpe:2.3:a:idreamsoft:icms:7.0.0:*:*:*:*:*:*:*</t>
  </si>
  <si>
    <t>CVE-2018-13721</t>
  </si>
  <si>
    <t>https://nvd.nist.gov/vuln/detail/CVE-2018-13721</t>
  </si>
  <si>
    <t>cpe:2.3:a:gomineworld_project:gomineworld:-:*:*:*:*:*:*:*</t>
  </si>
  <si>
    <t>CVE-2019-14248</t>
  </si>
  <si>
    <t>https://nvd.nist.gov/vuln/detail/CVE-2019-14248</t>
  </si>
  <si>
    <t>cpe:2.3:a:nasm:netwide_assembler:*:*:*:*:*:*:*:*</t>
  </si>
  <si>
    <t>CVE-2020-11683</t>
  </si>
  <si>
    <t>https://nvd.nist.gov/vuln/detail/CVE-2020-11683</t>
  </si>
  <si>
    <t>CVE-2019-19379</t>
  </si>
  <si>
    <t>https://nvd.nist.gov/vuln/detail/CVE-2019-19379</t>
  </si>
  <si>
    <t>cpe:2.3:a:misp:misp:2.4.118:*:*:*:*:*:*:*</t>
  </si>
  <si>
    <t>CVE-2019-18458</t>
  </si>
  <si>
    <t>https://nvd.nist.gov/vuln/detail/CVE-2019-18458</t>
  </si>
  <si>
    <t>CVE-2018-13582</t>
  </si>
  <si>
    <t>https://nvd.nist.gov/vuln/detail/CVE-2018-13582</t>
  </si>
  <si>
    <t>cpe:2.3:a:my2token_project:my2token:-:*:*:*:*:*:*:*</t>
  </si>
  <si>
    <t>CVE-2019-7387</t>
  </si>
  <si>
    <t>https://nvd.nist.gov/vuln/detail/CVE-2019-7387</t>
  </si>
  <si>
    <t>CVE-2018-20127</t>
  </si>
  <si>
    <t>https://nvd.nist.gov/vuln/detail/CVE-2018-20127</t>
  </si>
  <si>
    <t>cpe:2.3:a:zzzcms:zzzphp:1.5.8:*:*:*:*:*:*:*</t>
  </si>
  <si>
    <t>CVE-2019-11601</t>
  </si>
  <si>
    <t>https://nvd.nist.gov/vuln/detail/CVE-2019-11601</t>
  </si>
  <si>
    <t>cpe:2.3:a:bosch:iot_gateway_software:*:*:*:*:*:*:*:*</t>
  </si>
  <si>
    <t>CVE-2018-16324</t>
  </si>
  <si>
    <t>https://nvd.nist.gov/vuln/detail/CVE-2018-16324</t>
  </si>
  <si>
    <t>cpe:2.3:a:icewarp:mail_server:*:*:*:*:*:*:*:*</t>
  </si>
  <si>
    <t>CVE-2019-20710</t>
  </si>
  <si>
    <t>https://nvd.nist.gov/vuln/detail/CVE-2019-20710</t>
  </si>
  <si>
    <t>CVE-2018-7748</t>
  </si>
  <si>
    <t>https://nvd.nist.gov/vuln/detail/CVE-2018-7748</t>
  </si>
  <si>
    <t>cpe:2.3:a:servicenow:servicenow:jakarta:*:*:*:*:*:*:*</t>
  </si>
  <si>
    <t>CVE-2018-17085</t>
  </si>
  <si>
    <t>https://nvd.nist.gov/vuln/detail/CVE-2018-17085</t>
  </si>
  <si>
    <t>cpe:2.3:a:otcms:otcms:3.61:*:*:*:*:*:*:*</t>
  </si>
  <si>
    <t>CVE-2018-13770</t>
  </si>
  <si>
    <t>https://nvd.nist.gov/vuln/detail/CVE-2018-13770</t>
  </si>
  <si>
    <t>cpe:2.3:a:ultimatecoin_project:ultimatecoin:-:*:*:*:*:*:*:*</t>
  </si>
  <si>
    <t>CVE-2019-14278</t>
  </si>
  <si>
    <t>https://nvd.nist.gov/vuln/detail/CVE-2019-14278</t>
  </si>
  <si>
    <t>cpe:2.3:a:knowage-suite:knowage:*:*:*:*:*:*:*:*</t>
  </si>
  <si>
    <t>CVE-2020-6631</t>
  </si>
  <si>
    <t>https://nvd.nist.gov/vuln/detail/CVE-2020-6631</t>
  </si>
  <si>
    <t>cpe:2.3:a:gpac:gpac:0.8.0:*:*:*:*:*:*:*</t>
  </si>
  <si>
    <t>CVE-2018-21121</t>
  </si>
  <si>
    <t>https://nvd.nist.gov/vuln/detail/CVE-2018-21121</t>
  </si>
  <si>
    <t>CVE-2018-17580</t>
  </si>
  <si>
    <t>https://nvd.nist.gov/vuln/detail/CVE-2018-17580</t>
  </si>
  <si>
    <t>cpe:2.3:a:appneta:tcpreplay:4.3.0:beta1:*:*:*:*:*:*</t>
  </si>
  <si>
    <t>CVE-2018-9177</t>
  </si>
  <si>
    <t>https://nvd.nist.gov/vuln/detail/CVE-2018-9177</t>
  </si>
  <si>
    <t>cpe:2.3:a:lynxtechnology:twonky_server:*:*:*:*:*:*:*:*</t>
  </si>
  <si>
    <t>CVE-2020-13995</t>
  </si>
  <si>
    <t>https://nvd.nist.gov/vuln/detail/CVE-2020-13995</t>
  </si>
  <si>
    <t>CVE-2018-19755</t>
  </si>
  <si>
    <t>https://nvd.nist.gov/vuln/detail/CVE-2018-19755</t>
  </si>
  <si>
    <t>cpe:2.3:a:nasm:netwide_assembler:12.14:rc16:*:*:*:*:*:*</t>
  </si>
  <si>
    <t>CVE-2018-11189</t>
  </si>
  <si>
    <t>https://nvd.nist.gov/vuln/detail/CVE-2018-11189</t>
  </si>
  <si>
    <t>cpe:2.3:a:quest:disk_backup:*:*:*:*:*:*:*:*</t>
  </si>
  <si>
    <t>CVE-2018-15668</t>
  </si>
  <si>
    <t>https://nvd.nist.gov/vuln/detail/CVE-2018-15668</t>
  </si>
  <si>
    <t>cpe:2.3:a:bloop:airmail_3:3.5.9:*:*:*:*:macos:*:*</t>
  </si>
  <si>
    <t>CVE-2019-12455</t>
  </si>
  <si>
    <t>https://nvd.nist.gov/vuln/detail/CVE-2019-12455</t>
  </si>
  <si>
    <t>CVE-2020-8495</t>
  </si>
  <si>
    <t>https://nvd.nist.gov/vuln/detail/CVE-2020-8495</t>
  </si>
  <si>
    <t>cpe:2.3:a:kronos:web_time_and_attendance:*:*:*:*:*:*:*:*</t>
  </si>
  <si>
    <t>CVE-2018-11004</t>
  </si>
  <si>
    <t>https://nvd.nist.gov/vuln/detail/CVE-2018-11004</t>
  </si>
  <si>
    <t>cpe:2.3:a:sdcms:sdcms:1.5:*:*:*:*:*:*:*</t>
  </si>
  <si>
    <t>CVE-2018-7442</t>
  </si>
  <si>
    <t>https://nvd.nist.gov/vuln/detail/CVE-2018-7442</t>
  </si>
  <si>
    <t>cpe:2.3:a:leptonica:leptonica:*:*:*:*:*:*:*:*</t>
  </si>
  <si>
    <t>CVE-2019-7700</t>
  </si>
  <si>
    <t>https://nvd.nist.gov/vuln/detail/CVE-2019-7700</t>
  </si>
  <si>
    <t>CVE-2019-12567</t>
  </si>
  <si>
    <t>https://nvd.nist.gov/vuln/detail/CVE-2019-12567</t>
  </si>
  <si>
    <t>cpe:2.3:a:open_tftp_server_project:open_tftp_server:*:*:*:*:mt:*:*:*</t>
  </si>
  <si>
    <t>CVE-2019-9863</t>
  </si>
  <si>
    <t>https://nvd.nist.gov/vuln/detail/CVE-2019-9863</t>
  </si>
  <si>
    <t>CVE-2018-11548</t>
  </si>
  <si>
    <t>https://nvd.nist.gov/vuln/detail/CVE-2018-11548</t>
  </si>
  <si>
    <t>cpe:2.3:a:block:eos:dawn-4.2.0:*:*:*:*:*:*:*</t>
  </si>
  <si>
    <t>CVE-2018-6412</t>
  </si>
  <si>
    <t>https://nvd.nist.gov/vuln/detail/CVE-2018-6412</t>
  </si>
  <si>
    <t>CVE-2017-18564</t>
  </si>
  <si>
    <t>https://nvd.nist.gov/vuln/detail/CVE-2017-18564</t>
  </si>
  <si>
    <t>cpe:2.3:a:bestwebsoft:sender:*:*:*:*:*:wordpress:*:*</t>
  </si>
  <si>
    <t>CVE-2018-20167</t>
  </si>
  <si>
    <t>https://nvd.nist.gov/vuln/detail/CVE-2018-20167</t>
  </si>
  <si>
    <t>cpe:2.3:a:enlightenment:terminology:*:*:*:*:*:*:*:*</t>
  </si>
  <si>
    <t>CVE-2018-19574</t>
  </si>
  <si>
    <t>https://nvd.nist.gov/vuln/detail/CVE-2018-19574</t>
  </si>
  <si>
    <t>CVE-2020-7974</t>
  </si>
  <si>
    <t>https://nvd.nist.gov/vuln/detail/CVE-2020-7974</t>
  </si>
  <si>
    <t>CVE-2018-20989</t>
  </si>
  <si>
    <t>https://nvd.nist.gov/vuln/detail/CVE-2018-20989</t>
  </si>
  <si>
    <t>cpe:2.3:a:untrusted_project:untrusted:*:*:*:*:*:*:*:*</t>
  </si>
  <si>
    <t>CVE-2019-15087</t>
  </si>
  <si>
    <t>https://nvd.nist.gov/vuln/detail/CVE-2019-15087</t>
  </si>
  <si>
    <t>CVE-2020-9281</t>
  </si>
  <si>
    <t>https://nvd.nist.gov/vuln/detail/CVE-2020-9281</t>
  </si>
  <si>
    <t>cpe:2.3:a:ckeditor:ckeditor:*:*:*:*:*:*:*:*</t>
  </si>
  <si>
    <t>CVE-2018-1000865</t>
  </si>
  <si>
    <t>https://nvd.nist.gov/vuln/detail/CVE-2018-1000865</t>
  </si>
  <si>
    <t>cpe:2.3:a:jenkins:script_security:*:*:*:*:*:jenkins:*:*</t>
  </si>
  <si>
    <t>CVE-2018-17437</t>
  </si>
  <si>
    <t>https://nvd.nist.gov/vuln/detail/CVE-2018-17437</t>
  </si>
  <si>
    <t>cpe:2.3:a:hdfgroup:hdf5:*:*:*:*:*:*:*:*</t>
  </si>
  <si>
    <t>CVE-2019-6439</t>
  </si>
  <si>
    <t>https://nvd.nist.gov/vuln/detail/CVE-2019-6439</t>
  </si>
  <si>
    <t>cpe:2.3:a:wolfssl:wolfssl:*:*:*:*:*:*:*:*</t>
  </si>
  <si>
    <t>CVE-2020-24717</t>
  </si>
  <si>
    <t>https://nvd.nist.gov/vuln/detail/CVE-2020-24717</t>
  </si>
  <si>
    <t>CVE-2019-13135</t>
  </si>
  <si>
    <t>https://nvd.nist.gov/vuln/detail/CVE-2019-13135</t>
  </si>
  <si>
    <t>cpe:2.3:a:imagemagick:imagemagick:*:*:*:*:*:*:*:*</t>
  </si>
  <si>
    <t>CVE-2019-19209</t>
  </si>
  <si>
    <t>https://nvd.nist.gov/vuln/detail/CVE-2019-19209</t>
  </si>
  <si>
    <t>cpe:2.3:a:dolibarr:dolibarr:*:*:*:*:*:*:*:*</t>
  </si>
  <si>
    <t>CVE-2018-21080</t>
  </si>
  <si>
    <t>https://nvd.nist.gov/vuln/detail/CVE-2018-21080</t>
  </si>
  <si>
    <t>CVE-2018-21115</t>
  </si>
  <si>
    <t>https://nvd.nist.gov/vuln/detail/CVE-2018-21115</t>
  </si>
  <si>
    <t>CVE-2019-6266</t>
  </si>
  <si>
    <t>https://nvd.nist.gov/vuln/detail/CVE-2019-6266</t>
  </si>
  <si>
    <t>cpe:2.3:a:cordaware:bestinformed:*:*:*:*:*:windows:*:*</t>
  </si>
  <si>
    <t>CVE-2020-9336</t>
  </si>
  <si>
    <t>https://nvd.nist.gov/vuln/detail/CVE-2020-9336</t>
  </si>
  <si>
    <t>cpe:2.3:a:fauzantrif_election_project:fauzantrif_election:2.0:*:*:*:*:*:*:*</t>
  </si>
  <si>
    <t>CVE-2018-5781</t>
  </si>
  <si>
    <t>https://nvd.nist.gov/vuln/detail/CVE-2018-5781</t>
  </si>
  <si>
    <t>cpe:2.3:a:mitel:connect_onsite:*:*:*:*:*:*:*:*</t>
  </si>
  <si>
    <t>CVE-2018-13725</t>
  </si>
  <si>
    <t>https://nvd.nist.gov/vuln/detail/CVE-2018-13725</t>
  </si>
  <si>
    <t>cpe:2.3:a:globalsupergametoken_project:globalsupergametoken:-:*:*:*:*:*:*:*</t>
  </si>
  <si>
    <t>CVE-2017-18435</t>
  </si>
  <si>
    <t>https://nvd.nist.gov/vuln/detail/CVE-2017-18435</t>
  </si>
  <si>
    <t>CVE-2018-19989</t>
  </si>
  <si>
    <t>https://nvd.nist.gov/vuln/detail/CVE-2018-19989</t>
  </si>
  <si>
    <t>CVE-2020-12888</t>
  </si>
  <si>
    <t>https://nvd.nist.gov/vuln/detail/CVE-2020-12888</t>
  </si>
  <si>
    <t>CVE-2018-11419</t>
  </si>
  <si>
    <t>https://nvd.nist.gov/vuln/detail/CVE-2018-11419</t>
  </si>
  <si>
    <t>cpe:2.3:a:jerryscript:jerryscript:1.0:*:*:*:*:*:*:*</t>
  </si>
  <si>
    <t>CVE-2020-6844</t>
  </si>
  <si>
    <t>https://nvd.nist.gov/vuln/detail/CVE-2020-6844</t>
  </si>
  <si>
    <t>cpe:2.3:a:topmanage:olk_webstore:2020:*:*:*:*:*:*:*</t>
  </si>
  <si>
    <t>CVE-2018-1000193</t>
  </si>
  <si>
    <t>https://nvd.nist.gov/vuln/detail/CVE-2018-1000193</t>
  </si>
  <si>
    <t>cpe:2.3:a:jenkins:jenkins:*:*:*:*:*:*:*:*</t>
  </si>
  <si>
    <t>CVE-2019-16882</t>
  </si>
  <si>
    <t>https://nvd.nist.gov/vuln/detail/CVE-2019-16882</t>
  </si>
  <si>
    <t>cpe:2.3:a:string-interner_project:string-interner:*:*:*:*:*:*:*:*</t>
  </si>
  <si>
    <t>CVE-2018-7180</t>
  </si>
  <si>
    <t>https://nvd.nist.gov/vuln/detail/CVE-2018-7180</t>
  </si>
  <si>
    <t>cpe:2.3:a:saxum2003:astro:4.0.14:*:*:*:*:joomla\!:*:*</t>
  </si>
  <si>
    <t>CVE-2018-13644</t>
  </si>
  <si>
    <t>https://nvd.nist.gov/vuln/detail/CVE-2018-13644</t>
  </si>
  <si>
    <t>cpe:2.3:a:royalclassiccoin_project:royalclassiccoin:-:*:*:*:*:*:*:*</t>
  </si>
  <si>
    <t>CVE-2018-14415</t>
  </si>
  <si>
    <t>https://nvd.nist.gov/vuln/detail/CVE-2018-14415</t>
  </si>
  <si>
    <t>cpe:2.3:a:icmsdev:icms:*:*:*:*:*:*:*:*</t>
  </si>
  <si>
    <t>CVE-2019-18394</t>
  </si>
  <si>
    <t>https://nvd.nist.gov/vuln/detail/CVE-2019-18394</t>
  </si>
  <si>
    <t>cpe:2.3:a:igniterealtime:openfire:*:*:*:*:*:*:*:*</t>
  </si>
  <si>
    <t>CVE-2020-13144</t>
  </si>
  <si>
    <t>https://nvd.nist.gov/vuln/detail/CVE-2020-13144</t>
  </si>
  <si>
    <t>cpe:2.3:a:edx:open_edx_platform:2.5:*:*:*:*:*:*:*</t>
  </si>
  <si>
    <t>CVE-2019-17382</t>
  </si>
  <si>
    <t>https://nvd.nist.gov/vuln/detail/CVE-2019-17382</t>
  </si>
  <si>
    <t>CVE-2019-15925</t>
  </si>
  <si>
    <t>https://nvd.nist.gov/vuln/detail/CVE-2019-15925</t>
  </si>
  <si>
    <t>CVE-2018-7640</t>
  </si>
  <si>
    <t>https://nvd.nist.gov/vuln/detail/CVE-2018-7640</t>
  </si>
  <si>
    <t>cpe:2.3:a:cimg:cimg:.220:*:*:*:*:*:*:*</t>
  </si>
  <si>
    <t>CVE-2018-6869</t>
  </si>
  <si>
    <t>https://nvd.nist.gov/vuln/detail/CVE-2018-6869</t>
  </si>
  <si>
    <t>cpe:2.3:a:zziplib_project:zziplib:0.13.68:*:*:*:*:*:*:*</t>
  </si>
  <si>
    <t>CVE-2019-15319</t>
  </si>
  <si>
    <t>https://nvd.nist.gov/vuln/detail/CVE-2019-15319</t>
  </si>
  <si>
    <t>CVE-2020-24029</t>
  </si>
  <si>
    <t>https://nvd.nist.gov/vuln/detail/CVE-2020-24029</t>
  </si>
  <si>
    <t>CVE-2019-12180</t>
  </si>
  <si>
    <t>https://nvd.nist.gov/vuln/detail/CVE-2019-12180</t>
  </si>
  <si>
    <t>cpe:2.3:a:smartbear:readyapi:*:*:*:*:*:*:*:*</t>
  </si>
  <si>
    <t>CVE-2018-14925</t>
  </si>
  <si>
    <t>https://nvd.nist.gov/vuln/detail/CVE-2018-14925</t>
  </si>
  <si>
    <t>cpe:2.3:a:matera:banco:1.0.0:*:*:*:*:*:*:*</t>
  </si>
  <si>
    <t>CVE-2019-13477</t>
  </si>
  <si>
    <t>https://nvd.nist.gov/vuln/detail/CVE-2019-13477</t>
  </si>
  <si>
    <t>cpe:2.3:a:centos-webpanel:centos_web_panel:0.9.8.837:*:*:*:*:*:*:*</t>
  </si>
  <si>
    <t>CVE-2019-6452</t>
  </si>
  <si>
    <t>https://nvd.nist.gov/vuln/detail/CVE-2019-6452</t>
  </si>
  <si>
    <t>CVE-2018-14454</t>
  </si>
  <si>
    <t>https://nvd.nist.gov/vuln/detail/CVE-2018-14454</t>
  </si>
  <si>
    <t>CVE-2019-12396</t>
  </si>
  <si>
    <t>https://nvd.nist.gov/vuln/detail/CVE-2019-12396</t>
  </si>
  <si>
    <t>CVE-2018-7314</t>
  </si>
  <si>
    <t>https://nvd.nist.gov/vuln/detail/CVE-2018-7314</t>
  </si>
  <si>
    <t>cpe:2.3:a:mlwebtechnologies:prayercenter:3.0.2:*:*:*:*:joomla\!:*:*</t>
  </si>
  <si>
    <t>CVE-2019-19608</t>
  </si>
  <si>
    <t>https://nvd.nist.gov/vuln/detail/CVE-2019-19608</t>
  </si>
  <si>
    <t>cpe:2.3:a:mitel:micollab_audio\,_web_\&amp;_video_conferencing:*:*:*:*:*:*:*:*</t>
  </si>
  <si>
    <t>CVE-2018-8002</t>
  </si>
  <si>
    <t>https://nvd.nist.gov/vuln/detail/CVE-2018-8002</t>
  </si>
  <si>
    <t>cpe:2.3:a:podofo_project:podofo:0.9.5:*:*:*:*:*:*:*</t>
  </si>
  <si>
    <t>CVE-2019-13206</t>
  </si>
  <si>
    <t>https://nvd.nist.gov/vuln/detail/CVE-2019-13206</t>
  </si>
  <si>
    <t>CVE-2018-13229</t>
  </si>
  <si>
    <t>https://nvd.nist.gov/vuln/detail/CVE-2018-13229</t>
  </si>
  <si>
    <t>cpe:2.3:a:riptidecoin_project:riptidecoin:-:*:*:*:*:*:*:*</t>
  </si>
  <si>
    <t>CVE-2018-1000819</t>
  </si>
  <si>
    <t>https://nvd.nist.gov/vuln/detail/CVE-2018-1000819</t>
  </si>
  <si>
    <t>CVE-2018-17402</t>
  </si>
  <si>
    <t>https://nvd.nist.gov/vuln/detail/CVE-2018-17402</t>
  </si>
  <si>
    <t>cpe:2.3:a:phonepe:phonepe:*:*:*:*:*:android:*:*</t>
  </si>
  <si>
    <t>CVE-2018-14737</t>
  </si>
  <si>
    <t>https://nvd.nist.gov/vuln/detail/CVE-2018-14737</t>
  </si>
  <si>
    <t>CVE-2020-10187</t>
  </si>
  <si>
    <t>https://nvd.nist.gov/vuln/detail/CVE-2020-10187</t>
  </si>
  <si>
    <t>cpe:2.3:a:doorkeeper_project:doorkeeper:*:*:*:*:*:ruby:*:*</t>
  </si>
  <si>
    <t>CVE-2018-16426</t>
  </si>
  <si>
    <t>https://nvd.nist.gov/vuln/detail/CVE-2018-16426</t>
  </si>
  <si>
    <t>cpe:2.3:a:opensc_project:opensc:*:*:*:*:*:*:*:*</t>
  </si>
  <si>
    <t>CVE-2016-10931</t>
  </si>
  <si>
    <t>https://nvd.nist.gov/vuln/detail/CVE-2016-10931</t>
  </si>
  <si>
    <t>cpe:2.3:a:openssl_project:openssl:*:*:*:*:*:*:*:*</t>
  </si>
  <si>
    <t>CVE-2018-10103</t>
  </si>
  <si>
    <t>https://nvd.nist.gov/vuln/detail/CVE-2018-10103</t>
  </si>
  <si>
    <t>cpe:2.3:a:tcpdump:tcpdump:*:*:*:*:*:*:*:*</t>
  </si>
  <si>
    <t>CVE-2018-13634</t>
  </si>
  <si>
    <t>https://nvd.nist.gov/vuln/detail/CVE-2018-13634</t>
  </si>
  <si>
    <t>cpe:2.3:a:mct:mediacubetoken:-:*:*:*:*:*:*:*</t>
  </si>
  <si>
    <t>CVE-2019-13107</t>
  </si>
  <si>
    <t>https://nvd.nist.gov/vuln/detail/CVE-2019-13107</t>
  </si>
  <si>
    <t>cpe:2.3:a:matio_project:matio:*:*:*:*:*:*:*:*</t>
  </si>
  <si>
    <t>CVE-2020-15821</t>
  </si>
  <si>
    <t>https://nvd.nist.gov/vuln/detail/CVE-2020-15821</t>
  </si>
  <si>
    <t>CVE-2018-20371</t>
  </si>
  <si>
    <t>https://nvd.nist.gov/vuln/detail/CVE-2018-20371</t>
  </si>
  <si>
    <t>cpe:2.3:a:photorange_photo_vault_project:photorange_photo_vault:1.2:*:*:*:*:iphone_os:*:*</t>
  </si>
  <si>
    <t>CVE-2018-9160</t>
  </si>
  <si>
    <t>https://nvd.nist.gov/vuln/detail/CVE-2018-9160</t>
  </si>
  <si>
    <t>cpe:2.3:a:sickrage:sickrage:*:*:*:*:*:*:*:*</t>
  </si>
  <si>
    <t>CVE-2018-18630</t>
  </si>
  <si>
    <t>https://nvd.nist.gov/vuln/detail/CVE-2018-18630</t>
  </si>
  <si>
    <t>CVE-2019-15362</t>
  </si>
  <si>
    <t>https://nvd.nist.gov/vuln/detail/CVE-2019-15362</t>
  </si>
  <si>
    <t>CVE-2019-20146</t>
  </si>
  <si>
    <t>https://nvd.nist.gov/vuln/detail/CVE-2019-20146</t>
  </si>
  <si>
    <t>CVE-2018-14012</t>
  </si>
  <si>
    <t>https://nvd.nist.gov/vuln/detail/CVE-2018-14012</t>
  </si>
  <si>
    <t>cpe:2.3:a:wolfsight:wolfsight_cms:3.2:*:*:*:*:*:*:*</t>
  </si>
  <si>
    <t>CVE-2017-18467</t>
  </si>
  <si>
    <t>https://nvd.nist.gov/vuln/detail/CVE-2017-18467</t>
  </si>
  <si>
    <t>CVE-2018-1000640</t>
  </si>
  <si>
    <t>https://nvd.nist.gov/vuln/detail/CVE-2018-1000640</t>
  </si>
  <si>
    <t>cpe:2.3:a:villagedefrance:opencart-overclocked:*:*:*:*:*:*:*:*</t>
  </si>
  <si>
    <t>CVE-2020-11792</t>
  </si>
  <si>
    <t>https://nvd.nist.gov/vuln/detail/CVE-2020-11792</t>
  </si>
  <si>
    <t>CVE-2020-14292</t>
  </si>
  <si>
    <t>https://nvd.nist.gov/vuln/detail/CVE-2020-14292</t>
  </si>
  <si>
    <t>CVE-2017-18919</t>
  </si>
  <si>
    <t>https://nvd.nist.gov/vuln/detail/CVE-2017-18919</t>
  </si>
  <si>
    <t>CVE-2018-14442</t>
  </si>
  <si>
    <t>https://nvd.nist.gov/vuln/detail/CVE-2018-14442</t>
  </si>
  <si>
    <t>cpe:2.3:a:foxitsoftware:foxit_reader:*:*:*:*:*:*:*:*</t>
  </si>
  <si>
    <t>CVE-2018-20736</t>
  </si>
  <si>
    <t>https://nvd.nist.gov/vuln/detail/CVE-2018-20736</t>
  </si>
  <si>
    <t>cpe:2.3:a:wso2:api_manager:2.6.0:*:*:*:*:*:*:*</t>
  </si>
  <si>
    <t>CVE-2018-19897</t>
  </si>
  <si>
    <t>https://nvd.nist.gov/vuln/detail/CVE-2018-19897</t>
  </si>
  <si>
    <t>CVE-2019-19926</t>
  </si>
  <si>
    <t>https://nvd.nist.gov/vuln/detail/CVE-2019-19926</t>
  </si>
  <si>
    <t>cpe:2.3:a:sqlite:sqlite:3.30.1:*:*:*:*:*:*:*</t>
  </si>
  <si>
    <t>CVE-2019-12898</t>
  </si>
  <si>
    <t>https://nvd.nist.gov/vuln/detail/CVE-2019-12898</t>
  </si>
  <si>
    <t>cpe:2.3:a:deltaww:devicenet_builder:2.04:*:*:*:*:*:*:*</t>
  </si>
  <si>
    <t>CVE-2018-6905</t>
  </si>
  <si>
    <t>https://nvd.nist.gov/vuln/detail/CVE-2018-6905</t>
  </si>
  <si>
    <t>cpe:2.3:a:typo3:typo3:*:*:*:*:*:*:*:*</t>
  </si>
  <si>
    <t>CVE-2018-7435</t>
  </si>
  <si>
    <t>https://nvd.nist.gov/vuln/detail/CVE-2018-7435</t>
  </si>
  <si>
    <t>CVE-2018-15904</t>
  </si>
  <si>
    <t>https://nvd.nist.gov/vuln/detail/CVE-2018-15904</t>
  </si>
  <si>
    <t>cpe:2.3:a:a10networks:acos_web_application_firewall:2.7.1:*:*:*:*:*:*:*</t>
  </si>
  <si>
    <t>CVE-2020-11702</t>
  </si>
  <si>
    <t>https://nvd.nist.gov/vuln/detail/CVE-2020-11702</t>
  </si>
  <si>
    <t>cpe:2.3:a:provideserver:provide_ftp_server:*:*:*:*:*:windows:*:*</t>
  </si>
  <si>
    <t>CVE-2020-10992</t>
  </si>
  <si>
    <t>https://nvd.nist.gov/vuln/detail/CVE-2020-10992</t>
  </si>
  <si>
    <t>cpe:2.3:a:azkaban_project:azkaban:*:*:*:*:*:*:*:*</t>
  </si>
  <si>
    <t>CVE-2020-11710</t>
  </si>
  <si>
    <t>https://nvd.nist.gov/vuln/detail/CVE-2020-11710</t>
  </si>
  <si>
    <t>cpe:2.3:a:konghq:docker-kong:*:*:*:*:*:kong:*:*</t>
  </si>
  <si>
    <t>CVE-2020-14470</t>
  </si>
  <si>
    <t>https://nvd.nist.gov/vuln/detail/CVE-2020-14470</t>
  </si>
  <si>
    <t>cpe:2.3:a:octopus:octopus_deploy:*:*:*:*:*:*:*:*</t>
  </si>
  <si>
    <t>CVE-2018-15664</t>
  </si>
  <si>
    <t>https://nvd.nist.gov/vuln/detail/CVE-2018-15664</t>
  </si>
  <si>
    <t>cpe:2.3:a:docker:docker:17.06.0-ce:*:*:*:community:*:*:*</t>
  </si>
  <si>
    <t>CVE-2018-18206</t>
  </si>
  <si>
    <t>https://nvd.nist.gov/vuln/detail/CVE-2018-18206</t>
  </si>
  <si>
    <t>cpe:2.3:a:bytom:bytom:*:*:*:*:*:*:*:*</t>
  </si>
  <si>
    <t>CVE-2018-1000301</t>
  </si>
  <si>
    <t>https://nvd.nist.gov/vuln/detail/CVE-2018-1000301</t>
  </si>
  <si>
    <t>CVE-2019-6447</t>
  </si>
  <si>
    <t>https://nvd.nist.gov/vuln/detail/CVE-2019-6447</t>
  </si>
  <si>
    <t>cpe:2.3:a:estrongs:es_file_explorer_file_manager:*:*:*:*:*:android:*:*</t>
  </si>
  <si>
    <t>CVE-2018-17584</t>
  </si>
  <si>
    <t>https://nvd.nist.gov/vuln/detail/CVE-2018-17584</t>
  </si>
  <si>
    <t>cpe:2.3:a:wpfastestcache:wp_fastest_cache:0.8.8.5:*:*:*:*:wordpress:*:*</t>
  </si>
  <si>
    <t>CVE-2019-15431</t>
  </si>
  <si>
    <t>https://nvd.nist.gov/vuln/detail/CVE-2019-15431</t>
  </si>
  <si>
    <t>CVE-2018-8756</t>
  </si>
  <si>
    <t>https://nvd.nist.gov/vuln/detail/CVE-2018-8756</t>
  </si>
  <si>
    <t>cpe:2.3:a:yzmcms:yzmcms:3.7.1:*:*:*:*:*:*:*</t>
  </si>
  <si>
    <t>CVE-2020-10376</t>
  </si>
  <si>
    <t>https://nvd.nist.gov/vuln/detail/CVE-2020-10376</t>
  </si>
  <si>
    <t>CVE-2019-20572</t>
  </si>
  <si>
    <t>https://nvd.nist.gov/vuln/detail/CVE-2019-20572</t>
  </si>
  <si>
    <t>CVE-2019-16926</t>
  </si>
  <si>
    <t>https://nvd.nist.gov/vuln/detail/CVE-2019-16926</t>
  </si>
  <si>
    <t>cpe:2.3:a:flower_project:flower:1.0.0:*:*:*:*:*:*:*</t>
  </si>
  <si>
    <t>CVE-2016-10827</t>
  </si>
  <si>
    <t>https://nvd.nist.gov/vuln/detail/CVE-2016-10827</t>
  </si>
  <si>
    <t>CVE-2020-9382</t>
  </si>
  <si>
    <t>https://nvd.nist.gov/vuln/detail/CVE-2020-9382</t>
  </si>
  <si>
    <t>cpe:2.3:a:widgets_project:widgets:*:*:*:*:*:mediawiki:*:*</t>
  </si>
  <si>
    <t>CVE-2014-10377</t>
  </si>
  <si>
    <t>https://nvd.nist.gov/vuln/detail/CVE-2014-10377</t>
  </si>
  <si>
    <t>cpe:2.3:a:cformsii_project:cformsii:*:*:*:*:*:wordpress:*:*</t>
  </si>
  <si>
    <t>CVE-2018-14772</t>
  </si>
  <si>
    <t>https://nvd.nist.gov/vuln/detail/CVE-2018-14772</t>
  </si>
  <si>
    <t>cpe:2.3:a:pydio:pydio:*:*:*:*:*:*:*:*</t>
  </si>
  <si>
    <t>CVE-2020-10239</t>
  </si>
  <si>
    <t>https://nvd.nist.gov/vuln/detail/CVE-2020-10239</t>
  </si>
  <si>
    <t>CVE-2019-12934</t>
  </si>
  <si>
    <t>https://nvd.nist.gov/vuln/detail/CVE-2019-12934</t>
  </si>
  <si>
    <t>cpe:2.3:a:wp-code-highlightjs_project:wp-code-highlightjs:*:*:*:*:*:wordpress:*:*</t>
  </si>
  <si>
    <t>CVE-2019-16116</t>
  </si>
  <si>
    <t>https://nvd.nist.gov/vuln/detail/CVE-2019-16116</t>
  </si>
  <si>
    <t>cpe:2.3:a:enterprisedt:completeftp_server:*:*:*:*:*:*:*:*</t>
  </si>
  <si>
    <t>CVE-2019-14452</t>
  </si>
  <si>
    <t>https://nvd.nist.gov/vuln/detail/CVE-2019-14452</t>
  </si>
  <si>
    <t>cpe:2.3:a:sigil-ebook:sigil:*:*:*:*:*:*:*:*</t>
  </si>
  <si>
    <t>CVE-2020-25781</t>
  </si>
  <si>
    <t>https://nvd.nist.gov/vuln/detail/CVE-2020-25781</t>
  </si>
  <si>
    <t>CVE-2018-20191</t>
  </si>
  <si>
    <t>https://nvd.nist.gov/vuln/detail/CVE-2018-20191</t>
  </si>
  <si>
    <t>CVE-2018-20877</t>
  </si>
  <si>
    <t>https://nvd.nist.gov/vuln/detail/CVE-2018-20877</t>
  </si>
  <si>
    <t>CVE-2018-15660</t>
  </si>
  <si>
    <t>https://nvd.nist.gov/vuln/detail/CVE-2018-15660</t>
  </si>
  <si>
    <t>cpe:2.3:a:olacabs:olamoney:1.9.0:*:*:*:*:android:*:*</t>
  </si>
  <si>
    <t>CVE-2018-16643</t>
  </si>
  <si>
    <t>https://nvd.nist.gov/vuln/detail/CVE-2018-16643</t>
  </si>
  <si>
    <t>cpe:2.3:a:imagemagick:imagemagick:7.0.8-4:*:*:*:*:*:*:*</t>
  </si>
  <si>
    <t>CVE-2019-20217</t>
  </si>
  <si>
    <t>https://nvd.nist.gov/vuln/detail/CVE-2019-20217</t>
  </si>
  <si>
    <t>CVE-2018-12063</t>
  </si>
  <si>
    <t>https://nvd.nist.gov/vuln/detail/CVE-2018-12063</t>
  </si>
  <si>
    <t>cpe:2.3:a:intchain:node_token:-:*:*:*:*:*:*:*</t>
  </si>
  <si>
    <t>CVE-2014-10079</t>
  </si>
  <si>
    <t>https://nvd.nist.gov/vuln/detail/CVE-2014-10079</t>
  </si>
  <si>
    <t>cpe:2.3:a:vembu:storegrid:4.4:*:*:*:*:*:*:*</t>
  </si>
  <si>
    <t>CVE-2018-19510</t>
  </si>
  <si>
    <t>https://nvd.nist.gov/vuln/detail/CVE-2018-19510</t>
  </si>
  <si>
    <t>cpe:2.3:a:ens:webgalamb:*:*:*:*:*:*:*:*</t>
  </si>
  <si>
    <t>CVE-2018-8893</t>
  </si>
  <si>
    <t>https://nvd.nist.gov/vuln/detail/CVE-2018-8893</t>
  </si>
  <si>
    <t>cpe:2.3:a:zblogcn:z-blogphp:1.5.1:*:*:*:*:*:*:*</t>
  </si>
  <si>
    <t>CVE-2015-9279</t>
  </si>
  <si>
    <t>https://nvd.nist.gov/vuln/detail/CVE-2015-9279</t>
  </si>
  <si>
    <t>cpe:2.3:a:mailenable:mailenable:*:*:*:*:*:*:*:*</t>
  </si>
  <si>
    <t>CVE-2019-18957</t>
  </si>
  <si>
    <t>https://nvd.nist.gov/vuln/detail/CVE-2019-18957</t>
  </si>
  <si>
    <t>cpe:2.3:a:microstrategy:microstrategy_library:*:*:*:*:*:*:*:*</t>
  </si>
  <si>
    <t>CVE-2019-13597</t>
  </si>
  <si>
    <t>https://nvd.nist.gov/vuln/detail/CVE-2019-13597</t>
  </si>
  <si>
    <t>CVE-2020-13417</t>
  </si>
  <si>
    <t>https://nvd.nist.gov/vuln/detail/CVE-2020-13417</t>
  </si>
  <si>
    <t>CVE-2018-11705</t>
  </si>
  <si>
    <t>https://nvd.nist.gov/vuln/detail/CVE-2018-11705</t>
  </si>
  <si>
    <t>cpe:2.3:a:faststone:image_viewer:6.2:*:*:*:*:*:*:*</t>
  </si>
  <si>
    <t>CVE-2015-9490</t>
  </si>
  <si>
    <t>https://nvd.nist.gov/vuln/detail/CVE-2015-9490</t>
  </si>
  <si>
    <t>cpe:2.3:a:gamestheme_premium_project:gamestheme_premium:*:*:*:*:*:wordpress:*:*</t>
  </si>
  <si>
    <t>CVE-2017-18407</t>
  </si>
  <si>
    <t>https://nvd.nist.gov/vuln/detail/CVE-2017-18407</t>
  </si>
  <si>
    <t>CVE-2018-17394</t>
  </si>
  <si>
    <t>https://nvd.nist.gov/vuln/detail/CVE-2018-17394</t>
  </si>
  <si>
    <t>cpe:2.3:a:osthemeclub:timetable_schedule:3.6.8:*:*:*:*:joomla\!:*:*</t>
  </si>
  <si>
    <t>CVE-2018-14950</t>
  </si>
  <si>
    <t>https://nvd.nist.gov/vuln/detail/CVE-2018-14950</t>
  </si>
  <si>
    <t>CVE-2018-18607</t>
  </si>
  <si>
    <t>https://nvd.nist.gov/vuln/detail/CVE-2018-18607</t>
  </si>
  <si>
    <t>CVE-2018-17361</t>
  </si>
  <si>
    <t>https://nvd.nist.gov/vuln/detail/CVE-2018-17361</t>
  </si>
  <si>
    <t>cpe:2.3:a:weaselcms_project:weaselcms:0.3.6:*:*:*:*:*:*:*</t>
  </si>
  <si>
    <t>CVE-2019-16754</t>
  </si>
  <si>
    <t>https://nvd.nist.gov/vuln/detail/CVE-2019-16754</t>
  </si>
  <si>
    <t>cpe:2.3:o:riot-os:riot:2019.07:-:*:*:*:*:*:*</t>
  </si>
  <si>
    <t>CVE-2019-13503</t>
  </si>
  <si>
    <t>https://nvd.nist.gov/vuln/detail/CVE-2019-13503</t>
  </si>
  <si>
    <t>cpe:2.3:a:cesanta:mongoose:6.15:*:*:*:*:*:*:*</t>
  </si>
  <si>
    <t>CVE-2018-14836</t>
  </si>
  <si>
    <t>https://nvd.nist.gov/vuln/detail/CVE-2018-14836</t>
  </si>
  <si>
    <t>cpe:2.3:a:subrion:subrion_cms:4.2.1:*:*:*:*:*:*:*</t>
  </si>
  <si>
    <t>CVE-2017-18634</t>
  </si>
  <si>
    <t>https://nvd.nist.gov/vuln/detail/CVE-2017-18634</t>
  </si>
  <si>
    <t>cpe:2.3:a:tagdiv:newspaper:*:*:*:*:*:wordpress:*:*</t>
  </si>
  <si>
    <t>CVE-2018-17385</t>
  </si>
  <si>
    <t>https://nvd.nist.gov/vuln/detail/CVE-2018-17385</t>
  </si>
  <si>
    <t>cpe:2.3:a:thephpfactory:social_factory:3.8.3:*:*:*:*:joomla\!:*:*</t>
  </si>
  <si>
    <t>CVE-2018-14059</t>
  </si>
  <si>
    <t>https://nvd.nist.gov/vuln/detail/CVE-2018-14059</t>
  </si>
  <si>
    <t>CVE-2019-6262</t>
  </si>
  <si>
    <t>https://nvd.nist.gov/vuln/detail/CVE-2019-6262</t>
  </si>
  <si>
    <t>CVE-2020-23974</t>
  </si>
  <si>
    <t>https://nvd.nist.gov/vuln/detail/CVE-2020-23974</t>
  </si>
  <si>
    <t>CVE-2018-18929</t>
  </si>
  <si>
    <t>https://nvd.nist.gov/vuln/detail/CVE-2018-18929</t>
  </si>
  <si>
    <t>CVE-2020-10463</t>
  </si>
  <si>
    <t>https://nvd.nist.gov/vuln/detail/CVE-2020-10463</t>
  </si>
  <si>
    <t>CVE-2018-10431</t>
  </si>
  <si>
    <t>https://nvd.nist.gov/vuln/detail/CVE-2018-10431</t>
  </si>
  <si>
    <t>CVE-2019-11354</t>
  </si>
  <si>
    <t>https://nvd.nist.gov/vuln/detail/CVE-2019-11354</t>
  </si>
  <si>
    <t>cpe:2.3:a:ea:origin:10.5.36:*:*:*:*:windows:*:*</t>
  </si>
  <si>
    <t>CVE-2018-12938</t>
  </si>
  <si>
    <t>https://nvd.nist.gov/vuln/detail/CVE-2018-12938</t>
  </si>
  <si>
    <t>CVE-2018-14361</t>
  </si>
  <si>
    <t>https://nvd.nist.gov/vuln/detail/CVE-2018-14361</t>
  </si>
  <si>
    <t>CVE-2018-17292</t>
  </si>
  <si>
    <t>https://nvd.nist.gov/vuln/detail/CVE-2018-17292</t>
  </si>
  <si>
    <t>cpe:2.3:a:webassembly_virtual_machine_project:webassembly_virtual_machine:*:*:*:*:*:*:*:*</t>
  </si>
  <si>
    <t>CVE-2018-1000673</t>
  </si>
  <si>
    <t>https://nvd.nist.gov/vuln/detail/CVE-2018-1000673</t>
  </si>
  <si>
    <t>CVE-2017-18539</t>
  </si>
  <si>
    <t>https://nvd.nist.gov/vuln/detail/CVE-2017-18539</t>
  </si>
  <si>
    <t>cpe:2.3:a:deepsoft:weblibrarian:*:*:*:*:*:wordpress:*:*</t>
  </si>
  <si>
    <t>CVE-2020-15497</t>
  </si>
  <si>
    <t>https://nvd.nist.gov/vuln/detail/CVE-2020-15497</t>
  </si>
  <si>
    <t>cpe:2.3:a:jalios:jcms:10.0.2:build-20200224104759:*:*:*:*:*:*</t>
  </si>
  <si>
    <t>CVE-2020-8951</t>
  </si>
  <si>
    <t>https://nvd.nist.gov/vuln/detail/CVE-2020-8951</t>
  </si>
  <si>
    <t>cpe:2.3:a:fiserv:accurate_reconciliation:2.19.0:*:*:*:*:*:*:*</t>
  </si>
  <si>
    <t>CVE-2020-15018</t>
  </si>
  <si>
    <t>https://nvd.nist.gov/vuln/detail/CVE-2020-15018</t>
  </si>
  <si>
    <t>cpe:2.3:a:playsms:playsms:*:*:*:*:*:*:*:*</t>
  </si>
  <si>
    <t>CVE-2018-18867</t>
  </si>
  <si>
    <t>https://nvd.nist.gov/vuln/detail/CVE-2018-18867</t>
  </si>
  <si>
    <t>cpe:2.3:a:tecrail:responsive_filemanager:9.13.4:*:*:*:*:*:*:*</t>
  </si>
  <si>
    <t>CVE-2019-13053</t>
  </si>
  <si>
    <t>https://nvd.nist.gov/vuln/detail/CVE-2019-13053</t>
  </si>
  <si>
    <t>CVE-2018-1000066</t>
  </si>
  <si>
    <t>https://nvd.nist.gov/vuln/detail/CVE-2018-1000066</t>
  </si>
  <si>
    <t>CVE-2018-1000222</t>
  </si>
  <si>
    <t>https://nvd.nist.gov/vuln/detail/CVE-2018-1000222</t>
  </si>
  <si>
    <t>cpe:2.3:a:libgd:libgd:2.2.5:*:*:*:*:*:*:*</t>
  </si>
  <si>
    <t>CVE-2020-16300</t>
  </si>
  <si>
    <t>https://nvd.nist.gov/vuln/detail/CVE-2020-16300</t>
  </si>
  <si>
    <t>CVE-2020-14212</t>
  </si>
  <si>
    <t>https://nvd.nist.gov/vuln/detail/CVE-2020-14212</t>
  </si>
  <si>
    <t>CVE-2016-11015</t>
  </si>
  <si>
    <t>https://nvd.nist.gov/vuln/detail/CVE-2016-11015</t>
  </si>
  <si>
    <t>CVE-2018-19491</t>
  </si>
  <si>
    <t>https://nvd.nist.gov/vuln/detail/CVE-2018-19491</t>
  </si>
  <si>
    <t>cpe:2.3:a:gnuplot:gnuplot:5.2.5:*:*:*:*:*:*:*</t>
  </si>
  <si>
    <t>CVE-2012-6721</t>
  </si>
  <si>
    <t>https://nvd.nist.gov/vuln/detail/CVE-2012-6721</t>
  </si>
  <si>
    <t>cpe:2.3:a:socialengine:socialengine:*:*:*:*:*:*:*:*</t>
  </si>
  <si>
    <t>CVE-2019-15510</t>
  </si>
  <si>
    <t>https://nvd.nist.gov/vuln/detail/CVE-2019-15510</t>
  </si>
  <si>
    <t>cpe:2.3:a:zohocorp:manageengine_desktop_central:10.0:*:*:*:*:*:*:*</t>
  </si>
  <si>
    <t>CVE-2018-10821</t>
  </si>
  <si>
    <t>https://nvd.nist.gov/vuln/detail/CVE-2018-10821</t>
  </si>
  <si>
    <t>cpe:2.3:a:blackcat-cms:blackcat_cms:1.3:*:*:*:*:*:*:*</t>
  </si>
  <si>
    <t>CVE-2018-16261</t>
  </si>
  <si>
    <t>https://nvd.nist.gov/vuln/detail/CVE-2018-16261</t>
  </si>
  <si>
    <t>cpe:2.3:a:pulsesecure:pulse_secure_desktop_client:5.3r1:*:*:*:*:windows:*:*</t>
  </si>
  <si>
    <t>CVE-2020-17456</t>
  </si>
  <si>
    <t>https://nvd.nist.gov/vuln/detail/CVE-2020-17456</t>
  </si>
  <si>
    <t>CVE-2019-18462</t>
  </si>
  <si>
    <t>https://nvd.nist.gov/vuln/detail/CVE-2019-18462</t>
  </si>
  <si>
    <t>CVE-2020-15528</t>
  </si>
  <si>
    <t>https://nvd.nist.gov/vuln/detail/CVE-2020-15528</t>
  </si>
  <si>
    <t>cpe:2.3:a:gog:galaxy:2.0.17:*:*:*:*:windows:*:*</t>
  </si>
  <si>
    <t>CVE-2017-18711</t>
  </si>
  <si>
    <t>https://nvd.nist.gov/vuln/detail/CVE-2017-18711</t>
  </si>
  <si>
    <t>CVE-2020-26053</t>
  </si>
  <si>
    <t>https://nvd.nist.gov/vuln/detail/CVE-2020-26053</t>
  </si>
  <si>
    <t>CVE-2019-7397</t>
  </si>
  <si>
    <t>https://nvd.nist.gov/vuln/detail/CVE-2019-7397</t>
  </si>
  <si>
    <t>CVE-2019-13635</t>
  </si>
  <si>
    <t>https://nvd.nist.gov/vuln/detail/CVE-2019-13635</t>
  </si>
  <si>
    <t>cpe:2.3:a:wpfastestcache:wp_fastest_cache:*:*:*:*:*:wordpress:*:*</t>
  </si>
  <si>
    <t>CVE-2020-13993</t>
  </si>
  <si>
    <t>https://nvd.nist.gov/vuln/detail/CVE-2020-13993</t>
  </si>
  <si>
    <t>cpe:2.3:a:mods-for-hesk:mods_for_hesk:*:*:*:*:*:*:*:*</t>
  </si>
  <si>
    <t>CVE-2019-15095</t>
  </si>
  <si>
    <t>https://nvd.nist.gov/vuln/detail/CVE-2019-15095</t>
  </si>
  <si>
    <t>cpe:2.3:a:diaowen:dwsurvey:*:*:*:*:*:*:*:*</t>
  </si>
  <si>
    <t>CVE-2020-25089</t>
  </si>
  <si>
    <t>https://nvd.nist.gov/vuln/detail/CVE-2020-25089</t>
  </si>
  <si>
    <t>CVE-2016-10799</t>
  </si>
  <si>
    <t>https://nvd.nist.gov/vuln/detail/CVE-2016-10799</t>
  </si>
  <si>
    <t>CVE-2019-17625</t>
  </si>
  <si>
    <t>https://nvd.nist.gov/vuln/detail/CVE-2019-17625</t>
  </si>
  <si>
    <t>cpe:2.3:a:rambox:rambox:0.6.9:*:*:*:community:*:*:*</t>
  </si>
  <si>
    <t>CVE-2019-20555</t>
  </si>
  <si>
    <t>https://nvd.nist.gov/vuln/detail/CVE-2019-20555</t>
  </si>
  <si>
    <t>CVE-2019-15138</t>
  </si>
  <si>
    <t>https://nvd.nist.gov/vuln/detail/CVE-2019-15138</t>
  </si>
  <si>
    <t>cpe:2.3:a:html-pdf_project:html-pdf:*:*:*:*:*:node.js:*:*</t>
  </si>
  <si>
    <t>CVE-2018-21064</t>
  </si>
  <si>
    <t>https://nvd.nist.gov/vuln/detail/CVE-2018-21064</t>
  </si>
  <si>
    <t>CVE-2018-10136</t>
  </si>
  <si>
    <t>https://nvd.nist.gov/vuln/detail/CVE-2018-10136</t>
  </si>
  <si>
    <t>cpe:2.3:a:iscripts:uberforx:2.2:*:*:*:*:*:*:*</t>
  </si>
  <si>
    <t>CVE-2020-8787</t>
  </si>
  <si>
    <t>https://nvd.nist.gov/vuln/detail/CVE-2020-8787</t>
  </si>
  <si>
    <t>cpe:2.3:a:salesagility:suitecrm:*:*:*:*:*:*:*:*</t>
  </si>
  <si>
    <t>CVE-2020-10448</t>
  </si>
  <si>
    <t>https://nvd.nist.gov/vuln/detail/CVE-2020-10448</t>
  </si>
  <si>
    <t>cpe:2.3:a:knowledgebase-script:phpkb:9.0:*:*:*:*:*:*:*</t>
  </si>
  <si>
    <t>CVE-2019-19893</t>
  </si>
  <si>
    <t>https://nvd.nist.gov/vuln/detail/CVE-2019-19893</t>
  </si>
  <si>
    <t>CVE-2020-15779</t>
  </si>
  <si>
    <t>https://nvd.nist.gov/vuln/detail/CVE-2020-15779</t>
  </si>
  <si>
    <t>cpe:2.3:a:socket.io-file_project:socket.io-file:*:*:*:*:*:node.js:*:*</t>
  </si>
  <si>
    <t>CVE-2019-20656</t>
  </si>
  <si>
    <t>https://nvd.nist.gov/vuln/detail/CVE-2019-20656</t>
  </si>
  <si>
    <t>CVE-2019-8936</t>
  </si>
  <si>
    <t>https://nvd.nist.gov/vuln/detail/CVE-2019-8936</t>
  </si>
  <si>
    <t>cpe:2.3:o:netapp:clustered_data_ontap:*:*:*:*:*:*:*:*</t>
  </si>
  <si>
    <t>CVE-2019-17507</t>
  </si>
  <si>
    <t>https://nvd.nist.gov/vuln/detail/CVE-2019-17507</t>
  </si>
  <si>
    <t>CVE-2018-13315</t>
  </si>
  <si>
    <t>https://nvd.nist.gov/vuln/detail/CVE-2018-13315</t>
  </si>
  <si>
    <t>CVE-2020-15507</t>
  </si>
  <si>
    <t>https://nvd.nist.gov/vuln/detail/CVE-2020-15507</t>
  </si>
  <si>
    <t>cpe:2.3:a:mobileiron:cloud:*:*:*:*:*:*:*:*</t>
  </si>
  <si>
    <t>CVE-2019-14402</t>
  </si>
  <si>
    <t>https://nvd.nist.gov/vuln/detail/CVE-2019-14402</t>
  </si>
  <si>
    <t>CVE-2018-19917</t>
  </si>
  <si>
    <t>https://nvd.nist.gov/vuln/detail/CVE-2018-19917</t>
  </si>
  <si>
    <t>cpe:2.3:a:microweber:microweber:1.0.8:*:*:*:*:*:*:*</t>
  </si>
  <si>
    <t>CVE-2019-19646</t>
  </si>
  <si>
    <t>https://nvd.nist.gov/vuln/detail/CVE-2019-19646</t>
  </si>
  <si>
    <t>cpe:2.3:a:sqlite:sqlite:*:*:*:*:*:*:*:*</t>
  </si>
  <si>
    <t>CVE-2019-9977</t>
  </si>
  <si>
    <t>https://nvd.nist.gov/vuln/detail/CVE-2019-9977</t>
  </si>
  <si>
    <t>CVE-2020-10090</t>
  </si>
  <si>
    <t>https://nvd.nist.gov/vuln/detail/CVE-2020-10090</t>
  </si>
  <si>
    <t>CVE-2019-15091</t>
  </si>
  <si>
    <t>https://nvd.nist.gov/vuln/detail/CVE-2019-15091</t>
  </si>
  <si>
    <t>cpe:2.3:a:artica:integria_ims:5.0.86:*:*:*:*:*:*:*</t>
  </si>
  <si>
    <t>CVE-2020-10224</t>
  </si>
  <si>
    <t>https://nvd.nist.gov/vuln/detail/CVE-2020-10224</t>
  </si>
  <si>
    <t>cpe:2.3:a:phpgurukul:phpgurukul_online_book_store:1.0:*:*:*:*:*:*:*</t>
  </si>
  <si>
    <t>CVE-2019-9196</t>
  </si>
  <si>
    <t>https://nvd.nist.gov/vuln/detail/CVE-2019-9196</t>
  </si>
  <si>
    <t>cpe:2.3:a:aware:knomi:2.2.0:*:*:*:*:*:*:*</t>
  </si>
  <si>
    <t>CVE-2019-13191</t>
  </si>
  <si>
    <t>https://nvd.nist.gov/vuln/detail/CVE-2019-13191</t>
  </si>
  <si>
    <t>cpe:2.3:a:mapsolutions:intramaps:*:*:*:*:mapcontrol:*:*:*</t>
  </si>
  <si>
    <t>CVE-2019-11221</t>
  </si>
  <si>
    <t>https://nvd.nist.gov/vuln/detail/CVE-2019-11221</t>
  </si>
  <si>
    <t>cpe:2.3:a:gpac:gpac:0.7.1:*:*:*:*:*:*:*</t>
  </si>
  <si>
    <t>CVE-2018-13499</t>
  </si>
  <si>
    <t>https://nvd.nist.gov/vuln/detail/CVE-2018-13499</t>
  </si>
  <si>
    <t>cpe:2.3:a:pcncoin:pcncoin:-:*:*:*:*:*:*:*</t>
  </si>
  <si>
    <t>CVE-2020-13223</t>
  </si>
  <si>
    <t>https://nvd.nist.gov/vuln/detail/CVE-2020-13223</t>
  </si>
  <si>
    <t>cpe:2.3:a:hashicorp:vault:*:*:*:*:*:*:*:*</t>
  </si>
  <si>
    <t>CVE-2018-13116</t>
  </si>
  <si>
    <t>https://nvd.nist.gov/vuln/detail/CVE-2018-13116</t>
  </si>
  <si>
    <t>cpe:2.3:a:zzcms:zzcms:8.3.:*:*:*:*:*:*:*</t>
  </si>
  <si>
    <t>CVE-2019-20815</t>
  </si>
  <si>
    <t>https://nvd.nist.gov/vuln/detail/CVE-2019-20815</t>
  </si>
  <si>
    <t>CVE-2019-19987</t>
  </si>
  <si>
    <t>https://nvd.nist.gov/vuln/detail/CVE-2019-19987</t>
  </si>
  <si>
    <t>cpe:2.3:a:seling:visual_access_manager:*:*:*:*:*:*:*:*</t>
  </si>
  <si>
    <t>CVE-2018-20988</t>
  </si>
  <si>
    <t>https://nvd.nist.gov/vuln/detail/CVE-2018-20988</t>
  </si>
  <si>
    <t>cpe:2.3:a:google_forms_project:google_forms:*:*:*:*:*:wordpress:*:*</t>
  </si>
  <si>
    <t>CVE-2019-9687</t>
  </si>
  <si>
    <t>https://nvd.nist.gov/vuln/detail/CVE-2019-9687</t>
  </si>
  <si>
    <t>cpe:2.3:a:podofo_project:podofo:0.9.6:*:*:*:*:*:*:*</t>
  </si>
  <si>
    <t>CVE-2020-11602</t>
  </si>
  <si>
    <t>https://nvd.nist.gov/vuln/detail/CVE-2020-11602</t>
  </si>
  <si>
    <t>CVE-2018-10425</t>
  </si>
  <si>
    <t>https://nvd.nist.gov/vuln/detail/CVE-2018-10425</t>
  </si>
  <si>
    <t>cpe:2.3:a:hz-soft:security_guard:3.7.0:*:*:*:*:*:*:*</t>
  </si>
  <si>
    <t>CVE-2018-5293</t>
  </si>
  <si>
    <t>https://nvd.nist.gov/vuln/detail/CVE-2018-5293</t>
  </si>
  <si>
    <t>cpe:2.3:a:gd_rating_system_project:gd_rating_system:2.3:*:*:*:*:wordpress:*:*</t>
  </si>
  <si>
    <t>CVE-2019-14989</t>
  </si>
  <si>
    <t>https://nvd.nist.gov/vuln/detail/CVE-2019-14989</t>
  </si>
  <si>
    <t>CVE-2015-9331</t>
  </si>
  <si>
    <t>https://nvd.nist.gov/vuln/detail/CVE-2015-9331</t>
  </si>
  <si>
    <t>cpe:2.3:a:soflyy:wp_all_import:*:*:*:*:*:wordpress:*:*</t>
  </si>
  <si>
    <t>CVE-2019-10712</t>
  </si>
  <si>
    <t>https://nvd.nist.gov/vuln/detail/CVE-2019-10712</t>
  </si>
  <si>
    <t>CVE-2019-9565</t>
  </si>
  <si>
    <t>https://nvd.nist.gov/vuln/detail/CVE-2019-9565</t>
  </si>
  <si>
    <t>cpe:2.3:a:druide:antidote:*:*:*:*:*:*:*:*</t>
  </si>
  <si>
    <t>CVE-2019-19524</t>
  </si>
  <si>
    <t>https://nvd.nist.gov/vuln/detail/CVE-2019-19524</t>
  </si>
  <si>
    <t>CVE-2018-7321</t>
  </si>
  <si>
    <t>https://nvd.nist.gov/vuln/detail/CVE-2018-7321</t>
  </si>
  <si>
    <t>CVE-2015-9287</t>
  </si>
  <si>
    <t>https://nvd.nist.gov/vuln/detail/CVE-2015-9287</t>
  </si>
  <si>
    <t>cpe:2.3:a:cam:the_university_of_cambridge_web_authentication_system_apache_authentication_agent:*:*:*:*:*:*:*:*</t>
  </si>
  <si>
    <t>CVE-2020-10813</t>
  </si>
  <si>
    <t>https://nvd.nist.gov/vuln/detail/CVE-2020-10813</t>
  </si>
  <si>
    <t>cpe:2.3:a:ftpdmin_project:ftpdmin:0.96:*:*:*:*:*:*:*</t>
  </si>
  <si>
    <t>CVE-2019-14744</t>
  </si>
  <si>
    <t>https://nvd.nist.gov/vuln/detail/CVE-2019-14744</t>
  </si>
  <si>
    <t>cpe:2.3:a:kde:kconfig:*:*:*:*:*:*:*:*</t>
  </si>
  <si>
    <t>CVE-2019-15102</t>
  </si>
  <si>
    <t>https://nvd.nist.gov/vuln/detail/CVE-2019-15102</t>
  </si>
  <si>
    <t>cpe:2.3:a:sahipro:sahi_pro:*:*:*:*:*:*:*:*</t>
  </si>
  <si>
    <t>CVE-2019-14511</t>
  </si>
  <si>
    <t>https://nvd.nist.gov/vuln/detail/CVE-2019-14511</t>
  </si>
  <si>
    <t>cpe:2.3:a:sphinxsearch:sphinx:3.1.1:*:*:*:*:*:*:*</t>
  </si>
  <si>
    <t>CVE-2018-15130</t>
  </si>
  <si>
    <t>https://nvd.nist.gov/vuln/detail/CVE-2018-15130</t>
  </si>
  <si>
    <t>cpe:2.3:a:thinksaas:thinksaas:*:*:*:*:*:*:*:*</t>
  </si>
  <si>
    <t>CVE-2019-11065</t>
  </si>
  <si>
    <t>https://nvd.nist.gov/vuln/detail/CVE-2019-11065</t>
  </si>
  <si>
    <t>cpe:2.3:a:gradle:gradle:*:*:*:*:*:*:*:*</t>
  </si>
  <si>
    <t>CVE-2020-10960</t>
  </si>
  <si>
    <t>https://nvd.nist.gov/vuln/detail/CVE-2020-10960</t>
  </si>
  <si>
    <t>CWE-116</t>
  </si>
  <si>
    <t>cpe:2.3:a:mediawiki:mediawiki:*:*:*:*:*:*:*:*</t>
  </si>
  <si>
    <t>CVE-2018-10581</t>
  </si>
  <si>
    <t>https://nvd.nist.gov/vuln/detail/CVE-2018-10581</t>
  </si>
  <si>
    <t>CVE-2019-16242</t>
  </si>
  <si>
    <t>https://nvd.nist.gov/vuln/detail/CVE-2019-16242</t>
  </si>
  <si>
    <t>CVE-2019-19704</t>
  </si>
  <si>
    <t>https://nvd.nist.gov/vuln/detail/CVE-2019-19704</t>
  </si>
  <si>
    <t>CVE-2018-19127</t>
  </si>
  <si>
    <t>https://nvd.nist.gov/vuln/detail/CVE-2018-19127</t>
  </si>
  <si>
    <t>cpe:2.3:a:phpcms:phpcms:2008:*:*:*:*:*:*:*</t>
  </si>
  <si>
    <t>CVE-2018-10828</t>
  </si>
  <si>
    <t>https://nvd.nist.gov/vuln/detail/CVE-2018-10828</t>
  </si>
  <si>
    <t>cpe:2.3:a:alps:pointing-device_driver:10.1.101.207:*:*:*:*:*:*:*</t>
  </si>
  <si>
    <t>CVE-2020-13445</t>
  </si>
  <si>
    <t>https://nvd.nist.gov/vuln/detail/CVE-2020-13445</t>
  </si>
  <si>
    <t>CVE-2019-12247</t>
  </si>
  <si>
    <t>https://nvd.nist.gov/vuln/detail/CVE-2019-12247</t>
  </si>
  <si>
    <t>cpe:2.3:a:qemu:qemu:3.0.0:*:*:*:*:*:*:*</t>
  </si>
  <si>
    <t>CVE-2019-15409</t>
  </si>
  <si>
    <t>https://nvd.nist.gov/vuln/detail/CVE-2019-15409</t>
  </si>
  <si>
    <t>CVE-2019-7738</t>
  </si>
  <si>
    <t>https://nvd.nist.gov/vuln/detail/CVE-2019-7738</t>
  </si>
  <si>
    <t>cpe:2.3:a:c.p.sub_project:c.p.sub:*:*:*:*:*:*:*:*</t>
  </si>
  <si>
    <t>CVE-2018-13333</t>
  </si>
  <si>
    <t>https://nvd.nist.gov/vuln/detail/CVE-2018-13333</t>
  </si>
  <si>
    <t>CVE-2017-1000427</t>
  </si>
  <si>
    <t>https://nvd.nist.gov/vuln/detail/CVE-2017-1000427</t>
  </si>
  <si>
    <t>cpe:2.3:a:marked_project:marked:*:*:*:*:*:*:*:*</t>
  </si>
  <si>
    <t>CVE-2020-12058</t>
  </si>
  <si>
    <t>https://nvd.nist.gov/vuln/detail/CVE-2020-12058</t>
  </si>
  <si>
    <t>CVE-2019-11513</t>
  </si>
  <si>
    <t>https://nvd.nist.gov/vuln/detail/CVE-2019-11513</t>
  </si>
  <si>
    <t>cpe:2.3:a:cmsmadesimple:cms_made_simple:*:*:*:*:*:*:*:*</t>
  </si>
  <si>
    <t>CVE-2018-20729</t>
  </si>
  <si>
    <t>https://nvd.nist.gov/vuln/detail/CVE-2018-20729</t>
  </si>
  <si>
    <t>cpe:2.3:a:nedi:nedi:*:*:*:*:*:*:*:*</t>
  </si>
  <si>
    <t>CVE-2017-18905</t>
  </si>
  <si>
    <t>https://nvd.nist.gov/vuln/detail/CVE-2017-18905</t>
  </si>
  <si>
    <t>CVE-2019-7564</t>
  </si>
  <si>
    <t>https://nvd.nist.gov/vuln/detail/CVE-2019-7564</t>
  </si>
  <si>
    <t>CVE-2017-18456</t>
  </si>
  <si>
    <t>https://nvd.nist.gov/vuln/detail/CVE-2017-18456</t>
  </si>
  <si>
    <t>CVE-2019-10057</t>
  </si>
  <si>
    <t>https://nvd.nist.gov/vuln/detail/CVE-2019-10057</t>
  </si>
  <si>
    <t>CVE-2019-20693</t>
  </si>
  <si>
    <t>https://nvd.nist.gov/vuln/detail/CVE-2019-20693</t>
  </si>
  <si>
    <t>CVE-2020-9405</t>
  </si>
  <si>
    <t>https://nvd.nist.gov/vuln/detail/CVE-2020-9405</t>
  </si>
  <si>
    <t>cpe:2.3:a:iblsoft:online_weather:*:*:*:*:*:*:*:*</t>
  </si>
  <si>
    <t>CVE-2018-16248</t>
  </si>
  <si>
    <t>https://nvd.nist.gov/vuln/detail/CVE-2018-16248</t>
  </si>
  <si>
    <t>cpe:2.3:a:b3log:solo:2.9.3:*:*:*:*:*:*:*</t>
  </si>
  <si>
    <t>CVE-2019-9723</t>
  </si>
  <si>
    <t>https://nvd.nist.gov/vuln/detail/CVE-2019-9723</t>
  </si>
  <si>
    <t>cpe:2.3:a:logicaldoc:logicaldoc:*:*:*:*:community:*:*:*</t>
  </si>
  <si>
    <t>CVE-2019-6273</t>
  </si>
  <si>
    <t>https://nvd.nist.gov/vuln/detail/CVE-2019-6273</t>
  </si>
  <si>
    <t>CVE-2018-13613</t>
  </si>
  <si>
    <t>https://nvd.nist.gov/vuln/detail/CVE-2018-13613</t>
  </si>
  <si>
    <t>cpe:2.3:a:con0217_project:con0217:-:*:*:*:*:*:*:*</t>
  </si>
  <si>
    <t>CVE-2020-15492</t>
  </si>
  <si>
    <t>https://nvd.nist.gov/vuln/detail/CVE-2020-15492</t>
  </si>
  <si>
    <t>cpe:2.3:a:inneo:startup_tools:*:*:*:*:*:*:*:*</t>
  </si>
  <si>
    <t>CVE-2018-21219</t>
  </si>
  <si>
    <t>https://nvd.nist.gov/vuln/detail/CVE-2018-21219</t>
  </si>
  <si>
    <t>CVE-2019-10119</t>
  </si>
  <si>
    <t>https://nvd.nist.gov/vuln/detail/CVE-2019-10119</t>
  </si>
  <si>
    <t>CVE-2019-9638</t>
  </si>
  <si>
    <t>https://nvd.nist.gov/vuln/detail/CVE-2019-9638</t>
  </si>
  <si>
    <t>cpe:2.3:a:php:php:*:*:*:*:*:*:*:*</t>
  </si>
  <si>
    <t>CVE-2020-15908</t>
  </si>
  <si>
    <t>https://nvd.nist.gov/vuln/detail/CVE-2020-15908</t>
  </si>
  <si>
    <t>cpe:2.3:a:cauldrondevelopment:c\!:*:*:*:*:*:*:*:*</t>
  </si>
  <si>
    <t>CVE-2019-12264</t>
  </si>
  <si>
    <t>https://nvd.nist.gov/vuln/detail/CVE-2019-12264</t>
  </si>
  <si>
    <t>CWE-88</t>
  </si>
  <si>
    <t>cpe:2.3:o:windriver:vxworks:6.6:*:*:*:*:*:*:*</t>
  </si>
  <si>
    <t>CVE-2018-1000401</t>
  </si>
  <si>
    <t>https://nvd.nist.gov/vuln/detail/CVE-2018-1000401</t>
  </si>
  <si>
    <t>cpe:2.3:a:jenkins:aws_codepipeline:*:*:*:*:*:jenkins:*:*</t>
  </si>
  <si>
    <t>CVE-2018-12532</t>
  </si>
  <si>
    <t>https://nvd.nist.gov/vuln/detail/CVE-2018-12532</t>
  </si>
  <si>
    <t>cpe:2.3:a:redhat:richfaces:*:*:*:*:*:*:*:*</t>
  </si>
  <si>
    <t>CVE-2019-9572</t>
  </si>
  <si>
    <t>https://nvd.nist.gov/vuln/detail/CVE-2019-9572</t>
  </si>
  <si>
    <t>cpe:2.3:a:schoolcms:schoolcms:2.3.1:*:*:*:*:*:*:*</t>
  </si>
  <si>
    <t>CVE-2018-6191</t>
  </si>
  <si>
    <t>https://nvd.nist.gov/vuln/detail/CVE-2018-6191</t>
  </si>
  <si>
    <t>CVE-2020-15574</t>
  </si>
  <si>
    <t>https://nvd.nist.gov/vuln/detail/CVE-2020-15574</t>
  </si>
  <si>
    <t>cpe:2.3:a:solarwinds:serv-u:*:*:*:*:*:*:*:*</t>
  </si>
  <si>
    <t>CVE-2018-18874</t>
  </si>
  <si>
    <t>https://nvd.nist.gov/vuln/detail/CVE-2018-18874</t>
  </si>
  <si>
    <t>cpe:2.3:a:nconsulting:nc-cms:*:*:*:*:*:*:*:*</t>
  </si>
  <si>
    <t>CVE-2020-11607</t>
  </si>
  <si>
    <t>https://nvd.nist.gov/vuln/detail/CVE-2020-11607</t>
  </si>
  <si>
    <t>CVE-2019-12817</t>
  </si>
  <si>
    <t>https://nvd.nist.gov/vuln/detail/CVE-2019-12817</t>
  </si>
  <si>
    <t>cpe:2.3:o:canonical:ubuntu_linux:18.04:*:*:*:lts:*:*:*</t>
  </si>
  <si>
    <t>CVE-2018-10469</t>
  </si>
  <si>
    <t>https://nvd.nist.gov/vuln/detail/CVE-2018-10469</t>
  </si>
  <si>
    <t>cpe:2.3:a:b3log:symphony:2.6.0:*:*:*:*:*:*:*</t>
  </si>
  <si>
    <t>CVE-2019-18993</t>
  </si>
  <si>
    <t>https://nvd.nist.gov/vuln/detail/CVE-2019-18993</t>
  </si>
  <si>
    <t>cpe:2.3:a:openwrt:openwrt:18.06.4:*:*:*:*:*:*:*</t>
  </si>
  <si>
    <t>CVE-2019-19612</t>
  </si>
  <si>
    <t>https://nvd.nist.gov/vuln/detail/CVE-2019-19612</t>
  </si>
  <si>
    <t>cpe:2.3:a:halvotec:raquest:10.23.10801.0:*:*:*:*:*:*:*</t>
  </si>
  <si>
    <t>CVE-2018-5995</t>
  </si>
  <si>
    <t>https://nvd.nist.gov/vuln/detail/CVE-2018-5995</t>
  </si>
  <si>
    <t>CVE-2019-16996</t>
  </si>
  <si>
    <t>https://nvd.nist.gov/vuln/detail/CVE-2019-16996</t>
  </si>
  <si>
    <t>cpe:2.3:a:metinfo:metinfo:7.0.0:beta:*:*:*:*:*:*</t>
  </si>
  <si>
    <t>CVE-2018-13996</t>
  </si>
  <si>
    <t>https://nvd.nist.gov/vuln/detail/CVE-2018-13996</t>
  </si>
  <si>
    <t>cpe:2.3:a:codeplea:genann:*:*:*:*:*:*:*:*</t>
  </si>
  <si>
    <t>CVE-2018-12089</t>
  </si>
  <si>
    <t>https://nvd.nist.gov/vuln/detail/CVE-2018-12089</t>
  </si>
  <si>
    <t>CVE-2018-1000507</t>
  </si>
  <si>
    <t>https://nvd.nist.gov/vuln/detail/CVE-2018-1000507</t>
  </si>
  <si>
    <t>cpe:2.3:a:jjj:wp_user_groups:2.0.0:*:*:*:*:wordpress:*:*</t>
  </si>
  <si>
    <t>CVE-2020-13906</t>
  </si>
  <si>
    <t>https://nvd.nist.gov/vuln/detail/CVE-2020-13906</t>
  </si>
  <si>
    <t>cpe:2.3:a:irfanview:irfanview:4.54:*:*:*:*:*:x86:*</t>
  </si>
  <si>
    <t>CVE-2019-12469</t>
  </si>
  <si>
    <t>https://nvd.nist.gov/vuln/detail/CVE-2019-12469</t>
  </si>
  <si>
    <t>CVE-2018-8045</t>
  </si>
  <si>
    <t>https://nvd.nist.gov/vuln/detail/CVE-2018-8045</t>
  </si>
  <si>
    <t>CVE-2019-3702</t>
  </si>
  <si>
    <t>https://nvd.nist.gov/vuln/detail/CVE-2019-3702</t>
  </si>
  <si>
    <t>CVE-2019-17400</t>
  </si>
  <si>
    <t>https://nvd.nist.gov/vuln/detail/CVE-2019-17400</t>
  </si>
  <si>
    <t>cpe:2.3:a:universal_office_converter_project:universal_office_converter:*:*:*:*:*:*:*:*</t>
  </si>
  <si>
    <t>CVE-2018-11738</t>
  </si>
  <si>
    <t>https://nvd.nist.gov/vuln/detail/CVE-2018-11738</t>
  </si>
  <si>
    <t>cpe:2.3:a:sleuthkit:the_sleuth_kit:*:*:*:*:*:*:*:*</t>
  </si>
  <si>
    <t>CVE-2017-18612</t>
  </si>
  <si>
    <t>https://nvd.nist.gov/vuln/detail/CVE-2017-18612</t>
  </si>
  <si>
    <t>cpe:2.3:a:netattingo:wp-whois-domain:1.0.0:*:*:*:*:wordpress:*:*</t>
  </si>
  <si>
    <t>CVE-2018-12610</t>
  </si>
  <si>
    <t>https://nvd.nist.gov/vuln/detail/CVE-2018-12610</t>
  </si>
  <si>
    <t>cpe:2.3:a:open-xchange:open-xchange_appsuite:*:*:*:*:*:*:*:*</t>
  </si>
  <si>
    <t>CVE-2020-11791</t>
  </si>
  <si>
    <t>https://nvd.nist.gov/vuln/detail/CVE-2020-11791</t>
  </si>
  <si>
    <t>CVE-2019-19031</t>
  </si>
  <si>
    <t>https://nvd.nist.gov/vuln/detail/CVE-2019-19031</t>
  </si>
  <si>
    <t>CWE-91</t>
  </si>
  <si>
    <t>cpe:2.3:a:edit-xml:easy_xml_editor:*:*:*:*:*:*:*:*</t>
  </si>
  <si>
    <t>CVE-2018-20306</t>
  </si>
  <si>
    <t>https://nvd.nist.gov/vuln/detail/CVE-2018-20306</t>
  </si>
  <si>
    <t>cpe:2.3:a:pulsesecure:virtual_traffic_manager:*:*:*:*:*:*:*:*</t>
  </si>
  <si>
    <t>CVE-2019-17347</t>
  </si>
  <si>
    <t>https://nvd.nist.gov/vuln/detail/CVE-2019-17347</t>
  </si>
  <si>
    <t>CVE-2017-1000499</t>
  </si>
  <si>
    <t>https://nvd.nist.gov/vuln/detail/CVE-2017-1000499</t>
  </si>
  <si>
    <t>cpe:2.3:a:phpmyadmin:phpmyadmin:*:*:*:*:*:*:*:*</t>
  </si>
  <si>
    <t>CVE-2017-18583</t>
  </si>
  <si>
    <t>https://nvd.nist.gov/vuln/detail/CVE-2017-18583</t>
  </si>
  <si>
    <t>cpe:2.3:a:post_pay_counter_project:post_pay_counter:*:*:*:*:*:wordpress:*:*</t>
  </si>
  <si>
    <t>CVE-2020-15061</t>
  </si>
  <si>
    <t>https://nvd.nist.gov/vuln/detail/CVE-2020-15061</t>
  </si>
  <si>
    <t>CVE-2018-1000841</t>
  </si>
  <si>
    <t>https://nvd.nist.gov/vuln/detail/CVE-2018-1000841</t>
  </si>
  <si>
    <t>cpe:2.3:a:zend:zendto:*:*:*:*:*:*:*:*</t>
  </si>
  <si>
    <t>CVE-2016-1000339</t>
  </si>
  <si>
    <t>https://nvd.nist.gov/vuln/detail/CVE-2016-1000339</t>
  </si>
  <si>
    <t>CWE-310</t>
  </si>
  <si>
    <t>cpe:2.3:a:bouncycastle:legion-of-the-bouncy-castle-java-crytography-api:*:*:*:*:*:*:*:*</t>
  </si>
  <si>
    <t>CVE-2018-15133</t>
  </si>
  <si>
    <t>https://nvd.nist.gov/vuln/detail/CVE-2018-15133</t>
  </si>
  <si>
    <t>cpe:2.3:a:laravel:laravel:*:*:*:*:*:*:*:*</t>
  </si>
  <si>
    <t>CVE-2020-13830</t>
  </si>
  <si>
    <t>https://nvd.nist.gov/vuln/detail/CVE-2020-13830</t>
  </si>
  <si>
    <t>CVE-2018-1000024</t>
  </si>
  <si>
    <t>https://nvd.nist.gov/vuln/detail/CVE-2018-1000024</t>
  </si>
  <si>
    <t>cpe:2.3:a:squid-cache:squid:*:*:*:*:*:*:*:*</t>
  </si>
  <si>
    <t>CVE-2019-15871</t>
  </si>
  <si>
    <t>https://nvd.nist.gov/vuln/detail/CVE-2019-15871</t>
  </si>
  <si>
    <t>cpe:2.3:a:wpbrigade:loginpress:*:*:*:*:*:*:*:*</t>
  </si>
  <si>
    <t>CVE-2018-6548</t>
  </si>
  <si>
    <t>https://nvd.nist.gov/vuln/detail/CVE-2018-6548</t>
  </si>
  <si>
    <t>cpe:2.3:a:webmproject:libwebm:*:*:*:*:*:*:*:*</t>
  </si>
  <si>
    <t>CVE-2018-12594</t>
  </si>
  <si>
    <t>https://nvd.nist.gov/vuln/detail/CVE-2018-12594</t>
  </si>
  <si>
    <t>CVE-2018-11124</t>
  </si>
  <si>
    <t>https://nvd.nist.gov/vuln/detail/CVE-2018-11124</t>
  </si>
  <si>
    <t>cpe:2.3:a:opmantek:open-audit:*:*:*:*:community:*:*:*</t>
  </si>
  <si>
    <t>CVE-2018-14553</t>
  </si>
  <si>
    <t>https://nvd.nist.gov/vuln/detail/CVE-2018-14553</t>
  </si>
  <si>
    <t>cpe:2.3:a:libgd:libgd:2.1.0:-:*:*:*:*:*:*</t>
  </si>
  <si>
    <t>CVE-2019-12927</t>
  </si>
  <si>
    <t>https://nvd.nist.gov/vuln/detail/CVE-2019-12927</t>
  </si>
  <si>
    <t>cpe:2.3:a:mailenable:mailenable:*:*:*:*:enterprise_premium:*:*:*</t>
  </si>
  <si>
    <t>CVE-2018-16371</t>
  </si>
  <si>
    <t>https://nvd.nist.gov/vuln/detail/CVE-2018-16371</t>
  </si>
  <si>
    <t>cpe:2.3:a:pescms:pescms_team:2.2.1:*:*:*:*:*:*:*</t>
  </si>
  <si>
    <t>CVE-2018-19496</t>
  </si>
  <si>
    <t>https://nvd.nist.gov/vuln/detail/CVE-2018-19496</t>
  </si>
  <si>
    <t>CVE-2018-14986</t>
  </si>
  <si>
    <t>https://nvd.nist.gov/vuln/detail/CVE-2018-14986</t>
  </si>
  <si>
    <t>CVE-2019-12252</t>
  </si>
  <si>
    <t>https://nvd.nist.gov/vuln/detail/CVE-2019-12252</t>
  </si>
  <si>
    <t>cpe:2.3:a:zohocorp:manageengine_servicedesk_plus:*:*:*:*:*:*:*:*</t>
  </si>
  <si>
    <t>CVE-2019-6130</t>
  </si>
  <si>
    <t>https://nvd.nist.gov/vuln/detail/CVE-2019-6130</t>
  </si>
  <si>
    <t>CWE-118</t>
  </si>
  <si>
    <t>cpe:2.3:a:artifex:mupdf:1.14.0:*:*:*:*:*:*:*</t>
  </si>
  <si>
    <t>CVE-2014-10376</t>
  </si>
  <si>
    <t>https://nvd.nist.gov/vuln/detail/CVE-2014-10376</t>
  </si>
  <si>
    <t>cpe:2.3:a:themeist:i_recommend_this:*:*:*:*:*:wordpress:*:*</t>
  </si>
  <si>
    <t>CVE-2018-13220</t>
  </si>
  <si>
    <t>https://nvd.nist.gov/vuln/detail/CVE-2018-13220</t>
  </si>
  <si>
    <t>cpe:2.3:a:mavcash_project:mavcash:-:*:*:*:*:*:*:*</t>
  </si>
  <si>
    <t>CVE-2019-16166</t>
  </si>
  <si>
    <t>https://nvd.nist.gov/vuln/detail/CVE-2019-16166</t>
  </si>
  <si>
    <t>cpe:2.3:a:gnu:cflow:*:*:*:*:*:*:*:*</t>
  </si>
  <si>
    <t>CVE-2019-9897</t>
  </si>
  <si>
    <t>https://nvd.nist.gov/vuln/detail/CVE-2019-9897</t>
  </si>
  <si>
    <t>cpe:2.3:a:putty:putty:*:*:*:*:*:*:*:*</t>
  </si>
  <si>
    <t>CVE-2018-12989</t>
  </si>
  <si>
    <t>https://nvd.nist.gov/vuln/detail/CVE-2018-12989</t>
  </si>
  <si>
    <t>cpe:2.3:a:pearsonvue:console_8:*:*:*:*:*:*:*:*</t>
  </si>
  <si>
    <t>CVE-2019-12562</t>
  </si>
  <si>
    <t>https://nvd.nist.gov/vuln/detail/CVE-2019-12562</t>
  </si>
  <si>
    <t>cpe:2.3:a:dnnsoftware:dotnetnuke:*:*:*:*:*:*:*:*</t>
  </si>
  <si>
    <t>CVE-2018-12082</t>
  </si>
  <si>
    <t>https://nvd.nist.gov/vuln/detail/CVE-2018-12082</t>
  </si>
  <si>
    <t>cpe:2.3:a:fujinto_project:fujinto:-:*:*:*:*:*:*:*</t>
  </si>
  <si>
    <t>CVE-2018-11208</t>
  </si>
  <si>
    <t>https://nvd.nist.gov/vuln/detail/CVE-2018-11208</t>
  </si>
  <si>
    <t>cpe:2.3:a:zblogcn:z-blogphp:2.0.0:*:*:*:*:*:*:*</t>
  </si>
  <si>
    <t>CVE-2018-9129</t>
  </si>
  <si>
    <t>https://nvd.nist.gov/vuln/detail/CVE-2018-9129</t>
  </si>
  <si>
    <t>CVE-2020-24554</t>
  </si>
  <si>
    <t>https://nvd.nist.gov/vuln/detail/CVE-2020-24554</t>
  </si>
  <si>
    <t>CVE-2018-11162</t>
  </si>
  <si>
    <t>https://nvd.nist.gov/vuln/detail/CVE-2018-11162</t>
  </si>
  <si>
    <t>CVE-2019-13346</t>
  </si>
  <si>
    <t>https://nvd.nist.gov/vuln/detail/CVE-2019-13346</t>
  </si>
  <si>
    <t>cpe:2.3:a:myt_project:myt:1.5.1:*:*:*:*:*:*:*</t>
  </si>
  <si>
    <t>CVE-2019-7175</t>
  </si>
  <si>
    <t>https://nvd.nist.gov/vuln/detail/CVE-2019-7175</t>
  </si>
  <si>
    <t>CVE-2019-9231</t>
  </si>
  <si>
    <t>https://nvd.nist.gov/vuln/detail/CVE-2019-9231</t>
  </si>
  <si>
    <t>CVE-2018-19388</t>
  </si>
  <si>
    <t>https://nvd.nist.gov/vuln/detail/CVE-2018-19388</t>
  </si>
  <si>
    <t>cpe:2.3:a:foxitsoftware:foxit_reader:9.3.0.10826:*:*:*:*:*:*:*</t>
  </si>
  <si>
    <t>CVE-2019-7165</t>
  </si>
  <si>
    <t>https://nvd.nist.gov/vuln/detail/CVE-2019-7165</t>
  </si>
  <si>
    <t>cpe:2.3:a:dosbox:dosbox:0.74-2:*:*:*:*:*:*:*</t>
  </si>
  <si>
    <t>CVE-2018-10371</t>
  </si>
  <si>
    <t>https://nvd.nist.gov/vuln/detail/CVE-2018-10371</t>
  </si>
  <si>
    <t>cpe:2.3:a:wunderfarm:wf_cookie_consent:1.1.3:*:*:*:*:wordpress:*:*</t>
  </si>
  <si>
    <t>CVE-2019-19457</t>
  </si>
  <si>
    <t>https://nvd.nist.gov/vuln/detail/CVE-2019-19457</t>
  </si>
  <si>
    <t>cpe:2.3:a:saltosystem:proaccess_space:*:*:*:*:*:*:*:*</t>
  </si>
  <si>
    <t>CVE-2015-9288</t>
  </si>
  <si>
    <t>https://nvd.nist.gov/vuln/detail/CVE-2015-9288</t>
  </si>
  <si>
    <t>cpe:2.3:a:unity:web_player:*:*:*:*:*:*:*:*</t>
  </si>
  <si>
    <t>CVE-2019-15547</t>
  </si>
  <si>
    <t>https://nvd.nist.gov/vuln/detail/CVE-2019-15547</t>
  </si>
  <si>
    <t>cpe:2.3:a:ncurses_project:ncurses:*:*:*:*:*:*:*:*</t>
  </si>
  <si>
    <t>CVE-2018-10995</t>
  </si>
  <si>
    <t>https://nvd.nist.gov/vuln/detail/CVE-2018-10995</t>
  </si>
  <si>
    <t>cpe:2.3:a:schedmd:slurm:*:*:*:*:*:*:*:*</t>
  </si>
  <si>
    <t>CVE-2019-19783</t>
  </si>
  <si>
    <t>https://nvd.nist.gov/vuln/detail/CVE-2019-19783</t>
  </si>
  <si>
    <t>cpe:2.3:a:cyrus:imap:*:*:*:*:*:*:*:*</t>
  </si>
  <si>
    <t>CVE-2019-20563</t>
  </si>
  <si>
    <t>https://nvd.nist.gov/vuln/detail/CVE-2019-20563</t>
  </si>
  <si>
    <t>CVE-2019-10646</t>
  </si>
  <si>
    <t>https://nvd.nist.gov/vuln/detail/CVE-2019-10646</t>
  </si>
  <si>
    <t>cpe:2.3:a:wolfcms:wolf_cms:0.8.3.1:*:*:*:*:*:*:*</t>
  </si>
  <si>
    <t>CVE-2019-19121</t>
  </si>
  <si>
    <t>https://nvd.nist.gov/vuln/detail/CVE-2019-19121</t>
  </si>
  <si>
    <t>CVE-2018-16763</t>
  </si>
  <si>
    <t>https://nvd.nist.gov/vuln/detail/CVE-2018-16763</t>
  </si>
  <si>
    <t>cpe:2.3:a:thedaylightstudio:fuel_cms:*:*:*:*:*:*:*:*</t>
  </si>
  <si>
    <t>CVE-2018-1999041</t>
  </si>
  <si>
    <t>https://nvd.nist.gov/vuln/detail/CVE-2018-1999041</t>
  </si>
  <si>
    <t>cpe:2.3:a:jenkins:tinfoil_security:*:*:*:*:*:jenkins:*:*</t>
  </si>
  <si>
    <t>CVE-2020-14081</t>
  </si>
  <si>
    <t>https://nvd.nist.gov/vuln/detail/CVE-2020-14081</t>
  </si>
  <si>
    <t>CVE-2017-18852</t>
  </si>
  <si>
    <t>https://nvd.nist.gov/vuln/detail/CVE-2017-18852</t>
  </si>
  <si>
    <t>CVE-2019-11399</t>
  </si>
  <si>
    <t>https://nvd.nist.gov/vuln/detail/CVE-2019-11399</t>
  </si>
  <si>
    <t>CVE-2018-9233</t>
  </si>
  <si>
    <t>https://nvd.nist.gov/vuln/detail/CVE-2018-9233</t>
  </si>
  <si>
    <t>CWE-916</t>
  </si>
  <si>
    <t>cpe:2.3:a:sophos:endpoint_protection:10.7:*:*:*:*:*:*:*</t>
  </si>
  <si>
    <t>CVE-2019-10900</t>
  </si>
  <si>
    <t>https://nvd.nist.gov/vuln/detail/CVE-2019-10900</t>
  </si>
  <si>
    <t>cpe:2.3:a:wireshark:wireshark:3.0.0:*:*:*:*:*:*:*</t>
  </si>
  <si>
    <t>CVE-2018-18317</t>
  </si>
  <si>
    <t>https://nvd.nist.gov/vuln/detail/CVE-2018-18317</t>
  </si>
  <si>
    <t>cpe:2.3:a:dscms_project:dscms:1.1:*:*:*:*:*:*:*</t>
  </si>
  <si>
    <t>CVE-2019-18421</t>
  </si>
  <si>
    <t>https://nvd.nist.gov/vuln/detail/CVE-2019-18421</t>
  </si>
  <si>
    <t>cpe:2.3:o:xen:xen:*:*:*:*:*:*:x86:*</t>
  </si>
  <si>
    <t>CVE-2019-16102</t>
  </si>
  <si>
    <t>https://nvd.nist.gov/vuln/detail/CVE-2019-16102</t>
  </si>
  <si>
    <t>CVE-2019-7644</t>
  </si>
  <si>
    <t>https://nvd.nist.gov/vuln/detail/CVE-2019-7644</t>
  </si>
  <si>
    <t>cpe:2.3:a:auth0:auth0-wcf-service-jwt:*:*:*:*:*:*:*:*</t>
  </si>
  <si>
    <t>CVE-2019-17041</t>
  </si>
  <si>
    <t>https://nvd.nist.gov/vuln/detail/CVE-2019-17041</t>
  </si>
  <si>
    <t>cpe:2.3:a:rsyslog:rsyslog:8.1908.0:*:*:*:*:*:*:*</t>
  </si>
  <si>
    <t>CVE-2020-8548</t>
  </si>
  <si>
    <t>https://nvd.nist.gov/vuln/detail/CVE-2020-8548</t>
  </si>
  <si>
    <t>cpe:2.3:a:masscode:masscode:1.0.0:alpha.6:*:*:*:*:*:*</t>
  </si>
  <si>
    <t>CVE-2019-13153</t>
  </si>
  <si>
    <t>https://nvd.nist.gov/vuln/detail/CVE-2019-13153</t>
  </si>
  <si>
    <t>CVE-2020-24599</t>
  </si>
  <si>
    <t>https://nvd.nist.gov/vuln/detail/CVE-2020-24599</t>
  </si>
  <si>
    <t>CVE-2019-15530</t>
  </si>
  <si>
    <t>https://nvd.nist.gov/vuln/detail/CVE-2019-15530</t>
  </si>
  <si>
    <t>CVE-2019-7634</t>
  </si>
  <si>
    <t>https://nvd.nist.gov/vuln/detail/CVE-2019-7634</t>
  </si>
  <si>
    <t>cpe:2.3:a:ifrn:sistema_unificado_de_administracao_publica:2.0:*:*:*:*:*:*:*</t>
  </si>
  <si>
    <t>CVE-2018-10755</t>
  </si>
  <si>
    <t>https://nvd.nist.gov/vuln/detail/CVE-2018-10755</t>
  </si>
  <si>
    <t>CVE-2017-18882</t>
  </si>
  <si>
    <t>https://nvd.nist.gov/vuln/detail/CVE-2017-18882</t>
  </si>
  <si>
    <t>CVE-2018-20329</t>
  </si>
  <si>
    <t>https://nvd.nist.gov/vuln/detail/CVE-2018-20329</t>
  </si>
  <si>
    <t>cpe:2.3:a:chamilo:chamilo_lms:1.11.8:*:*:*:*:*:*:*</t>
  </si>
  <si>
    <t>CVE-2015-9455</t>
  </si>
  <si>
    <t>https://nvd.nist.gov/vuln/detail/CVE-2015-9455</t>
  </si>
  <si>
    <t>cpe:2.3:a:incsub:buddypress-activity-plus:*:*:*:*:*:wordpress:*:*</t>
  </si>
  <si>
    <t>CVE-2019-20530</t>
  </si>
  <si>
    <t>https://nvd.nist.gov/vuln/detail/CVE-2019-20530</t>
  </si>
  <si>
    <t>cpe:2.3:o:google:android:7.1.0:*:*:*:*:*:*:*</t>
  </si>
  <si>
    <t>CVE-2017-1000452</t>
  </si>
  <si>
    <t>https://nvd.nist.gov/vuln/detail/CVE-2017-1000452</t>
  </si>
  <si>
    <t>cpe:2.3:a:samlify_project:samlify:*:*:*:*:*:*:*:*</t>
  </si>
  <si>
    <t>CVE-2018-13331</t>
  </si>
  <si>
    <t>https://nvd.nist.gov/vuln/detail/CVE-2018-13331</t>
  </si>
  <si>
    <t>CVE-2018-15680</t>
  </si>
  <si>
    <t>https://nvd.nist.gov/vuln/detail/CVE-2018-15680</t>
  </si>
  <si>
    <t>cpe:2.3:a:btiteam:xbtit:2.5.4:*:*:*:*:*:*:*</t>
  </si>
  <si>
    <t>CVE-2019-7697</t>
  </si>
  <si>
    <t>https://nvd.nist.gov/vuln/detail/CVE-2019-7697</t>
  </si>
  <si>
    <t>cpe:2.3:a:axiosys:bento4:1.5.1-627:*:*:*:*:*:*:*</t>
  </si>
  <si>
    <t>CVE-2020-10973</t>
  </si>
  <si>
    <t>https://nvd.nist.gov/vuln/detail/CVE-2020-10973</t>
  </si>
  <si>
    <t>CVE-2018-1000406</t>
  </si>
  <si>
    <t>https://nvd.nist.gov/vuln/detail/CVE-2018-1000406</t>
  </si>
  <si>
    <t>CVE-2019-17316</t>
  </si>
  <si>
    <t>https://nvd.nist.gov/vuln/detail/CVE-2019-17316</t>
  </si>
  <si>
    <t>CVE-2016-10722</t>
  </si>
  <si>
    <t>https://nvd.nist.gov/vuln/detail/CVE-2016-10722</t>
  </si>
  <si>
    <t>cpe:2.3:a:partclone_project:partclone:*:*:*:*:*:*:*:*</t>
  </si>
  <si>
    <t>CVE-2020-15043</t>
  </si>
  <si>
    <t>https://nvd.nist.gov/vuln/detail/CVE-2020-15043</t>
  </si>
  <si>
    <t>CVE-2019-17666</t>
  </si>
  <si>
    <t>https://nvd.nist.gov/vuln/detail/CVE-2019-17666</t>
  </si>
  <si>
    <t>CVE-2018-20797</t>
  </si>
  <si>
    <t>https://nvd.nist.gov/vuln/detail/CVE-2018-20797</t>
  </si>
  <si>
    <t>CVE-2018-7716</t>
  </si>
  <si>
    <t>https://nvd.nist.gov/vuln/detail/CVE-2018-7716</t>
  </si>
  <si>
    <t>cpe:2.3:a:privatevpn:privatevpn:2.0.31:*:*:*:*:macos:*:*</t>
  </si>
  <si>
    <t>CVE-2018-8828</t>
  </si>
  <si>
    <t>https://nvd.nist.gov/vuln/detail/CVE-2018-8828</t>
  </si>
  <si>
    <t>cpe:2.3:a:kamailio:kamailio:*:*:*:*:*:*:*:*</t>
  </si>
  <si>
    <t>CVE-2019-14330</t>
  </si>
  <si>
    <t>https://nvd.nist.gov/vuln/detail/CVE-2019-14330</t>
  </si>
  <si>
    <t>cpe:2.3:a:espocrm:espocrm:*:*:*:*:*:*:*:*</t>
  </si>
  <si>
    <t>CVE-2018-7179</t>
  </si>
  <si>
    <t>https://nvd.nist.gov/vuln/detail/CVE-2018-7179</t>
  </si>
  <si>
    <t>cpe:2.3:a:squadmanagement_project:squadmanagement:1.0.3:*:*:*:*:joomla\!:*:*</t>
  </si>
  <si>
    <t>CVE-2018-11410</t>
  </si>
  <si>
    <t>https://nvd.nist.gov/vuln/detail/CVE-2018-11410</t>
  </si>
  <si>
    <t>cpe:2.3:a:liblouis:liblouis:3.5.0:*:*:*:*:*:*:*</t>
  </si>
  <si>
    <t>CVE-2019-10054</t>
  </si>
  <si>
    <t>https://nvd.nist.gov/vuln/detail/CVE-2019-10054</t>
  </si>
  <si>
    <t>cpe:2.3:a:suricata-ids:suricata:4.1.3:*:*:*:*:*:*:*</t>
  </si>
  <si>
    <t>CVE-2020-12076</t>
  </si>
  <si>
    <t>https://nvd.nist.gov/vuln/detail/CVE-2020-12076</t>
  </si>
  <si>
    <t>cpe:2.3:a:supsystic:data_tables_generator:*:*:*:*:*:wordpress:*:*</t>
  </si>
  <si>
    <t>CVE-2018-6656</t>
  </si>
  <si>
    <t>https://nvd.nist.gov/vuln/detail/CVE-2018-6656</t>
  </si>
  <si>
    <t>CVE-2018-11130</t>
  </si>
  <si>
    <t>https://nvd.nist.gov/vuln/detail/CVE-2018-11130</t>
  </si>
  <si>
    <t>cpe:2.3:a:vcftools_project:vcftools:0.1.15:*:*:*:*:*:*:*</t>
  </si>
  <si>
    <t>CVE-2015-9422</t>
  </si>
  <si>
    <t>https://nvd.nist.gov/vuln/detail/CVE-2015-9422</t>
  </si>
  <si>
    <t>cpe:2.3:a:simplysymphony:plugnedit:*:*:*:*:*:wordpress:*:*</t>
  </si>
  <si>
    <t>CVE-2019-14462</t>
  </si>
  <si>
    <t>https://nvd.nist.gov/vuln/detail/CVE-2019-14462</t>
  </si>
  <si>
    <t>cpe:2.3:a:libmodbus:libmodbus:*:*:*:*:*:*:*:*</t>
  </si>
  <si>
    <t>CVE-2019-20543</t>
  </si>
  <si>
    <t>https://nvd.nist.gov/vuln/detail/CVE-2019-20543</t>
  </si>
  <si>
    <t>CVE-2015-9263</t>
  </si>
  <si>
    <t>https://nvd.nist.gov/vuln/detail/CVE-2015-9263</t>
  </si>
  <si>
    <t>cpe:2.3:a:idera:uptime_infrastructure_monitor:7.4.0:*:*:*:*:*:*:*</t>
  </si>
  <si>
    <t>CVE-2019-19449</t>
  </si>
  <si>
    <t>https://nvd.nist.gov/vuln/detail/CVE-2019-19449</t>
  </si>
  <si>
    <t>cpe:2.3:o:linux:linux_kernel:5.0.21:*:*:*:*:*:*:*</t>
  </si>
  <si>
    <t>CVE-2020-9477</t>
  </si>
  <si>
    <t>https://nvd.nist.gov/vuln/detail/CVE-2020-9477</t>
  </si>
  <si>
    <t>CVE-2020-7982</t>
  </si>
  <si>
    <t>https://nvd.nist.gov/vuln/detail/CVE-2020-7982</t>
  </si>
  <si>
    <t>cpe:2.3:a:openwrt:lede:*:*:*:*:*:*:*:*</t>
  </si>
  <si>
    <t>CVE-2018-14505</t>
  </si>
  <si>
    <t>https://nvd.nist.gov/vuln/detail/CVE-2018-14505</t>
  </si>
  <si>
    <t>cpe:2.3:a:mitmproxy:mitmproxy:4.0.3:*:*:*:*:*:*:*</t>
  </si>
  <si>
    <t>CVE-2019-20573</t>
  </si>
  <si>
    <t>https://nvd.nist.gov/vuln/detail/CVE-2019-20573</t>
  </si>
  <si>
    <t>CVE-2018-9328</t>
  </si>
  <si>
    <t>https://nvd.nist.gov/vuln/detail/CVE-2018-9328</t>
  </si>
  <si>
    <t>cpe:2.3:a:redbus_clone_script_project:redbus_clone_script:3.0.6:*:*:*:*:*:*:*</t>
  </si>
  <si>
    <t>CVE-2019-12991</t>
  </si>
  <si>
    <t>https://nvd.nist.gov/vuln/detail/CVE-2019-12991</t>
  </si>
  <si>
    <t>cpe:2.3:a:citrix:netscaler_sd-wan:*:*:*:*:*:*:*:*</t>
  </si>
  <si>
    <t>CVE-2020-13440</t>
  </si>
  <si>
    <t>https://nvd.nist.gov/vuln/detail/CVE-2020-13440</t>
  </si>
  <si>
    <t>cpe:2.3:a:ffjpeg_project:ffjpeg:*:*:*:*:*:*:*:*</t>
  </si>
  <si>
    <t>CVE-2019-16366</t>
  </si>
  <si>
    <t>https://nvd.nist.gov/vuln/detail/CVE-2019-16366</t>
  </si>
  <si>
    <t>cpe:2.3:a:moddable:moddable:180329:*:*:*:*:*:*:*</t>
  </si>
  <si>
    <t>CVE-2020-13790</t>
  </si>
  <si>
    <t>https://nvd.nist.gov/vuln/detail/CVE-2020-13790</t>
  </si>
  <si>
    <t>cpe:2.3:a:libjpeg-turbo:libjpeg-turbo:2.0.4:*:*:*:*:*:*:*</t>
  </si>
  <si>
    <t>CVE-2018-13086</t>
  </si>
  <si>
    <t>https://nvd.nist.gov/vuln/detail/CVE-2018-13086</t>
  </si>
  <si>
    <t>cpe:2.3:a:iadowr_project:iadowr:-:*:*:*:*:*:*:*</t>
  </si>
  <si>
    <t>CVE-2019-12988</t>
  </si>
  <si>
    <t>https://nvd.nist.gov/vuln/detail/CVE-2019-12988</t>
  </si>
  <si>
    <t>CVE-2020-11904</t>
  </si>
  <si>
    <t>https://nvd.nist.gov/vuln/detail/CVE-2020-11904</t>
  </si>
  <si>
    <t>cpe:2.3:a:treck:tcp\/ip:*:*:*:*:*:*:*:*</t>
  </si>
  <si>
    <t>CVE-2019-20771</t>
  </si>
  <si>
    <t>https://nvd.nist.gov/vuln/detail/CVE-2019-20771</t>
  </si>
  <si>
    <t>CVE-2019-9554</t>
  </si>
  <si>
    <t>https://nvd.nist.gov/vuln/detail/CVE-2019-9554</t>
  </si>
  <si>
    <t>cpe:2.3:a:craftcms:craft_cms:3.1.12:*:*:*:pro:*:*:*</t>
  </si>
  <si>
    <t>CVE-2018-13693</t>
  </si>
  <si>
    <t>https://nvd.nist.gov/vuln/detail/CVE-2018-13693</t>
  </si>
  <si>
    <t>cpe:2.3:a:greenenergytoken_project:greenenergytoken:-:*:*:*:*:*:*:*</t>
  </si>
  <si>
    <t>CVE-2018-20817</t>
  </si>
  <si>
    <t>https://nvd.nist.gov/vuln/detail/CVE-2018-20817</t>
  </si>
  <si>
    <t>cpe:2.3:a:activision:call_of_duty\:_advanced_warfare:-:*:*:*:*:*:*:*</t>
  </si>
  <si>
    <t>CVE-2019-9015</t>
  </si>
  <si>
    <t>https://nvd.nist.gov/vuln/detail/CVE-2019-9015</t>
  </si>
  <si>
    <t>cpe:2.3:a:mopcms:mopcms:*:*:*:*:*:*:*:*</t>
  </si>
  <si>
    <t>CVE-2019-15435</t>
  </si>
  <si>
    <t>https://nvd.nist.gov/vuln/detail/CVE-2019-15435</t>
  </si>
  <si>
    <t>CVE-2019-12801</t>
  </si>
  <si>
    <t>https://nvd.nist.gov/vuln/detail/CVE-2019-12801</t>
  </si>
  <si>
    <t>cpe:2.3:a:seeddms:seeddms:5.1.11:*:*:*:*:*:*:*</t>
  </si>
  <si>
    <t>CVE-2018-8935</t>
  </si>
  <si>
    <t>https://nvd.nist.gov/vuln/detail/CVE-2018-8935</t>
  </si>
  <si>
    <t>CVE-2019-15805</t>
  </si>
  <si>
    <t>https://nvd.nist.gov/vuln/detail/CVE-2019-15805</t>
  </si>
  <si>
    <t>CVE-2019-20437</t>
  </si>
  <si>
    <t>https://nvd.nist.gov/vuln/detail/CVE-2019-20437</t>
  </si>
  <si>
    <t>CVE-2019-20478</t>
  </si>
  <si>
    <t>https://nvd.nist.gov/vuln/detail/CVE-2019-20478</t>
  </si>
  <si>
    <t>cpe:2.3:a:ruamel.yaml_project:ruamel.yaml:*:*:*:*:*:*:*:*</t>
  </si>
  <si>
    <t>CVE-2020-12766</t>
  </si>
  <si>
    <t>https://nvd.nist.gov/vuln/detail/CVE-2020-12766</t>
  </si>
  <si>
    <t>cpe:2.3:a:solis:gnuteca:3.8:*:*:*:*:*:*:*</t>
  </si>
  <si>
    <t>CVE-2019-16185</t>
  </si>
  <si>
    <t>https://nvd.nist.gov/vuln/detail/CVE-2019-16185</t>
  </si>
  <si>
    <t>CVE-2019-16657</t>
  </si>
  <si>
    <t>https://nvd.nist.gov/vuln/detail/CVE-2019-16657</t>
  </si>
  <si>
    <t>cpe:2.3:a:tuzicms:tuzicms:2.0.6:*:*:*:*:*:*:*</t>
  </si>
  <si>
    <t>CVE-2016-10986</t>
  </si>
  <si>
    <t>https://nvd.nist.gov/vuln/detail/CVE-2016-10986</t>
  </si>
  <si>
    <t>cpe:2.3:a:nerdcow:tweet_wheel:*:*:*:*:*:wordpress:*:*</t>
  </si>
  <si>
    <t>CVE-2018-20438</t>
  </si>
  <si>
    <t>https://nvd.nist.gov/vuln/detail/CVE-2018-20438</t>
  </si>
  <si>
    <t>CVE-2020-10244</t>
  </si>
  <si>
    <t>https://nvd.nist.gov/vuln/detail/CVE-2020-10244</t>
  </si>
  <si>
    <t>cpe:2.3:a:jpaseto_project:jpaseto:*:*:*:*:*:*:*:*</t>
  </si>
  <si>
    <t>CVE-2018-19620</t>
  </si>
  <si>
    <t>https://nvd.nist.gov/vuln/detail/CVE-2018-19620</t>
  </si>
  <si>
    <t>CVE-2018-1000632</t>
  </si>
  <si>
    <t>https://nvd.nist.gov/vuln/detail/CVE-2018-1000632</t>
  </si>
  <si>
    <t>cpe:2.3:a:dom4j_project:dom4j:*:*:*:*:*:*:*:*</t>
  </si>
  <si>
    <t>CVE-2018-7279</t>
  </si>
  <si>
    <t>https://nvd.nist.gov/vuln/detail/CVE-2018-7279</t>
  </si>
  <si>
    <t>cpe:2.3:a:alienvault:open_source_security_information_management:*:*:*:*:*:*:*:*</t>
  </si>
  <si>
    <t>CVE-2018-19830</t>
  </si>
  <si>
    <t>https://nvd.nist.gov/vuln/detail/CVE-2018-19830</t>
  </si>
  <si>
    <t>cpe:2.3:a:business_alliance_financial_circle_project:business_alliance_financial_circle:-:*:*:*:*:*:*:*</t>
  </si>
  <si>
    <t>CVE-2019-19262</t>
  </si>
  <si>
    <t>https://nvd.nist.gov/vuln/detail/CVE-2019-19262</t>
  </si>
  <si>
    <t>CVE-2019-9709</t>
  </si>
  <si>
    <t>https://nvd.nist.gov/vuln/detail/CVE-2019-9709</t>
  </si>
  <si>
    <t>cpe:2.3:a:mahara:mahara:*:*:*:*:*:*:*:*</t>
  </si>
  <si>
    <t>CVE-2020-5497</t>
  </si>
  <si>
    <t>https://nvd.nist.gov/vuln/detail/CVE-2020-5497</t>
  </si>
  <si>
    <t>cpe:2.3:a:mitreid:connect:*:*:*:*:*:*:*:*</t>
  </si>
  <si>
    <t>CVE-2018-11329</t>
  </si>
  <si>
    <t>https://nvd.nist.gov/vuln/detail/CVE-2018-11329</t>
  </si>
  <si>
    <t>cpe:2.3:a:ethercartel:ether_cartel:2018-05-18:*:*:*:*:*:*:*</t>
  </si>
  <si>
    <t>CVE-2018-1000169</t>
  </si>
  <si>
    <t>https://nvd.nist.gov/vuln/detail/CVE-2018-1000169</t>
  </si>
  <si>
    <t>cpe:2.3:a:jenkins:jenkins:*:*:*:*:-:*:*:*</t>
  </si>
  <si>
    <t>CVE-2018-15832</t>
  </si>
  <si>
    <t>https://nvd.nist.gov/vuln/detail/CVE-2018-15832</t>
  </si>
  <si>
    <t>cpe:2.3:a:ubisoft:uplay:63.0.5699.0:*:*:*:*:*:*:*</t>
  </si>
  <si>
    <t>CVE-2020-9445</t>
  </si>
  <si>
    <t>https://nvd.nist.gov/vuln/detail/CVE-2020-9445</t>
  </si>
  <si>
    <t>cpe:2.3:a:zulip:zulip_server:*:*:*:*:*:*:*:*</t>
  </si>
  <si>
    <t>CVE-2015-9280</t>
  </si>
  <si>
    <t>https://nvd.nist.gov/vuln/detail/CVE-2015-9280</t>
  </si>
  <si>
    <t>cpe:2.3:a:mailenable:mailenable:*:*:*:*:standard:*:*:*</t>
  </si>
  <si>
    <t>CVE-2019-15493</t>
  </si>
  <si>
    <t>https://nvd.nist.gov/vuln/detail/CVE-2019-15493</t>
  </si>
  <si>
    <t>CVE-2018-14855</t>
  </si>
  <si>
    <t>https://nvd.nist.gov/vuln/detail/CVE-2018-14855</t>
  </si>
  <si>
    <t>CVE-2018-20717</t>
  </si>
  <si>
    <t>https://nvd.nist.gov/vuln/detail/CVE-2018-20717</t>
  </si>
  <si>
    <t>CVE-2019-7661</t>
  </si>
  <si>
    <t>https://nvd.nist.gov/vuln/detail/CVE-2019-7661</t>
  </si>
  <si>
    <t>cpe:2.3:a:phpmywind:phpmywind:*:*:*:*:*:*:*:*</t>
  </si>
  <si>
    <t>CVE-2020-25042</t>
  </si>
  <si>
    <t>https://nvd.nist.gov/vuln/detail/CVE-2020-25042</t>
  </si>
  <si>
    <t>CVE-2018-15492</t>
  </si>
  <si>
    <t>https://nvd.nist.gov/vuln/detail/CVE-2018-15492</t>
  </si>
  <si>
    <t>CWE-405</t>
  </si>
  <si>
    <t>cpe:2.3:a:gemalto:sentinel_license_manager:*:*:*:*:*:*:*:*</t>
  </si>
  <si>
    <t>CVE-2018-18420</t>
  </si>
  <si>
    <t>https://nvd.nist.gov/vuln/detail/CVE-2018-18420</t>
  </si>
  <si>
    <t>cpe:2.3:a:tribalsystems:zenario:8.3:*:*:*:*:*:*:*</t>
  </si>
  <si>
    <t>CVE-2018-9135</t>
  </si>
  <si>
    <t>https://nvd.nist.gov/vuln/detail/CVE-2018-9135</t>
  </si>
  <si>
    <t>cpe:2.3:a:imagemagick:imagemagick:7.0.7-24:q16:*:*:*:*:*:*</t>
  </si>
  <si>
    <t>CVE-2018-15482</t>
  </si>
  <si>
    <t>https://nvd.nist.gov/vuln/detail/CVE-2018-15482</t>
  </si>
  <si>
    <t>CVE-2020-10393</t>
  </si>
  <si>
    <t>https://nvd.nist.gov/vuln/detail/CVE-2020-10393</t>
  </si>
  <si>
    <t>CVE-2020-15562</t>
  </si>
  <si>
    <t>https://nvd.nist.gov/vuln/detail/CVE-2020-15562</t>
  </si>
  <si>
    <t>cpe:2.3:a:roundcube:webmail:*:*:*:*:*:*:*:*</t>
  </si>
  <si>
    <t>CVE-2018-20157</t>
  </si>
  <si>
    <t>https://nvd.nist.gov/vuln/detail/CVE-2018-20157</t>
  </si>
  <si>
    <t>cpe:2.3:a:openrefine:openrefine:*:*:*:*:*:*:*:*</t>
  </si>
  <si>
    <t>CVE-2020-13122</t>
  </si>
  <si>
    <t>https://nvd.nist.gov/vuln/detail/CVE-2020-13122</t>
  </si>
  <si>
    <t>CVE-2020-9310</t>
  </si>
  <si>
    <t>https://nvd.nist.gov/vuln/detail/CVE-2020-9310</t>
  </si>
  <si>
    <t>CVE-2018-14979</t>
  </si>
  <si>
    <t>https://nvd.nist.gov/vuln/detail/CVE-2018-14979</t>
  </si>
  <si>
    <t>CVE-2019-10063</t>
  </si>
  <si>
    <t>https://nvd.nist.gov/vuln/detail/CVE-2019-10063</t>
  </si>
  <si>
    <t>cpe:2.3:a:flatpak:flatpak:*:*:*:*:*:*:*:*</t>
  </si>
  <si>
    <t>CVE-2016-11009</t>
  </si>
  <si>
    <t>https://nvd.nist.gov/vuln/detail/CVE-2016-11009</t>
  </si>
  <si>
    <t>cpe:2.3:a:usabilitydynamics:wp-invoice:*:*:*:*:*:wordpress:*:*</t>
  </si>
  <si>
    <t>CVE-2018-8061</t>
  </si>
  <si>
    <t>https://nvd.nist.gov/vuln/detail/CVE-2018-8061</t>
  </si>
  <si>
    <t>cpe:2.3:a:hwinfo:amd64_kernel_driver:*:*:*:*:*:*:*:*</t>
  </si>
  <si>
    <t>CVE-2020-13803</t>
  </si>
  <si>
    <t>https://nvd.nist.gov/vuln/detail/CVE-2020-13803</t>
  </si>
  <si>
    <t>cpe:2.3:a:foxitsoftware:phantompdf:*:*:*:*:*:mac:*:*</t>
  </si>
  <si>
    <t>CVE-2019-9919</t>
  </si>
  <si>
    <t>https://nvd.nist.gov/vuln/detail/CVE-2019-9919</t>
  </si>
  <si>
    <t>cpe:2.3:a:harmistechnology:je_messenger:1.2.2:*:*:*:*:joomla\!:*:*</t>
  </si>
  <si>
    <t>CVE-2019-1000004</t>
  </si>
  <si>
    <t>https://nvd.nist.gov/vuln/detail/CVE-2019-1000004</t>
  </si>
  <si>
    <t>cpe:2.3:a:jspmyadmin:jspmyadmin2:*:*:*:*:*:*:*:*</t>
  </si>
  <si>
    <t>CVE-2018-16974</t>
  </si>
  <si>
    <t>https://nvd.nist.gov/vuln/detail/CVE-2018-16974</t>
  </si>
  <si>
    <t>cpe:2.3:a:elefantcms:elefant:*:*:*:*:*:*:*:*</t>
  </si>
  <si>
    <t>CVE-2018-11341</t>
  </si>
  <si>
    <t>https://nvd.nist.gov/vuln/detail/CVE-2018-11341</t>
  </si>
  <si>
    <t>CVE-2019-15716</t>
  </si>
  <si>
    <t>https://nvd.nist.gov/vuln/detail/CVE-2019-15716</t>
  </si>
  <si>
    <t>cpe:2.3:a:wtfutil:wtf:*:*:*:*:*:*:*:*</t>
  </si>
  <si>
    <t>CVE-2018-5266</t>
  </si>
  <si>
    <t>https://nvd.nist.gov/vuln/detail/CVE-2018-5266</t>
  </si>
  <si>
    <t>CVE-2018-19074</t>
  </si>
  <si>
    <t>https://nvd.nist.gov/vuln/detail/CVE-2018-19074</t>
  </si>
  <si>
    <t>CVE-2020-25019</t>
  </si>
  <si>
    <t>https://nvd.nist.gov/vuln/detail/CVE-2020-25019</t>
  </si>
  <si>
    <t>CVE-2020-15569</t>
  </si>
  <si>
    <t>https://nvd.nist.gov/vuln/detail/CVE-2020-15569</t>
  </si>
  <si>
    <t>cpe:2.3:a:milkytracker_project:milkytracker:*:*:*:*:*:*:*:*</t>
  </si>
  <si>
    <t>CVE-2018-11392</t>
  </si>
  <si>
    <t>https://nvd.nist.gov/vuln/detail/CVE-2018-11392</t>
  </si>
  <si>
    <t>cpe:2.3:a:jigowatt:php_login_\&amp;_user_management:*:*:*:*:*:*:*:*</t>
  </si>
  <si>
    <t>CVE-2018-14083</t>
  </si>
  <si>
    <t>https://nvd.nist.gov/vuln/detail/CVE-2018-14083</t>
  </si>
  <si>
    <t>CVE-2018-8947</t>
  </si>
  <si>
    <t>https://nvd.nist.gov/vuln/detail/CVE-2018-8947</t>
  </si>
  <si>
    <t>cpe:2.3:a:laravel_log_viewer_project:laravel_log_viewer:*:*:*:*:*:*:*:*</t>
  </si>
  <si>
    <t>CVE-2018-13087</t>
  </si>
  <si>
    <t>https://nvd.nist.gov/vuln/detail/CVE-2018-13087</t>
  </si>
  <si>
    <t>cpe:2.3:a:coinstar_myadvancedtoken_project:coinstar_myadvancedtoken:-:*:*:*:*:*:*:*</t>
  </si>
  <si>
    <t>CVE-2018-9109</t>
  </si>
  <si>
    <t>https://nvd.nist.gov/vuln/detail/CVE-2018-9109</t>
  </si>
  <si>
    <t>cpe:2.3:a:elfinder_project:elfinder:*:*:*:*:*:*:*:*</t>
  </si>
  <si>
    <t>CVE-2018-7877</t>
  </si>
  <si>
    <t>https://nvd.nist.gov/vuln/detail/CVE-2018-7877</t>
  </si>
  <si>
    <t>cpe:2.3:a:libming:libming:0.4.8:*:*:*:*:*:*:*</t>
  </si>
  <si>
    <t>CVE-2019-18792</t>
  </si>
  <si>
    <t>https://nvd.nist.gov/vuln/detail/CVE-2019-18792</t>
  </si>
  <si>
    <t>cpe:2.3:a:suricata-ids:suricata:*:*:*:*:*:*:*:*</t>
  </si>
  <si>
    <t>CVE-2018-14041</t>
  </si>
  <si>
    <t>https://nvd.nist.gov/vuln/detail/CVE-2018-14041</t>
  </si>
  <si>
    <t>cpe:2.3:a:getbootstrap:bootstrap:*:*:*:*:*:*:*:*</t>
  </si>
  <si>
    <t>CVE-2019-14702</t>
  </si>
  <si>
    <t>https://nvd.nist.gov/vuln/detail/CVE-2019-14702</t>
  </si>
  <si>
    <t>CVE-2019-15930</t>
  </si>
  <si>
    <t>https://nvd.nist.gov/vuln/detail/CVE-2019-15930</t>
  </si>
  <si>
    <t>cpe:2.3:a:intesync:solismed:3.3:sp1:*:*:*:*:*:*</t>
  </si>
  <si>
    <t>CVE-2019-12276</t>
  </si>
  <si>
    <t>https://nvd.nist.gov/vuln/detail/CVE-2019-12276</t>
  </si>
  <si>
    <t>cpe:2.3:a:grandnode:grandnode:4.40:*:*:*:*:*:*:*</t>
  </si>
  <si>
    <t>CVE-2019-14654</t>
  </si>
  <si>
    <t>https://nvd.nist.gov/vuln/detail/CVE-2019-14654</t>
  </si>
  <si>
    <t>cpe:2.3:a:joomla:joomla\!:3.9.7:-:*:*:*:*:*:*</t>
  </si>
  <si>
    <t>CVE-2019-13588</t>
  </si>
  <si>
    <t>https://nvd.nist.gov/vuln/detail/CVE-2019-13588</t>
  </si>
  <si>
    <t>cpe:2.3:a:wikindx_project:wikindx:*:*:*:*:*:*:*:*</t>
  </si>
  <si>
    <t>CVE-2020-26110</t>
  </si>
  <si>
    <t>https://nvd.nist.gov/vuln/detail/CVE-2020-26110</t>
  </si>
  <si>
    <t>CVE-2020-12679</t>
  </si>
  <si>
    <t>https://nvd.nist.gov/vuln/detail/CVE-2020-12679</t>
  </si>
  <si>
    <t>cpe:2.3:a:mitel:mivoice_connect:*:*:*:*:*:*:*:*</t>
  </si>
  <si>
    <t>CVE-2018-18942</t>
  </si>
  <si>
    <t>https://nvd.nist.gov/vuln/detail/CVE-2018-18942</t>
  </si>
  <si>
    <t>cpe:2.3:a:basercms:basercms:*:*:*:*:*:*:*:*</t>
  </si>
  <si>
    <t>CVE-2019-9621</t>
  </si>
  <si>
    <t>https://nvd.nist.gov/vuln/detail/CVE-2019-9621</t>
  </si>
  <si>
    <t>cpe:2.3:a:zimbra:collaboration_server:*:*:*:*:*:*:*:*</t>
  </si>
  <si>
    <t>CVE-2019-15842</t>
  </si>
  <si>
    <t>https://nvd.nist.gov/vuln/detail/CVE-2019-15842</t>
  </si>
  <si>
    <t>cpe:2.3:a:easy_pdf_restaurant_menu_upload_project:easy_pdf_restaurant_menu_upload:*:*:*:*:*:wordpress:*:*</t>
  </si>
  <si>
    <t>CVE-2020-14149</t>
  </si>
  <si>
    <t>https://nvd.nist.gov/vuln/detail/CVE-2020-14149</t>
  </si>
  <si>
    <t>cpe:2.3:a:troglobit:uftpd:*:*:*:*:*:*:*:*</t>
  </si>
  <si>
    <t>CVE-2019-8321</t>
  </si>
  <si>
    <t>https://nvd.nist.gov/vuln/detail/CVE-2019-8321</t>
  </si>
  <si>
    <t>CVE-2018-11377</t>
  </si>
  <si>
    <t>https://nvd.nist.gov/vuln/detail/CVE-2018-11377</t>
  </si>
  <si>
    <t>CVE-2020-9761</t>
  </si>
  <si>
    <t>https://nvd.nist.gov/vuln/detail/CVE-2020-9761</t>
  </si>
  <si>
    <t>cpe:2.3:a:unctad:asycuda_world:*:*:*:*:*:*:*:*</t>
  </si>
  <si>
    <t>CVE-2019-14806</t>
  </si>
  <si>
    <t>https://nvd.nist.gov/vuln/detail/CVE-2019-14806</t>
  </si>
  <si>
    <t>CWE-331</t>
  </si>
  <si>
    <t>cpe:2.3:a:palletsprojects:werkzeug:*:*:*:*:*:*:*:*</t>
  </si>
  <si>
    <t>CVE-2018-15881</t>
  </si>
  <si>
    <t>https://nvd.nist.gov/vuln/detail/CVE-2018-15881</t>
  </si>
  <si>
    <t>CVE-2018-13486</t>
  </si>
  <si>
    <t>https://nvd.nist.gov/vuln/detail/CVE-2018-13486</t>
  </si>
  <si>
    <t>cpe:2.3:a:helpproject:help:-:*:*:*:*:*:*:*</t>
  </si>
  <si>
    <t>CVE-2018-10018</t>
  </si>
  <si>
    <t>https://nvd.nist.gov/vuln/detail/CVE-2018-10018</t>
  </si>
  <si>
    <t>cpe:2.3:a:gdata-software:total_security:25.4.0.3:*:*:*:*:*:*:*</t>
  </si>
  <si>
    <t>CVE-2018-12422</t>
  </si>
  <si>
    <t>https://nvd.nist.gov/vuln/detail/CVE-2018-12422</t>
  </si>
  <si>
    <t>CVE-2019-14491</t>
  </si>
  <si>
    <t>https://nvd.nist.gov/vuln/detail/CVE-2019-14491</t>
  </si>
  <si>
    <t>cpe:2.3:a:opencv:opencv:*:*:*:*:*:*:*:*</t>
  </si>
  <si>
    <t>CVE-2020-10648</t>
  </si>
  <si>
    <t>https://nvd.nist.gov/vuln/detail/CVE-2020-10648</t>
  </si>
  <si>
    <t>cpe:2.3:a:denx:u-boot:*:*:*:*:*:*:*:*</t>
  </si>
  <si>
    <t>CVE-2018-10051</t>
  </si>
  <si>
    <t>https://nvd.nist.gov/vuln/detail/CVE-2018-10051</t>
  </si>
  <si>
    <t>cpe:2.3:a:iscripts:supportdesk:4.3:*:*:*:*:*:*:*</t>
  </si>
  <si>
    <t>CVE-2019-10638</t>
  </si>
  <si>
    <t>https://nvd.nist.gov/vuln/detail/CVE-2019-10638</t>
  </si>
  <si>
    <t>CVE-2019-12394</t>
  </si>
  <si>
    <t>https://nvd.nist.gov/vuln/detail/CVE-2019-12394</t>
  </si>
  <si>
    <t>cpe:2.3:a:anviz:management_system:-:*:*:*:*:*:*:*</t>
  </si>
  <si>
    <t>CVE-2018-1999011</t>
  </si>
  <si>
    <t>https://nvd.nist.gov/vuln/detail/CVE-2018-1999011</t>
  </si>
  <si>
    <t>CVE-2018-14719</t>
  </si>
  <si>
    <t>https://nvd.nist.gov/vuln/detail/CVE-2018-14719</t>
  </si>
  <si>
    <t>CVE-2018-18203</t>
  </si>
  <si>
    <t>https://nvd.nist.gov/vuln/detail/CVE-2018-18203</t>
  </si>
  <si>
    <t>CVE-2019-15150</t>
  </si>
  <si>
    <t>https://nvd.nist.gov/vuln/detail/CVE-2019-15150</t>
  </si>
  <si>
    <t>cpe:2.3:a:schine.games:mw-oauth2client:*:*:*:*:*:*:*:*</t>
  </si>
  <si>
    <t>CVE-2020-19670</t>
  </si>
  <si>
    <t>https://nvd.nist.gov/vuln/detail/CVE-2020-19670</t>
  </si>
  <si>
    <t>CVE-2019-20629</t>
  </si>
  <si>
    <t>https://nvd.nist.gov/vuln/detail/CVE-2019-20629</t>
  </si>
  <si>
    <t>cpe:2.3:a:gpac:gpac:*:*:*:*:*:*:*:*</t>
  </si>
  <si>
    <t>CVE-2018-6185</t>
  </si>
  <si>
    <t>https://nvd.nist.gov/vuln/detail/CVE-2018-6185</t>
  </si>
  <si>
    <t>cpe:2.3:a:cloudera:cloudera_manager:5.12.0:*:*:*:*:*:*:*</t>
  </si>
  <si>
    <t>CVE-2020-12783</t>
  </si>
  <si>
    <t>https://nvd.nist.gov/vuln/detail/CVE-2020-12783</t>
  </si>
  <si>
    <t>cpe:2.3:a:exim:exim:*:*:*:*:*:*:*:*</t>
  </si>
  <si>
    <t>CVE-2020-24217</t>
  </si>
  <si>
    <t>https://nvd.nist.gov/vuln/detail/CVE-2020-24217</t>
  </si>
  <si>
    <t>CVE-2018-11560</t>
  </si>
  <si>
    <t>https://nvd.nist.gov/vuln/detail/CVE-2018-11560</t>
  </si>
  <si>
    <t>CVE-2019-11413</t>
  </si>
  <si>
    <t>https://nvd.nist.gov/vuln/detail/CVE-2019-11413</t>
  </si>
  <si>
    <t>cpe:2.3:a:artifex:mujs:1.0.5:*:*:*:*:*:*:*</t>
  </si>
  <si>
    <t>CVE-2019-12935</t>
  </si>
  <si>
    <t>https://nvd.nist.gov/vuln/detail/CVE-2019-12935</t>
  </si>
  <si>
    <t>cpe:2.3:a:shopware:shopware:*:*:*:*:*:*:*:*</t>
  </si>
  <si>
    <t>CVE-2019-8363</t>
  </si>
  <si>
    <t>https://nvd.nist.gov/vuln/detail/CVE-2019-8363</t>
  </si>
  <si>
    <t>cpe:2.3:a:verydows:verydows:2.0:*:*:*:*:*:*:*</t>
  </si>
  <si>
    <t>CVE-2019-10047</t>
  </si>
  <si>
    <t>https://nvd.nist.gov/vuln/detail/CVE-2019-10047</t>
  </si>
  <si>
    <t>CVE-2020-14967</t>
  </si>
  <si>
    <t>https://nvd.nist.gov/vuln/detail/CVE-2020-14967</t>
  </si>
  <si>
    <t>cpe:2.3:a:jsrsasign_project:jsrsasign:*:*:*:*:*:node.js:*:*</t>
  </si>
  <si>
    <t>CVE-2018-16635</t>
  </si>
  <si>
    <t>https://nvd.nist.gov/vuln/detail/CVE-2018-16635</t>
  </si>
  <si>
    <t>cpe:2.3:a:blackcat-cms:blackcat_cms:1.3.2:*:*:*:*:*:*:*</t>
  </si>
  <si>
    <t>CVE-2019-20657</t>
  </si>
  <si>
    <t>https://nvd.nist.gov/vuln/detail/CVE-2019-20657</t>
  </si>
  <si>
    <t>CVE-2020-10592</t>
  </si>
  <si>
    <t>https://nvd.nist.gov/vuln/detail/CVE-2020-10592</t>
  </si>
  <si>
    <t>cpe:2.3:a:torproject:tor:*:*:*:*:*:*:*:*</t>
  </si>
  <si>
    <t>CVE-2015-9513</t>
  </si>
  <si>
    <t>https://nvd.nist.gov/vuln/detail/CVE-2015-9513</t>
  </si>
  <si>
    <t>CVE-2018-10553</t>
  </si>
  <si>
    <t>https://nvd.nist.gov/vuln/detail/CVE-2018-10553</t>
  </si>
  <si>
    <t>cpe:2.3:a:nagios:nagios_xi:5.4.13:*:*:*:*:*:*:*</t>
  </si>
  <si>
    <t>CVE-2019-9749</t>
  </si>
  <si>
    <t>https://nvd.nist.gov/vuln/detail/CVE-2019-9749</t>
  </si>
  <si>
    <t>cpe:2.3:a:treasuredata:fluent_bit:*:*:*:*:*:*:*:*</t>
  </si>
  <si>
    <t>CVE-2019-19797</t>
  </si>
  <si>
    <t>https://nvd.nist.gov/vuln/detail/CVE-2019-19797</t>
  </si>
  <si>
    <t>cpe:2.3:a:xfig_project:fig2dev:3.2.7:b:*:*:*:*:*:*</t>
  </si>
  <si>
    <t>CVE-2017-18540</t>
  </si>
  <si>
    <t>https://nvd.nist.gov/vuln/detail/CVE-2017-18540</t>
  </si>
  <si>
    <t>CVE-2018-12909</t>
  </si>
  <si>
    <t>https://nvd.nist.gov/vuln/detail/CVE-2018-12909</t>
  </si>
  <si>
    <t>cpe:2.3:a:webgrind_project:webgrind:1.5.0:*:*:*:*:*:*:*</t>
  </si>
  <si>
    <t>CVE-2018-5772</t>
  </si>
  <si>
    <t>https://nvd.nist.gov/vuln/detail/CVE-2018-5772</t>
  </si>
  <si>
    <t>cpe:2.3:a:exiv2:exiv2:0.26:*:*:*:*:*:*:*</t>
  </si>
  <si>
    <t>CVE-2019-15730</t>
  </si>
  <si>
    <t>https://nvd.nist.gov/vuln/detail/CVE-2019-15730</t>
  </si>
  <si>
    <t>CVE-2019-9588</t>
  </si>
  <si>
    <t>https://nvd.nist.gov/vuln/detail/CVE-2019-9588</t>
  </si>
  <si>
    <t>CVE-2018-19083</t>
  </si>
  <si>
    <t>https://nvd.nist.gov/vuln/detail/CVE-2018-19083</t>
  </si>
  <si>
    <t>cpe:2.3:a:wecenter:wecenter:*:*:*:*:*:*:*:*</t>
  </si>
  <si>
    <t>CVE-2019-15379</t>
  </si>
  <si>
    <t>https://nvd.nist.gov/vuln/detail/CVE-2019-15379</t>
  </si>
  <si>
    <t>CVE-2019-16964</t>
  </si>
  <si>
    <t>https://nvd.nist.gov/vuln/detail/CVE-2019-16964</t>
  </si>
  <si>
    <t>cpe:2.3:a:fusionpbx:fusionpbx:*:*:*:*:*:*:*:*</t>
  </si>
  <si>
    <t>CVE-2016-11068</t>
  </si>
  <si>
    <t>https://nvd.nist.gov/vuln/detail/CVE-2016-11068</t>
  </si>
  <si>
    <t>CVE-2018-18296</t>
  </si>
  <si>
    <t>https://nvd.nist.gov/vuln/detail/CVE-2018-18296</t>
  </si>
  <si>
    <t>cpe:2.3:a:metinfo:metinfo:6.1.2:*:*:*:*:*:*:*</t>
  </si>
  <si>
    <t>CVE-2019-12727</t>
  </si>
  <si>
    <t>https://nvd.nist.gov/vuln/detail/CVE-2019-12727</t>
  </si>
  <si>
    <t>CVE-2018-17101</t>
  </si>
  <si>
    <t>https://nvd.nist.gov/vuln/detail/CVE-2018-17101</t>
  </si>
  <si>
    <t>CVE-2015-9382</t>
  </si>
  <si>
    <t>https://nvd.nist.gov/vuln/detail/CVE-2015-9382</t>
  </si>
  <si>
    <t>cpe:2.3:a:freetype:freetype:*:*:*:*:*:*:*:*</t>
  </si>
  <si>
    <t>CVE-2018-13775</t>
  </si>
  <si>
    <t>https://nvd.nist.gov/vuln/detail/CVE-2018-13775</t>
  </si>
  <si>
    <t>cpe:2.3:a:rckt_coin_project:rckt_coin:-:*:*:*:*:*:*:*</t>
  </si>
  <si>
    <t>CVE-2020-12887</t>
  </si>
  <si>
    <t>https://nvd.nist.gov/vuln/detail/CVE-2020-12887</t>
  </si>
  <si>
    <t>CWE-401</t>
  </si>
  <si>
    <t>CVE-2020-11819</t>
  </si>
  <si>
    <t>https://nvd.nist.gov/vuln/detail/CVE-2020-11819</t>
  </si>
  <si>
    <t>CVE-2018-19986</t>
  </si>
  <si>
    <t>https://nvd.nist.gov/vuln/detail/CVE-2018-19986</t>
  </si>
  <si>
    <t>CVE-2017-18475</t>
  </si>
  <si>
    <t>https://nvd.nist.gov/vuln/detail/CVE-2017-18475</t>
  </si>
  <si>
    <t>CVE-2016-11078</t>
  </si>
  <si>
    <t>https://nvd.nist.gov/vuln/detail/CVE-2016-11078</t>
  </si>
  <si>
    <t>CVE-2017-18568</t>
  </si>
  <si>
    <t>https://nvd.nist.gov/vuln/detail/CVE-2017-18568</t>
  </si>
  <si>
    <t>cpe:2.3:a:mythemeshop:my_wp_translate:*:*:*:*:*:wordpress:*:*</t>
  </si>
  <si>
    <t>CVE-2020-11741</t>
  </si>
  <si>
    <t>https://nvd.nist.gov/vuln/detail/CVE-2020-11741</t>
  </si>
  <si>
    <t>CVE-2017-18801</t>
  </si>
  <si>
    <t>https://nvd.nist.gov/vuln/detail/CVE-2017-18801</t>
  </si>
  <si>
    <t>CVE-2018-16146</t>
  </si>
  <si>
    <t>https://nvd.nist.gov/vuln/detail/CVE-2018-16146</t>
  </si>
  <si>
    <t>cpe:2.3:a:opsview:opsview:*:*:*:*:*:*:*:*</t>
  </si>
  <si>
    <t>CVE-2019-13046</t>
  </si>
  <si>
    <t>https://nvd.nist.gov/vuln/detail/CVE-2019-13046</t>
  </si>
  <si>
    <t>cpe:2.3:o:toaruos:toaruos:*:*:*:*:*:*:*:*</t>
  </si>
  <si>
    <t>CVE-2020-13641</t>
  </si>
  <si>
    <t>https://nvd.nist.gov/vuln/detail/CVE-2020-13641</t>
  </si>
  <si>
    <t>cpe:2.3:a:infolific:real-time_find_and_replace:*:*:*:*:*:wordpress:*:*</t>
  </si>
  <si>
    <t>CVE-2020-10077</t>
  </si>
  <si>
    <t>https://nvd.nist.gov/vuln/detail/CVE-2020-10077</t>
  </si>
  <si>
    <t>CVE-2018-16118</t>
  </si>
  <si>
    <t>https://nvd.nist.gov/vuln/detail/CVE-2018-16118</t>
  </si>
  <si>
    <t>CVE-2020-11763</t>
  </si>
  <si>
    <t>https://nvd.nist.gov/vuln/detail/CVE-2020-11763</t>
  </si>
  <si>
    <t>cpe:2.3:a:openexr:openexr:*:*:*:*:*:*:*:*</t>
  </si>
  <si>
    <t>CVE-2019-11403</t>
  </si>
  <si>
    <t>https://nvd.nist.gov/vuln/detail/CVE-2019-11403</t>
  </si>
  <si>
    <t>cpe:2.3:a:gradle:enterprise:*:*:*:*:*:*:*:*</t>
  </si>
  <si>
    <t>CVE-2019-16100</t>
  </si>
  <si>
    <t>https://nvd.nist.gov/vuln/detail/CVE-2019-16100</t>
  </si>
  <si>
    <t>CVE-2018-6217</t>
  </si>
  <si>
    <t>https://nvd.nist.gov/vuln/detail/CVE-2018-6217</t>
  </si>
  <si>
    <t>cpe:2.3:a:kingsoftstore:kingsoft_wps_office:10.1.0.7106:*:*:*:*:*:*:*</t>
  </si>
  <si>
    <t>CVE-2019-20615</t>
  </si>
  <si>
    <t>https://nvd.nist.gov/vuln/detail/CVE-2019-20615</t>
  </si>
  <si>
    <t>CVE-2020-7966</t>
  </si>
  <si>
    <t>https://nvd.nist.gov/vuln/detail/CVE-2020-7966</t>
  </si>
  <si>
    <t>CVE-2019-11408</t>
  </si>
  <si>
    <t>https://nvd.nist.gov/vuln/detail/CVE-2019-11408</t>
  </si>
  <si>
    <t>cpe:2.3:a:fusionpbx:fusionpbx:4.4.3:*:*:*:*:*:*:*</t>
  </si>
  <si>
    <t>CVE-2019-18220</t>
  </si>
  <si>
    <t>https://nvd.nist.gov/vuln/detail/CVE-2019-18220</t>
  </si>
  <si>
    <t>cpe:2.3:a:sitemagic:sitemagic:4.4.1:*:*:*:*:*:*:*</t>
  </si>
  <si>
    <t>CVE-2019-14331</t>
  </si>
  <si>
    <t>https://nvd.nist.gov/vuln/detail/CVE-2019-14331</t>
  </si>
  <si>
    <t>CVE-2020-10091</t>
  </si>
  <si>
    <t>https://nvd.nist.gov/vuln/detail/CVE-2020-10091</t>
  </si>
  <si>
    <t>CVE-2017-18043</t>
  </si>
  <si>
    <t>https://nvd.nist.gov/vuln/detail/CVE-2017-18043</t>
  </si>
  <si>
    <t>CVE-2020-9019</t>
  </si>
  <si>
    <t>https://nvd.nist.gov/vuln/detail/CVE-2020-9019</t>
  </si>
  <si>
    <t>cpe:2.3:a:wpjobboard:wpjobboard:5.5.3:*:*:*:*:wordpress:*:*</t>
  </si>
  <si>
    <t>CVE-2017-18372</t>
  </si>
  <si>
    <t>https://nvd.nist.gov/vuln/detail/CVE-2017-18372</t>
  </si>
  <si>
    <t>CVE-2020-12832</t>
  </si>
  <si>
    <t>https://nvd.nist.gov/vuln/detail/CVE-2020-12832</t>
  </si>
  <si>
    <t>cpe:2.3:a:simplefilelist:simple-file-list:*:*:*:*:*:wordpress:*:*</t>
  </si>
  <si>
    <t>CVE-2017-1000439</t>
  </si>
  <si>
    <t>https://nvd.nist.gov/vuln/detail/CVE-2017-1000439</t>
  </si>
  <si>
    <t>CVE-2019-9629</t>
  </si>
  <si>
    <t>https://nvd.nist.gov/vuln/detail/CVE-2019-9629</t>
  </si>
  <si>
    <t>cpe:2.3:a:sonatype:nexus_repository_manager:*:*:*:*:*:*:*:*</t>
  </si>
  <si>
    <t>CVE-2018-15145</t>
  </si>
  <si>
    <t>https://nvd.nist.gov/vuln/detail/CVE-2018-15145</t>
  </si>
  <si>
    <t>CVE-2019-15048</t>
  </si>
  <si>
    <t>https://nvd.nist.gov/vuln/detail/CVE-2019-15048</t>
  </si>
  <si>
    <t>CVE-2019-11389</t>
  </si>
  <si>
    <t>https://nvd.nist.gov/vuln/detail/CVE-2019-11389</t>
  </si>
  <si>
    <t>CWE-185</t>
  </si>
  <si>
    <t>cpe:2.3:a:modsecurity:owasp_modsecurity_core_rule_set:*:*:*:*:*:*:*:*</t>
  </si>
  <si>
    <t>CVE-2018-12081</t>
  </si>
  <si>
    <t>https://nvd.nist.gov/vuln/detail/CVE-2018-12081</t>
  </si>
  <si>
    <t>cpe:2.3:a:tgtcoins:target_coin:-:*:*:*:*:*:*:*</t>
  </si>
  <si>
    <t>CVE-2019-13650</t>
  </si>
  <si>
    <t>https://nvd.nist.gov/vuln/detail/CVE-2019-13650</t>
  </si>
  <si>
    <t>CVE-2018-11190</t>
  </si>
  <si>
    <t>https://nvd.nist.gov/vuln/detail/CVE-2018-11190</t>
  </si>
  <si>
    <t>CVE-2020-9266</t>
  </si>
  <si>
    <t>https://nvd.nist.gov/vuln/detail/CVE-2020-9266</t>
  </si>
  <si>
    <t>cpe:2.3:a:soplanning:soplanning:1.45:*:*:*:*:*:*:*</t>
  </si>
  <si>
    <t>CVE-2019-16201</t>
  </si>
  <si>
    <t>https://nvd.nist.gov/vuln/detail/CVE-2019-16201</t>
  </si>
  <si>
    <t>cpe:2.3:a:ruby-lang:ruby:*:*:*:*:*:*:*:*</t>
  </si>
  <si>
    <t>CVE-2018-1000602</t>
  </si>
  <si>
    <t>https://nvd.nist.gov/vuln/detail/CVE-2018-1000602</t>
  </si>
  <si>
    <t>cpe:2.3:a:jenkins:saml:*:*:*:*:*:jenkins:*:*</t>
  </si>
  <si>
    <t>CVE-2020-25575</t>
  </si>
  <si>
    <t>https://nvd.nist.gov/vuln/detail/CVE-2020-25575</t>
  </si>
  <si>
    <t>CVE-2020-7909</t>
  </si>
  <si>
    <t>https://nvd.nist.gov/vuln/detail/CVE-2020-7909</t>
  </si>
  <si>
    <t>CVE-2019-20150</t>
  </si>
  <si>
    <t>https://nvd.nist.gov/vuln/detail/CVE-2019-20150</t>
  </si>
  <si>
    <t>CVE-2018-21076</t>
  </si>
  <si>
    <t>https://nvd.nist.gov/vuln/detail/CVE-2018-21076</t>
  </si>
  <si>
    <t>CVE-2018-19764</t>
  </si>
  <si>
    <t>https://nvd.nist.gov/vuln/detail/CVE-2018-19764</t>
  </si>
  <si>
    <t>CVE-2018-12928</t>
  </si>
  <si>
    <t>https://nvd.nist.gov/vuln/detail/CVE-2018-12928</t>
  </si>
  <si>
    <t>cpe:2.3:o:linux:linux_kernel:4.15:*:*:*:*:*:*:*</t>
  </si>
  <si>
    <t>CVE-2018-17876</t>
  </si>
  <si>
    <t>https://nvd.nist.gov/vuln/detail/CVE-2018-17876</t>
  </si>
  <si>
    <t>cpe:2.3:a:web-feet:coaster_cms:5.5.0:*:*:*:*:*:*:*</t>
  </si>
  <si>
    <t>CVE-2018-16395</t>
  </si>
  <si>
    <t>https://nvd.nist.gov/vuln/detail/CVE-2018-16395</t>
  </si>
  <si>
    <t>cpe:2.3:a:ruby-lang:openssl:*:*:*:*:*:ruby:*:*</t>
  </si>
  <si>
    <t>CVE-2019-15503</t>
  </si>
  <si>
    <t>https://nvd.nist.gov/vuln/detail/CVE-2019-15503</t>
  </si>
  <si>
    <t>cpe:2.3:a:altavoz:prontuscms:*:*:*:*:*:*:*:*</t>
  </si>
  <si>
    <t>CVE-2019-18670</t>
  </si>
  <si>
    <t>https://nvd.nist.gov/vuln/detail/CVE-2019-18670</t>
  </si>
  <si>
    <t>cpe:2.3:a:acer:quick_access:*:*:*:*:*:*:*:*</t>
  </si>
  <si>
    <t>CVE-2019-13493</t>
  </si>
  <si>
    <t>https://nvd.nist.gov/vuln/detail/CVE-2019-13493</t>
  </si>
  <si>
    <t>cpe:2.3:a:sitecore:experience_platform:9.0:*:*:*:*:*:*:*</t>
  </si>
  <si>
    <t>CVE-2018-7701</t>
  </si>
  <si>
    <t>https://nvd.nist.gov/vuln/detail/CVE-2018-7701</t>
  </si>
  <si>
    <t>cpe:2.3:a:securenvoy:securmail:*:*:*:*:*:*:*:*</t>
  </si>
  <si>
    <t>CVE-2020-5504</t>
  </si>
  <si>
    <t>https://nvd.nist.gov/vuln/detail/CVE-2020-5504</t>
  </si>
  <si>
    <t>CVE-2019-7426</t>
  </si>
  <si>
    <t>https://nvd.nist.gov/vuln/detail/CVE-2019-7426</t>
  </si>
  <si>
    <t>cpe:2.3:a:zohocorp:manageengine_netflow_analyzer:7.0.0.2:*:*:*:professional:*:*:*</t>
  </si>
  <si>
    <t>CVE-2019-19720</t>
  </si>
  <si>
    <t>https://nvd.nist.gov/vuln/detail/CVE-2019-19720</t>
  </si>
  <si>
    <t>cpe:2.3:a:yabasic:yabasic:2.86.1:*:*:*:*:*:*:*</t>
  </si>
  <si>
    <t>CVE-2019-16328</t>
  </si>
  <si>
    <t>https://nvd.nist.gov/vuln/detail/CVE-2019-16328</t>
  </si>
  <si>
    <t>cpe:2.3:a:rpyc_project:rpyc:*:*:*:*:*:*:*:*</t>
  </si>
  <si>
    <t>CVE-2018-7330</t>
  </si>
  <si>
    <t>https://nvd.nist.gov/vuln/detail/CVE-2018-7330</t>
  </si>
  <si>
    <t>CVE-2019-15047</t>
  </si>
  <si>
    <t>https://nvd.nist.gov/vuln/detail/CVE-2019-15047</t>
  </si>
  <si>
    <t>CVE-2020-10088</t>
  </si>
  <si>
    <t>https://nvd.nist.gov/vuln/detail/CVE-2020-10088</t>
  </si>
  <si>
    <t>CVE-2020-16271</t>
  </si>
  <si>
    <t>https://nvd.nist.gov/vuln/detail/CVE-2020-16271</t>
  </si>
  <si>
    <t>CVE-2020-24583</t>
  </si>
  <si>
    <t>https://nvd.nist.gov/vuln/detail/CVE-2020-24583</t>
  </si>
  <si>
    <t>CVE-2019-15894</t>
  </si>
  <si>
    <t>https://nvd.nist.gov/vuln/detail/CVE-2019-15894</t>
  </si>
  <si>
    <t>cpe:2.3:a:espressif:esp-idf:*:*:*:*:*:*:*:*</t>
  </si>
  <si>
    <t>CVE-2020-10674</t>
  </si>
  <si>
    <t>https://nvd.nist.gov/vuln/detail/CVE-2020-10674</t>
  </si>
  <si>
    <t>cpe:2.3:a:perlspeak_project:perlspeak:*:*:*:*:*:perl:*:*</t>
  </si>
  <si>
    <t>CVE-2018-21016</t>
  </si>
  <si>
    <t>https://nvd.nist.gov/vuln/detail/CVE-2018-21016</t>
  </si>
  <si>
    <t>CVE-2019-16279</t>
  </si>
  <si>
    <t>https://nvd.nist.gov/vuln/detail/CVE-2019-16279</t>
  </si>
  <si>
    <t>cpe:2.3:a:nazgul:nostromo_nhttpd:*:*:*:*:*:*:*:*</t>
  </si>
  <si>
    <t>CVE-2019-6131</t>
  </si>
  <si>
    <t>https://nvd.nist.gov/vuln/detail/CVE-2019-6131</t>
  </si>
  <si>
    <t>CVE-2019-7656</t>
  </si>
  <si>
    <t>https://nvd.nist.gov/vuln/detail/CVE-2019-7656</t>
  </si>
  <si>
    <t>cpe:2.3:a:wowza:streaming_engine:4.7.7:*:*:*:*:*:*:*</t>
  </si>
  <si>
    <t>CVE-2018-17770</t>
  </si>
  <si>
    <t>https://nvd.nist.gov/vuln/detail/CVE-2018-17770</t>
  </si>
  <si>
    <t>CVE-2018-17090</t>
  </si>
  <si>
    <t>https://nvd.nist.gov/vuln/detail/CVE-2018-17090</t>
  </si>
  <si>
    <t>cpe:2.3:a:i4a:donlinkage:6.6.8:*:*:*:*:*:*:*</t>
  </si>
  <si>
    <t>CVE-2018-1000160</t>
  </si>
  <si>
    <t>https://nvd.nist.gov/vuln/detail/CVE-2018-1000160</t>
  </si>
  <si>
    <t>cpe:2.3:a:risingstack:protect:*:*:*:*:*:*:*:*</t>
  </si>
  <si>
    <t>CVE-2019-20202</t>
  </si>
  <si>
    <t>https://nvd.nist.gov/vuln/detail/CVE-2019-20202</t>
  </si>
  <si>
    <t>cpe:2.3:a:ezxml_project:ezxml:*:*:*:*:*:*:*:*</t>
  </si>
  <si>
    <t>CVE-2019-9925</t>
  </si>
  <si>
    <t>https://nvd.nist.gov/vuln/detail/CVE-2019-9925</t>
  </si>
  <si>
    <t>cpe:2.3:a:s-cms:s-cms:1.0:*:*:*:*:*:*:*</t>
  </si>
  <si>
    <t>CVE-2018-13183</t>
  </si>
  <si>
    <t>https://nvd.nist.gov/vuln/detail/CVE-2018-13183</t>
  </si>
  <si>
    <t>cpe:2.3:a:jwctoken_project:jwctoken:-:*:*:*:*:*:*:*</t>
  </si>
  <si>
    <t>CVE-2018-10172</t>
  </si>
  <si>
    <t>https://nvd.nist.gov/vuln/detail/CVE-2018-10172</t>
  </si>
  <si>
    <t>cpe:2.3:a:7-zip:7-zip:*:*:*:*:*:windows:*:*</t>
  </si>
  <si>
    <t>CVE-2019-13247</t>
  </si>
  <si>
    <t>https://nvd.nist.gov/vuln/detail/CVE-2019-13247</t>
  </si>
  <si>
    <t>cpe:2.3:a:acdsee:acdsee:1.1.21:*:*:*:free:*:*:*</t>
  </si>
  <si>
    <t>CVE-2020-9471</t>
  </si>
  <si>
    <t>https://nvd.nist.gov/vuln/detail/CVE-2020-9471</t>
  </si>
  <si>
    <t>cpe:2.3:a:umbraco:umbraco_cms:8.5.3:*:*:*:*:*:*:*</t>
  </si>
  <si>
    <t>CVE-2020-12712</t>
  </si>
  <si>
    <t>https://nvd.nist.gov/vuln/detail/CVE-2020-12712</t>
  </si>
  <si>
    <t>cpe:2.3:a:sos-berlin:jobscheduler:*:*:*:*:*:*:*:*</t>
  </si>
  <si>
    <t>CVE-2019-12844</t>
  </si>
  <si>
    <t>https://nvd.nist.gov/vuln/detail/CVE-2019-12844</t>
  </si>
  <si>
    <t>CVE-2018-20470</t>
  </si>
  <si>
    <t>https://nvd.nist.gov/vuln/detail/CVE-2018-20470</t>
  </si>
  <si>
    <t>CVE-2018-21227</t>
  </si>
  <si>
    <t>https://nvd.nist.gov/vuln/detail/CVE-2018-21227</t>
  </si>
  <si>
    <t>CVE-2019-12184</t>
  </si>
  <si>
    <t>https://nvd.nist.gov/vuln/detail/CVE-2019-12184</t>
  </si>
  <si>
    <t>cpe:2.3:a:boostio:boostnote:0.11.15:*:*:*:*:*:*:*</t>
  </si>
  <si>
    <t>CVE-2019-19056</t>
  </si>
  <si>
    <t>https://nvd.nist.gov/vuln/detail/CVE-2019-19056</t>
  </si>
  <si>
    <t>CVE-2018-16590</t>
  </si>
  <si>
    <t>https://nvd.nist.gov/vuln/detail/CVE-2018-16590</t>
  </si>
  <si>
    <t>CVE-2018-12934</t>
  </si>
  <si>
    <t>https://nvd.nist.gov/vuln/detail/CVE-2018-12934</t>
  </si>
  <si>
    <t>cpe:2.3:a:gnu:binutils:2.30:*:*:*:*:*:*:*</t>
  </si>
  <si>
    <t>CVE-2016-10816</t>
  </si>
  <si>
    <t>https://nvd.nist.gov/vuln/detail/CVE-2016-10816</t>
  </si>
  <si>
    <t>CVE-2018-16950</t>
  </si>
  <si>
    <t>https://nvd.nist.gov/vuln/detail/CVE-2018-16950</t>
  </si>
  <si>
    <t>CVE-2020-8504</t>
  </si>
  <si>
    <t>https://nvd.nist.gov/vuln/detail/CVE-2020-8504</t>
  </si>
  <si>
    <t>cpe:2.3:a:arox:school_management_software_php\/mysql:*:*:*:*:*:*:*:*</t>
  </si>
  <si>
    <t>CVE-2019-8917</t>
  </si>
  <si>
    <t>https://nvd.nist.gov/vuln/detail/CVE-2019-8917</t>
  </si>
  <si>
    <t>cpe:2.3:a:solarwinds:orion_network_performance_monitor:*:*:*:*:*:*:*:*</t>
  </si>
  <si>
    <t>CVE-2020-8517</t>
  </si>
  <si>
    <t>https://nvd.nist.gov/vuln/detail/CVE-2020-8517</t>
  </si>
  <si>
    <t>CVE-2020-9428</t>
  </si>
  <si>
    <t>https://nvd.nist.gov/vuln/detail/CVE-2020-9428</t>
  </si>
  <si>
    <t>CVE-2019-7352</t>
  </si>
  <si>
    <t>https://nvd.nist.gov/vuln/detail/CVE-2019-7352</t>
  </si>
  <si>
    <t>CVE-2018-1000667</t>
  </si>
  <si>
    <t>https://nvd.nist.gov/vuln/detail/CVE-2018-1000667</t>
  </si>
  <si>
    <t>CVE-2020-10175</t>
  </si>
  <si>
    <t>https://nvd.nist.gov/vuln/detail/CVE-2020-10175</t>
  </si>
  <si>
    <t>CVE-2019-12243</t>
  </si>
  <si>
    <t>https://nvd.nist.gov/vuln/detail/CVE-2019-12243</t>
  </si>
  <si>
    <t>cpe:2.3:a:istio:istio:*:*:*:*:*:*:*:*</t>
  </si>
  <si>
    <t>CVE-2018-21201</t>
  </si>
  <si>
    <t>https://nvd.nist.gov/vuln/detail/CVE-2018-21201</t>
  </si>
  <si>
    <t>CVE-2017-18412</t>
  </si>
  <si>
    <t>https://nvd.nist.gov/vuln/detail/CVE-2017-18412</t>
  </si>
  <si>
    <t>CVE-2018-16320</t>
  </si>
  <si>
    <t>https://nvd.nist.gov/vuln/detail/CVE-2018-16320</t>
  </si>
  <si>
    <t>cpe:2.3:a:idreamsoft:icms:7.0.11:*:*:*:*:*:*:*</t>
  </si>
  <si>
    <t>CVE-2018-5347</t>
  </si>
  <si>
    <t>https://nvd.nist.gov/vuln/detail/CVE-2018-5347</t>
  </si>
  <si>
    <t>CVE-2019-5311</t>
  </si>
  <si>
    <t>https://nvd.nist.gov/vuln/detail/CVE-2019-5311</t>
  </si>
  <si>
    <t>cpe:2.3:a:yunucms:yunucms:1.1.8:*:*:*:*:*:*:*</t>
  </si>
  <si>
    <t>CVE-2020-15694</t>
  </si>
  <si>
    <t>https://nvd.nist.gov/vuln/detail/CVE-2020-15694</t>
  </si>
  <si>
    <t>CVE-2018-12583</t>
  </si>
  <si>
    <t>https://nvd.nist.gov/vuln/detail/CVE-2018-12583</t>
  </si>
  <si>
    <t>cpe:2.3:a:akcms_project:akcms:6.1:*:*:*:*:*:*:*</t>
  </si>
  <si>
    <t>CVE-2015-9329</t>
  </si>
  <si>
    <t>https://nvd.nist.gov/vuln/detail/CVE-2015-9329</t>
  </si>
  <si>
    <t>CVE-2020-7054</t>
  </si>
  <si>
    <t>https://nvd.nist.gov/vuln/detail/CVE-2020-7054</t>
  </si>
  <si>
    <t>cpe:2.3:a:mz-automation:libiec61850:*:*:*:*:*:*:*:*</t>
  </si>
  <si>
    <t>CVE-2019-11886</t>
  </si>
  <si>
    <t>https://nvd.nist.gov/vuln/detail/CVE-2019-11886</t>
  </si>
  <si>
    <t>cpe:2.3:a:yellowpencil:visual_css_style_editor:*:*:*:*:*:wordpress:*:*</t>
  </si>
  <si>
    <t>CVE-2018-1000650</t>
  </si>
  <si>
    <t>https://nvd.nist.gov/vuln/detail/CVE-2018-1000650</t>
  </si>
  <si>
    <t>cpe:2.3:a:librehealth:librehealth_ehr:2.0.0:*:*:*:*:*:*:*</t>
  </si>
  <si>
    <t>CVE-2019-11469</t>
  </si>
  <si>
    <t>https://nvd.nist.gov/vuln/detail/CVE-2019-11469</t>
  </si>
  <si>
    <t>cpe:2.3:a:zohocorp:manageengine_applications_manager:*:*:*:*:*:*:*:*</t>
  </si>
  <si>
    <t>CVE-2020-18184</t>
  </si>
  <si>
    <t>https://nvd.nist.gov/vuln/detail/CVE-2020-18184</t>
  </si>
  <si>
    <t>CVE-2020-15318</t>
  </si>
  <si>
    <t>https://nvd.nist.gov/vuln/detail/CVE-2020-15318</t>
  </si>
  <si>
    <t>cpe:2.3:a:zyxel:cloudcnm_secumanager:3.1.0:*:*:*:*:*:*:*</t>
  </si>
  <si>
    <t>CVE-2018-8939</t>
  </si>
  <si>
    <t>https://nvd.nist.gov/vuln/detail/CVE-2018-8939</t>
  </si>
  <si>
    <t>cpe:2.3:a:ipswitch:whatsup_gold:*:*:*:*:*:*:*:*</t>
  </si>
  <si>
    <t>CVE-2018-6767</t>
  </si>
  <si>
    <t>https://nvd.nist.gov/vuln/detail/CVE-2018-6767</t>
  </si>
  <si>
    <t>cpe:2.3:a:wavpack:wavpack:5.1.0:*:*:*:*:*:*:*</t>
  </si>
  <si>
    <t>CVE-2018-10796</t>
  </si>
  <si>
    <t>https://nvd.nist.gov/vuln/detail/CVE-2018-10796</t>
  </si>
  <si>
    <t>cpe:2.3:a:2345_security_guard_project:2345_security_guard:3.7:*:*:*:*:*:*:*</t>
  </si>
  <si>
    <t>CVE-2018-11576</t>
  </si>
  <si>
    <t>https://nvd.nist.gov/vuln/detail/CVE-2018-11576</t>
  </si>
  <si>
    <t>cpe:2.3:a:miniupnp_project:ngiflib:0.4:*:*:*:*:*:*:*</t>
  </si>
  <si>
    <t>CVE-2017-18667</t>
  </si>
  <si>
    <t>https://nvd.nist.gov/vuln/detail/CVE-2017-18667</t>
  </si>
  <si>
    <t>cpe:2.3:o:google:android:4.4:*:*:*:*:*:*:*</t>
  </si>
  <si>
    <t>CVE-2018-7549</t>
  </si>
  <si>
    <t>https://nvd.nist.gov/vuln/detail/CVE-2018-7549</t>
  </si>
  <si>
    <t>cpe:2.3:a:zsh:zsh:*:*:*:*:*:*:*:*</t>
  </si>
  <si>
    <t>CVE-2019-15550</t>
  </si>
  <si>
    <t>https://nvd.nist.gov/vuln/detail/CVE-2019-15550</t>
  </si>
  <si>
    <t>cpe:2.3:a:simdjson_project:simdjson:*:*:*:*:*:*:*:*</t>
  </si>
  <si>
    <t>CVE-2018-14532</t>
  </si>
  <si>
    <t>https://nvd.nist.gov/vuln/detail/CVE-2018-14532</t>
  </si>
  <si>
    <t>cpe:2.3:a:axiosys:bento4:1.5.1-624:*:*:*:*:*:*:*</t>
  </si>
  <si>
    <t>CVE-2019-20148</t>
  </si>
  <si>
    <t>https://nvd.nist.gov/vuln/detail/CVE-2019-20148</t>
  </si>
  <si>
    <t>CVE-2017-18789</t>
  </si>
  <si>
    <t>https://nvd.nist.gov/vuln/detail/CVE-2017-18789</t>
  </si>
  <si>
    <t>CVE-2018-1000019</t>
  </si>
  <si>
    <t>https://nvd.nist.gov/vuln/detail/CVE-2018-1000019</t>
  </si>
  <si>
    <t>cpe:2.3:a:open-emr:openemr:5.0.0:*:*:*:*:*:*:*</t>
  </si>
  <si>
    <t>CVE-2019-13006</t>
  </si>
  <si>
    <t>https://nvd.nist.gov/vuln/detail/CVE-2019-13006</t>
  </si>
  <si>
    <t>CVE-2018-15497</t>
  </si>
  <si>
    <t>https://nvd.nist.gov/vuln/detail/CVE-2018-15497</t>
  </si>
  <si>
    <t>CVE-2019-16112</t>
  </si>
  <si>
    <t>https://nvd.nist.gov/vuln/detail/CVE-2019-16112</t>
  </si>
  <si>
    <t>cpe:2.3:a:tylertech:eagle:2018.3.11:*:*:*:*:*:*:*</t>
  </si>
  <si>
    <t>CVE-2019-16707</t>
  </si>
  <si>
    <t>https://nvd.nist.gov/vuln/detail/CVE-2019-16707</t>
  </si>
  <si>
    <t>cpe:2.3:a:hunspell_project:hunspell:1.7.0:*:*:*:*:*:*:*</t>
  </si>
  <si>
    <t>CVE-2018-18058</t>
  </si>
  <si>
    <t>https://nvd.nist.gov/vuln/detail/CVE-2018-18058</t>
  </si>
  <si>
    <t>CWE-369</t>
  </si>
  <si>
    <t>cpe:2.3:a:bitdefender:scan_engines:*:*:*:*:*:*:*:*</t>
  </si>
  <si>
    <t>CVE-2019-6984</t>
  </si>
  <si>
    <t>https://nvd.nist.gov/vuln/detail/CVE-2019-6984</t>
  </si>
  <si>
    <t>CVE-2013-7465</t>
  </si>
  <si>
    <t>https://nvd.nist.gov/vuln/detail/CVE-2013-7465</t>
  </si>
  <si>
    <t>cpe:2.3:a:icecoldapps:servers_ultimate:6.0.2:*:*:*:*:android:*:*</t>
  </si>
  <si>
    <t>CVE-2018-6479</t>
  </si>
  <si>
    <t>https://nvd.nist.gov/vuln/detail/CVE-2018-6479</t>
  </si>
  <si>
    <t>CVE-2019-19910</t>
  </si>
  <si>
    <t>https://nvd.nist.gov/vuln/detail/CVE-2019-19910</t>
  </si>
  <si>
    <t>cpe:2.3:a:mediawiki:mediawiki:1.34:*:*:*:*:*:*:*</t>
  </si>
  <si>
    <t>CVE-2018-21132</t>
  </si>
  <si>
    <t>https://nvd.nist.gov/vuln/detail/CVE-2018-21132</t>
  </si>
  <si>
    <t>CVE-2018-15599</t>
  </si>
  <si>
    <t>https://nvd.nist.gov/vuln/detail/CVE-2018-15599</t>
  </si>
  <si>
    <t>CVE-2018-19241</t>
  </si>
  <si>
    <t>https://nvd.nist.gov/vuln/detail/CVE-2018-19241</t>
  </si>
  <si>
    <t>CVE-2020-11772</t>
  </si>
  <si>
    <t>https://nvd.nist.gov/vuln/detail/CVE-2020-11772</t>
  </si>
  <si>
    <t>CVE-2018-16970</t>
  </si>
  <si>
    <t>https://nvd.nist.gov/vuln/detail/CVE-2018-16970</t>
  </si>
  <si>
    <t>cpe:2.3:a:wisetail:learning_management_system:*:*:*:*:*:*:*:*</t>
  </si>
  <si>
    <t>CVE-2018-16548</t>
  </si>
  <si>
    <t>https://nvd.nist.gov/vuln/detail/CVE-2018-16548</t>
  </si>
  <si>
    <t>cpe:2.3:a:zziplib_project:zziplib:*:*:*:*:*:*:*:*</t>
  </si>
  <si>
    <t>Primary ID</t>
  </si>
  <si>
    <t>Secondary ID</t>
  </si>
  <si>
    <t>Exploitation Technique ID</t>
  </si>
  <si>
    <t>Memory Modification (Memory Buffer Errors, Pointer Issues, Type Errors, etc.)</t>
  </si>
  <si>
    <t>Hijack Execution Flow, Endpoint Denial of Service: Application or System Exploitation</t>
  </si>
  <si>
    <t>N/A</t>
  </si>
  <si>
    <t>Memory Read (Memory Buffer Errors, Pointer Issues, Type Errors, etc.)</t>
  </si>
  <si>
    <t>Data from Local System</t>
  </si>
  <si>
    <t>Exploitation for Defense Evasion, Exploitation for Credential Access</t>
  </si>
  <si>
    <t>General Authentication, Authorization, and Permission Errors</t>
  </si>
  <si>
    <t>Exploit Public-Facing Application,  Exploitation for Privilege Escalation, Exploitation of Remote Services</t>
  </si>
  <si>
    <t>Depends on what is given access to.</t>
  </si>
  <si>
    <t>T1190, T1068, OR T1210</t>
  </si>
  <si>
    <t>Authentication Bypass by Capture-replay</t>
  </si>
  <si>
    <t>Exploit Public-Facing Application</t>
  </si>
  <si>
    <t>Network Sniffing</t>
  </si>
  <si>
    <t>Improper Restriction of Excessive Authentication Attempts</t>
  </si>
  <si>
    <t>Valid Accounts</t>
  </si>
  <si>
    <t>Brute Force: Password Guessing</t>
  </si>
  <si>
    <t>Overly Restrictive Account Lockout Mechanism</t>
  </si>
  <si>
    <t>Mobile - Device Lockout, Others – Account Access Removal</t>
  </si>
  <si>
    <t>Brute Force</t>
  </si>
  <si>
    <t>Use of Password Hash Instead of Password for Authentication</t>
  </si>
  <si>
    <t>Use Alternate Authentication Material: Pass the Hash</t>
  </si>
  <si>
    <t>General Credential Management Errors</t>
  </si>
  <si>
    <t>Unsecure Credentials</t>
  </si>
  <si>
    <t>Cleartext Transmission of Sensitive Information</t>
  </si>
  <si>
    <t>Unsecured Credentials</t>
  </si>
  <si>
    <t>Hard-coded Credentials</t>
  </si>
  <si>
    <t>Default Accounts</t>
  </si>
  <si>
    <t>Weak Password/Hashing</t>
  </si>
  <si>
    <t>General Cryptographic Issues</t>
  </si>
  <si>
    <t>Credential storage or transmission – Valid Accounts; Transmitting over network – Man-in-the-Middle, Network Sniffing; Sensitive information storage – various techniques from the Collection tactic</t>
  </si>
  <si>
    <t>XML External Entity (XXE)</t>
  </si>
  <si>
    <t>Command and Scripting Interpreter.</t>
  </si>
  <si>
    <t>Data from Local System, Network Service Scanning</t>
  </si>
  <si>
    <t>External Remote Service</t>
  </si>
  <si>
    <t>T1005, T1046</t>
  </si>
  <si>
    <t>XML Entity Expansion (XEE)</t>
  </si>
  <si>
    <t>Endpoint Denial of Service: Application or System Exploitation</t>
  </si>
  <si>
    <t>URL Redirection to Untrusted Site ('Open Redirect')</t>
  </si>
  <si>
    <t>Masquerading</t>
  </si>
  <si>
    <t>Phishing: Spearphishing Link</t>
  </si>
  <si>
    <t>Cross-site Scripting (XSS)</t>
  </si>
  <si>
    <t>Command and Scripting Interpreter: JavaScript/JScript</t>
  </si>
  <si>
    <t>Man-in-the-Browser</t>
  </si>
  <si>
    <t>Stored – Drive-by Compromise, Others – User Execution: Malicious Link</t>
  </si>
  <si>
    <t>OS Command Injection</t>
  </si>
  <si>
    <t>Command and Scripting Interpreter</t>
  </si>
  <si>
    <t>SQL Injection</t>
  </si>
  <si>
    <t>Data from Local System, Server Software Component: Web Shell, Create Account, Exploit Public-Facing Application, Data Manipulation</t>
  </si>
  <si>
    <t>T1005, T1505.003, T1136, T1190, T1565</t>
  </si>
  <si>
    <t>Code Injection</t>
  </si>
  <si>
    <t>Directory Traversal (Relative and Absolute)</t>
  </si>
  <si>
    <t>Read files on system  - Data from Local System; Delete files  - Data Destruction; Upload files - Server Software Component: Web Shell; Write to existing files on system  - Data Manipulation</t>
  </si>
  <si>
    <t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t>
  </si>
  <si>
    <t>Symlink Attacks</t>
  </si>
  <si>
    <t>Read files on system - Data from Local System; Delete files - Data Destruction; Write to existing files on system - Data Manipulation</t>
  </si>
  <si>
    <t>Read files on system - OS Credential Dumping: /etc/passwd and /etc/shadow, Unsecured Credentials: Credentials in Files; Delete files - Endpoint Denial of Service: Application or System Exploitation; Write to existing files on system - Command and Scripting Interpreter, Hijack Execution Flow</t>
  </si>
  <si>
    <t>Untrusted/Uncontrolled/Unquoted Search Path</t>
  </si>
  <si>
    <t>Hijack Execution Flow</t>
  </si>
  <si>
    <t>Unrestricted File Upload</t>
  </si>
  <si>
    <t>Server Software Component: Web Shell</t>
  </si>
  <si>
    <t>Deserialization of Untrusted Data</t>
  </si>
  <si>
    <t>Infinite Loop</t>
  </si>
  <si>
    <t>Cross-site Request Forgery (CSRF)</t>
  </si>
  <si>
    <t>Exploitation for Privilege Escalation</t>
  </si>
  <si>
    <t>Depends on what functionality is vulnerable</t>
  </si>
  <si>
    <t>User Execution: Malicious Link</t>
  </si>
  <si>
    <t>Session Fixation</t>
  </si>
  <si>
    <t>Remote Service Session Hijacking</t>
  </si>
  <si>
    <t>Uncontrolled Resource Consumption</t>
  </si>
  <si>
    <t>Endpoint Denial of Service</t>
  </si>
  <si>
    <t>Server-Side Request Forgery (SSRF)</t>
  </si>
  <si>
    <t>Proxy</t>
  </si>
  <si>
    <t>Network Discovery, Data from Local System</t>
  </si>
  <si>
    <t>Modify Configuration</t>
  </si>
  <si>
    <t>Install Insecure or Malicious Configuration</t>
  </si>
  <si>
    <t>Create Account</t>
  </si>
  <si>
    <t>Disable Protection</t>
  </si>
  <si>
    <t>Impair Defense</t>
  </si>
  <si>
    <t>Restart/Reboot/Shutdown</t>
  </si>
  <si>
    <t>System Shutdown/Reboot</t>
  </si>
  <si>
    <t>Install App</t>
  </si>
  <si>
    <t>Deliver Malicious App via Other Means</t>
  </si>
  <si>
    <t>T1476</t>
  </si>
  <si>
    <t>Read from Memory</t>
  </si>
  <si>
    <t>Obtain sensitive information: Credentials</t>
  </si>
  <si>
    <t>Obtain sensitive information: Other</t>
  </si>
  <si>
    <t>File Processing: Update</t>
  </si>
  <si>
    <t>Data Manipulation</t>
  </si>
  <si>
    <t>Command and Scripting Interpreter; Hijack Execution Flow; Compromise Client Sofware Binary</t>
  </si>
  <si>
    <t>T1059; T1574; T1554</t>
  </si>
  <si>
    <t>File Processing: Read</t>
  </si>
  <si>
    <t>OS Credential Dumping: /etc/passwd and /etc/shadow; Unsecured Credentials: Credentials in Files</t>
  </si>
  <si>
    <t>T1003.008; T1552.001</t>
  </si>
  <si>
    <t>File Processing: Create</t>
  </si>
  <si>
    <t>File Processing: Delete</t>
  </si>
  <si>
    <t>Data Descruction</t>
  </si>
  <si>
    <t>File Processing: Owner/permissions</t>
  </si>
  <si>
    <t>File and Directory Permissions Modification</t>
  </si>
  <si>
    <t>T1222</t>
  </si>
  <si>
    <t>CWE Name</t>
  </si>
  <si>
    <t>Category</t>
  </si>
  <si>
    <t>Improper Input Validation</t>
  </si>
  <si>
    <t/>
  </si>
  <si>
    <t>Improper Control of Resource Identifiers ('Resource Injection')</t>
  </si>
  <si>
    <t>Key Management Errors</t>
  </si>
  <si>
    <t>Integer Overflow or Wraparound</t>
  </si>
  <si>
    <t>Improper Link Resolution Before File Access ('Link Following')</t>
  </si>
  <si>
    <t>Exposure of Sensitive Information to an Unauthorized Actor</t>
  </si>
  <si>
    <t>Improper Neutralization of Special Elements in Output Used by a Downstream Component ('Injection')</t>
  </si>
  <si>
    <t>Observable Differences in Behavior to Error Inputs</t>
  </si>
  <si>
    <t>7PK - Errors</t>
  </si>
  <si>
    <t>Improper Certificate Validation</t>
  </si>
  <si>
    <t>Insufficient Verification of Data Authenticity</t>
  </si>
  <si>
    <t>Inclusion of Functionality from Untrusted Control Sphere</t>
  </si>
  <si>
    <t>Generation of Error Message Containing Sensitive Information</t>
  </si>
  <si>
    <t>Insertion of Sensitive Information into Log File</t>
  </si>
  <si>
    <t>Download of Code Without Integrity Check</t>
  </si>
  <si>
    <t>Operation on a Resource after Expiration or Release</t>
  </si>
  <si>
    <t>Direct Request ('Forced Browsing')</t>
  </si>
  <si>
    <t>7PK - Code Quality</t>
  </si>
  <si>
    <t>Exposure of Resource to Wrong Sphere</t>
  </si>
  <si>
    <t>Insertion of Sensitive Information into Externally-Accessible File or Directory</t>
  </si>
  <si>
    <t>Improper Resource Shutdown or Release</t>
  </si>
  <si>
    <t>Improper Validation of Integrity Check Value</t>
  </si>
  <si>
    <t>Improper Check for Unusual or Exceptional Conditions</t>
  </si>
  <si>
    <t>Concurrent Execution using Shared Resource with Improper Synchronization ('Race Condition')</t>
  </si>
  <si>
    <t>Data Processing Errors</t>
  </si>
  <si>
    <t>Resource Management Errors</t>
  </si>
  <si>
    <t>Integer Underflow (Wrap or Wraparound)</t>
  </si>
  <si>
    <t>Externally Controlled Reference to a Resource in Another Sphere</t>
  </si>
  <si>
    <t>Missing Encryption of Sensitive Data</t>
  </si>
  <si>
    <t>7PK - Security Features</t>
  </si>
  <si>
    <t>Reachable Assertion</t>
  </si>
  <si>
    <t>Missing Release of Resource after Effective Lifetime</t>
  </si>
  <si>
    <t>Inconsistent Interpretation of HTTP Requests ('HTTP Request Smuggling')</t>
  </si>
  <si>
    <t>Improper Handling of Exceptional Conditions</t>
  </si>
  <si>
    <t>Improper Neutralization of CRLF Sequences in HTTP Headers ('HTTP Response Splitting')</t>
  </si>
  <si>
    <t>Unchecked Return Value</t>
  </si>
  <si>
    <t>Improper Restriction of Rendered UI Layers or Frames</t>
  </si>
  <si>
    <t>Improper Neutralization of CRLF Sequences ('CRLF Injection')</t>
  </si>
  <si>
    <t>Improper Encoding or Escaping of Output</t>
  </si>
  <si>
    <t>XML Injection (aka Blind XPath Injection)</t>
  </si>
  <si>
    <t>Missing Release of Memory after Effective Lifetime</t>
  </si>
  <si>
    <t>Incorrect Regular Expression</t>
  </si>
  <si>
    <t>Improper Control of Generation of Code ('Code Injection')</t>
  </si>
  <si>
    <t>Cross-Site Request Forgery (CSRF)</t>
  </si>
  <si>
    <t>Improper Neutralization of Input During Web Page Generation ('Cross-site Scripting')</t>
  </si>
  <si>
    <t>Cryptographic Issues</t>
  </si>
  <si>
    <t>External Control of File Name or Path</t>
  </si>
  <si>
    <t>Improper Limitation of a Pathname to a Restricted Directory ('Path Traversal')</t>
  </si>
  <si>
    <t>Improper Control of Filename for Include/Require Statement in PHP Program ('PHP Remote File Inclusion')</t>
  </si>
  <si>
    <t>Incorrect Permission Assignment for Critical Resource</t>
  </si>
  <si>
    <t>Permissions, Privileges, and Access Controls</t>
  </si>
  <si>
    <t>Files or Directories Accessible to External Parties</t>
  </si>
  <si>
    <t>Authentication Bypass by Spoofing</t>
  </si>
  <si>
    <t>Improper Preservation of Permissions</t>
  </si>
  <si>
    <t>Incorrect Authorization</t>
  </si>
  <si>
    <t>Improper Authorization</t>
  </si>
  <si>
    <t>Improper Authentication</t>
  </si>
  <si>
    <t>Missing Authentication for Critical Function</t>
  </si>
  <si>
    <t>Improper Privilege Management</t>
  </si>
  <si>
    <t>Missing Authorization</t>
  </si>
  <si>
    <t>Improper Access Control</t>
  </si>
  <si>
    <t>Credentials Management Errors</t>
  </si>
  <si>
    <t>Incorrect Default Permissions</t>
  </si>
  <si>
    <t>Permission Issues</t>
  </si>
  <si>
    <t>Insufficiently Protected Credentials</t>
  </si>
  <si>
    <t>Cleartext Storage of Sensitive Information</t>
  </si>
  <si>
    <t>Weak Password Recovery Mechanism for Forgotten Password</t>
  </si>
  <si>
    <t>Use of Cryptographically Weak Pseudo-Random Number Generator (PRNG)</t>
  </si>
  <si>
    <t>Inadequate Encryption Strength</t>
  </si>
  <si>
    <t>Insufficient Entropy</t>
  </si>
  <si>
    <t>Insufficient Entropy in PRNG</t>
  </si>
  <si>
    <t>Improper Verification of Cryptographic Signature</t>
  </si>
  <si>
    <t>Use of Insufficiently Random Values</t>
  </si>
  <si>
    <t>Use of a Broken or Risky Cryptographic Algorithm</t>
  </si>
  <si>
    <t>Use of Hard-coded Credentials</t>
  </si>
  <si>
    <t>Loop with Unreachable Exit Condition ('Infinite Loop')</t>
  </si>
  <si>
    <t>Incorrect Access of Indexable Resource ('Range Error')</t>
  </si>
  <si>
    <t>Improper Restriction of Operations within the Bounds of a Memory Buffer</t>
  </si>
  <si>
    <t>Write-what-where Condition</t>
  </si>
  <si>
    <t>Out-of-bounds Write</t>
  </si>
  <si>
    <t>Buffer Copy without Checking Size of Input ('Classic Buffer Overflow')</t>
  </si>
  <si>
    <t>Heap-based Buffer Overflow</t>
  </si>
  <si>
    <t>Incorrect Type Conversion or Cast</t>
  </si>
  <si>
    <t>Use After Free</t>
  </si>
  <si>
    <t>Double Free</t>
  </si>
  <si>
    <t>NULL Pointer Dereference</t>
  </si>
  <si>
    <t>Access of Uninitialized Pointer</t>
  </si>
  <si>
    <t>Release of Invalid Pointer or Reference</t>
  </si>
  <si>
    <t>Improper Validation of Array Index</t>
  </si>
  <si>
    <t>Use of Externally-Controlled Format String</t>
  </si>
  <si>
    <t>Divide By Zero</t>
  </si>
  <si>
    <t>Out-of-bounds Read</t>
  </si>
  <si>
    <t>Improper Neutralization of Special Elements used in an OS Command ('OS Command Injection')</t>
  </si>
  <si>
    <t>Improper Neutralization of Special Elements used in a Command ('Command Injection')</t>
  </si>
  <si>
    <t>Improper Neutralization of Argument Delimiters in a Command ('Argument Injection')</t>
  </si>
  <si>
    <t>Insufficient Session Expiration</t>
  </si>
  <si>
    <t>Improper Neutralization of Special Elements used in an SQL Command ('SQL Injection')</t>
  </si>
  <si>
    <t>Uncontrolled Recursion</t>
  </si>
  <si>
    <t>Allocation of Resources Without Limits or Throttling</t>
  </si>
  <si>
    <t>Asymmetric Resource Consumption (Amplification)</t>
  </si>
  <si>
    <t>Unrestricted Upload of File with Dangerous Type</t>
  </si>
  <si>
    <t>Uncontrolled Search Path Element</t>
  </si>
  <si>
    <t>Untrusted Search Path</t>
  </si>
  <si>
    <t>Unquoted Search Path or Element</t>
  </si>
  <si>
    <t>Weak Password Requirements</t>
  </si>
  <si>
    <t>Use of Password Hash With Insufficient Computational Effort</t>
  </si>
  <si>
    <t>Improper Restriction of XML External Entity Reference</t>
  </si>
  <si>
    <t>CWE-1004</t>
  </si>
  <si>
    <t>Sensitive Cookie Without 'HttpOnly' Flag</t>
  </si>
  <si>
    <t>CWE-1007</t>
  </si>
  <si>
    <t>Insufficient Visual Distinction of Homoglyphs Presented to User</t>
  </si>
  <si>
    <t>CWE-102</t>
  </si>
  <si>
    <t>Struts: Duplicate Validation Forms</t>
  </si>
  <si>
    <t>CWE-1022</t>
  </si>
  <si>
    <t>Use of Web Link to Untrusted Target with window.opener Access</t>
  </si>
  <si>
    <t>CWE-1023</t>
  </si>
  <si>
    <t>Incomplete Comparison with Missing Factors</t>
  </si>
  <si>
    <t>CWE-1024</t>
  </si>
  <si>
    <t>Comparison of Incompatible Types</t>
  </si>
  <si>
    <t>CWE-1025</t>
  </si>
  <si>
    <t>Comparison Using Wrong Factors</t>
  </si>
  <si>
    <t>CWE-103</t>
  </si>
  <si>
    <t>Struts: Incomplete validate() Method Definition</t>
  </si>
  <si>
    <t>CWE-1037</t>
  </si>
  <si>
    <t>Processor Optimization Removal or Modification of Security-critical Code</t>
  </si>
  <si>
    <t>CWE-1038</t>
  </si>
  <si>
    <t>Insecure Automated Optimizations</t>
  </si>
  <si>
    <t>CWE-1039</t>
  </si>
  <si>
    <t>Automated Recognition Mechanism with Inadequate Detection or Handling of Adversarial Input Perturbations</t>
  </si>
  <si>
    <t>CWE-104</t>
  </si>
  <si>
    <t>Struts: Form Bean Does Not Extend Validation Class</t>
  </si>
  <si>
    <t>CWE-1041</t>
  </si>
  <si>
    <t>Use of Redundant Code</t>
  </si>
  <si>
    <t>CWE-1042</t>
  </si>
  <si>
    <t>Static Member Data Element outside of a Singleton Class Element</t>
  </si>
  <si>
    <t>CWE-1043</t>
  </si>
  <si>
    <t>Data Element Aggregating an Excessively Large Number of Non-Primitive Elements</t>
  </si>
  <si>
    <t>CWE-1044</t>
  </si>
  <si>
    <t>Architecture with Number of Horizontal Layers Outside of Expected Range</t>
  </si>
  <si>
    <t>CWE-1045</t>
  </si>
  <si>
    <t>Parent Class with a Virtual Destructor and a Child Class without a Virtual Destructor</t>
  </si>
  <si>
    <t>CWE-1046</t>
  </si>
  <si>
    <t>Creation of Immutable Text Using String Concatenation</t>
  </si>
  <si>
    <t>CWE-1047</t>
  </si>
  <si>
    <t>Modules with Circular Dependencies</t>
  </si>
  <si>
    <t>CWE-1048</t>
  </si>
  <si>
    <t>Invokable Control Element with Large Number of Outward Calls</t>
  </si>
  <si>
    <t>CWE-1049</t>
  </si>
  <si>
    <t>Excessive Data Query Operations in a Large Data Table</t>
  </si>
  <si>
    <t>CWE-105</t>
  </si>
  <si>
    <t>Struts: Form Field Without Validator</t>
  </si>
  <si>
    <t>CWE-1050</t>
  </si>
  <si>
    <t>Excessive Platform Resource Consumption within a Loop</t>
  </si>
  <si>
    <t>CWE-1051</t>
  </si>
  <si>
    <t>Initialization with Hard-Coded Network Resource Configuration Data</t>
  </si>
  <si>
    <t>CWE-1052</t>
  </si>
  <si>
    <t>Excessive Use of Hard-Coded Literals in Initialization</t>
  </si>
  <si>
    <t>CWE-1053</t>
  </si>
  <si>
    <t>Missing Documentation for Design</t>
  </si>
  <si>
    <t>CWE-1054</t>
  </si>
  <si>
    <t>Invocation of a Control Element at an Unnecessarily Deep Horizontal Layer</t>
  </si>
  <si>
    <t>CWE-1055</t>
  </si>
  <si>
    <t>Multiple Inheritance from Concrete Classes</t>
  </si>
  <si>
    <t>CWE-1056</t>
  </si>
  <si>
    <t>Invokable Control Element with Variadic Parameters</t>
  </si>
  <si>
    <t>CWE-1057</t>
  </si>
  <si>
    <t>Data Access Operations Outside of Expected Data Manager Component</t>
  </si>
  <si>
    <t>CWE-1058</t>
  </si>
  <si>
    <t>Invokable Control Element in Multi-Thread Context with non-Final Static Storable or Member Element</t>
  </si>
  <si>
    <t>CWE-1059</t>
  </si>
  <si>
    <t>Incomplete Documentation</t>
  </si>
  <si>
    <t>CWE-106</t>
  </si>
  <si>
    <t>Struts: Plug-in Framework not in Use</t>
  </si>
  <si>
    <t>CWE-1060</t>
  </si>
  <si>
    <t>Excessive Number of Inefficient Server-Side Data Accesses</t>
  </si>
  <si>
    <t>CWE-1061</t>
  </si>
  <si>
    <t>Insufficient Encapsulation</t>
  </si>
  <si>
    <t>CWE-1062</t>
  </si>
  <si>
    <t>Parent Class with References to Child Class</t>
  </si>
  <si>
    <t>CWE-1063</t>
  </si>
  <si>
    <t>Creation of Class Instance within a Static Code Block</t>
  </si>
  <si>
    <t>CWE-1064</t>
  </si>
  <si>
    <t>Invokable Control Element with Signature Containing an Excessive Number of Parameters</t>
  </si>
  <si>
    <t>CWE-1065</t>
  </si>
  <si>
    <t>Runtime Resource Management Control Element in a Component Built to Run on Application Servers</t>
  </si>
  <si>
    <t>CWE-1066</t>
  </si>
  <si>
    <t>Missing Serialization Control Element</t>
  </si>
  <si>
    <t>CWE-1067</t>
  </si>
  <si>
    <t>Excessive Execution of Sequential Searches of Data Resource</t>
  </si>
  <si>
    <t>CWE-1068</t>
  </si>
  <si>
    <t>Inconsistency Between Implementation and Documented Design</t>
  </si>
  <si>
    <t>CWE-1069</t>
  </si>
  <si>
    <t>Empty Exception Block</t>
  </si>
  <si>
    <t>CWE-107</t>
  </si>
  <si>
    <t>Struts: Unused Validation Form</t>
  </si>
  <si>
    <t>CWE-1070</t>
  </si>
  <si>
    <t>Serializable Data Element Containing non-Serializable Item Elements</t>
  </si>
  <si>
    <t>CWE-1071</t>
  </si>
  <si>
    <t>Empty Code Block</t>
  </si>
  <si>
    <t>CWE-1072</t>
  </si>
  <si>
    <t>Data Resource Access without Use of Connection Pooling</t>
  </si>
  <si>
    <t>CWE-1073</t>
  </si>
  <si>
    <t>Non-SQL Invokable Control Element with Excessive Number of Data Resource Accesses</t>
  </si>
  <si>
    <t>CWE-1074</t>
  </si>
  <si>
    <t>Class with Excessively Deep Inheritance</t>
  </si>
  <si>
    <t>CWE-1075</t>
  </si>
  <si>
    <t>Unconditional Control Flow Transfer outside of Switch Block</t>
  </si>
  <si>
    <t>CWE-1076</t>
  </si>
  <si>
    <t>Insufficient Adherence to Expected Conventions</t>
  </si>
  <si>
    <t>CWE-1077</t>
  </si>
  <si>
    <t>Floating Point Comparison with Incorrect Operator</t>
  </si>
  <si>
    <t>CWE-1078</t>
  </si>
  <si>
    <t>Inappropriate Source Code Style or Formatting</t>
  </si>
  <si>
    <t>CWE-1079</t>
  </si>
  <si>
    <t>Parent Class without Virtual Destructor Method</t>
  </si>
  <si>
    <t>CWE-108</t>
  </si>
  <si>
    <t>Struts: Unvalidated Action Form</t>
  </si>
  <si>
    <t>CWE-1080</t>
  </si>
  <si>
    <t>Source Code File with Excessive Number of Lines of Code</t>
  </si>
  <si>
    <t>CWE-1082</t>
  </si>
  <si>
    <t>Class Instance Self Destruction Control Element</t>
  </si>
  <si>
    <t>CWE-1083</t>
  </si>
  <si>
    <t>Data Access from Outside Expected Data Manager Component</t>
  </si>
  <si>
    <t>CWE-1084</t>
  </si>
  <si>
    <t>Invokable Control Element with Excessive File or Data Access Operations</t>
  </si>
  <si>
    <t>CWE-1085</t>
  </si>
  <si>
    <t>Invokable Control Element with Excessive Volume of Commented-out Code</t>
  </si>
  <si>
    <t>CWE-1086</t>
  </si>
  <si>
    <t>Class with Excessive Number of Child Classes</t>
  </si>
  <si>
    <t>CWE-1087</t>
  </si>
  <si>
    <t>Class with Virtual Method without a Virtual Destructor</t>
  </si>
  <si>
    <t>CWE-1088</t>
  </si>
  <si>
    <t>Synchronous Access of Remote Resource without Timeout</t>
  </si>
  <si>
    <t>CWE-1089</t>
  </si>
  <si>
    <t>Large Data Table with Excessive Number of Indices</t>
  </si>
  <si>
    <t>CWE-109</t>
  </si>
  <si>
    <t>Struts: Validator Turned Off</t>
  </si>
  <si>
    <t>CWE-1090</t>
  </si>
  <si>
    <t>Method Containing Access of a Member Element from Another Class</t>
  </si>
  <si>
    <t>CWE-1091</t>
  </si>
  <si>
    <t>Use of Object without Invoking Destructor Method</t>
  </si>
  <si>
    <t>CWE-1092</t>
  </si>
  <si>
    <t>Use of Same Invokable Control Element in Multiple Architectural Layers</t>
  </si>
  <si>
    <t>CWE-1093</t>
  </si>
  <si>
    <t>Excessively Complex Data Representation</t>
  </si>
  <si>
    <t>CWE-1094</t>
  </si>
  <si>
    <t>Excessive Index Range Scan for a Data Resource</t>
  </si>
  <si>
    <t>CWE-1095</t>
  </si>
  <si>
    <t>Loop Condition Value Update within the Loop</t>
  </si>
  <si>
    <t>CWE-1096</t>
  </si>
  <si>
    <t>Singleton Class Instance Creation without Proper Locking or Synchronization</t>
  </si>
  <si>
    <t>CWE-1097</t>
  </si>
  <si>
    <t>Persistent Storable Data Element without Associated Comparison Control Element</t>
  </si>
  <si>
    <t>CWE-1098</t>
  </si>
  <si>
    <t>Data Element containing Pointer Item without Proper Copy Control Element</t>
  </si>
  <si>
    <t>CWE-1099</t>
  </si>
  <si>
    <t>Inconsistent Naming Conventions for Identifiers</t>
  </si>
  <si>
    <t>CWE-11</t>
  </si>
  <si>
    <t>ASP.NET Misconfiguration: Creating Debug Binary</t>
  </si>
  <si>
    <t>CWE-110</t>
  </si>
  <si>
    <t>Struts: Validator Without Form Field</t>
  </si>
  <si>
    <t>CWE-1100</t>
  </si>
  <si>
    <t>Insufficient Isolation of System-Dependent Functions</t>
  </si>
  <si>
    <t>CWE-1101</t>
  </si>
  <si>
    <t>Reliance on Runtime Component in Generated Code</t>
  </si>
  <si>
    <t>CWE-1102</t>
  </si>
  <si>
    <t>Reliance on Machine-Dependent Data Representation</t>
  </si>
  <si>
    <t>CWE-1103</t>
  </si>
  <si>
    <t>Use of Platform-Dependent Third Party Components</t>
  </si>
  <si>
    <t>CWE-1104</t>
  </si>
  <si>
    <t>Use of Unmaintained Third Party Components</t>
  </si>
  <si>
    <t>CWE-1105</t>
  </si>
  <si>
    <t>Insufficient Encapsulation of Machine-Dependent Functionality</t>
  </si>
  <si>
    <t>CWE-1106</t>
  </si>
  <si>
    <t>Insufficient Use of Symbolic Constants</t>
  </si>
  <si>
    <t>CWE-1107</t>
  </si>
  <si>
    <t>Insufficient Isolation of Symbolic Constant Definitions</t>
  </si>
  <si>
    <t>CWE-1108</t>
  </si>
  <si>
    <t>Excessive Reliance on Global Variables</t>
  </si>
  <si>
    <t>CWE-1109</t>
  </si>
  <si>
    <t>Use of Same Variable for Multiple Purposes</t>
  </si>
  <si>
    <t>CWE-111</t>
  </si>
  <si>
    <t>Direct Use of Unsafe JNI</t>
  </si>
  <si>
    <t>CWE-1110</t>
  </si>
  <si>
    <t>Incomplete Design Documentation</t>
  </si>
  <si>
    <t>CWE-1111</t>
  </si>
  <si>
    <t>Incomplete I/O Documentation</t>
  </si>
  <si>
    <t>CWE-1112</t>
  </si>
  <si>
    <t>Incomplete Documentation of Program Execution</t>
  </si>
  <si>
    <t>CWE-1113</t>
  </si>
  <si>
    <t>Inappropriate Comment Style</t>
  </si>
  <si>
    <t>CWE-1114</t>
  </si>
  <si>
    <t>Inappropriate Whitespace Style</t>
  </si>
  <si>
    <t>CWE-1115</t>
  </si>
  <si>
    <t>Source Code Element without Standard Prologue</t>
  </si>
  <si>
    <t>CWE-1116</t>
  </si>
  <si>
    <t>Inaccurate Comments</t>
  </si>
  <si>
    <t>CWE-1117</t>
  </si>
  <si>
    <t>Callable with Insufficient Behavioral Summary</t>
  </si>
  <si>
    <t>CWE-1118</t>
  </si>
  <si>
    <t>Insufficient Documentation of Error Handling Techniques</t>
  </si>
  <si>
    <t>CWE-1119</t>
  </si>
  <si>
    <t>Excessive Use of Unconditional Branching</t>
  </si>
  <si>
    <t>CWE-112</t>
  </si>
  <si>
    <t>Missing XML Validation</t>
  </si>
  <si>
    <t>CWE-1120</t>
  </si>
  <si>
    <t>Excessive Code Complexity</t>
  </si>
  <si>
    <t>CWE-1121</t>
  </si>
  <si>
    <t>Excessive McCabe Cyclomatic Complexity</t>
  </si>
  <si>
    <t>CWE-1122</t>
  </si>
  <si>
    <t>Excessive Halstead Complexity</t>
  </si>
  <si>
    <t>CWE-1123</t>
  </si>
  <si>
    <t>Excessive Use of Self-Modifying Code</t>
  </si>
  <si>
    <t>CWE-1124</t>
  </si>
  <si>
    <t>Excessively Deep Nesting</t>
  </si>
  <si>
    <t>CWE-1125</t>
  </si>
  <si>
    <t>Excessive Attack Surface</t>
  </si>
  <si>
    <t>CWE-1126</t>
  </si>
  <si>
    <t>Declaration of Variable with Unnecessarily Wide Scope</t>
  </si>
  <si>
    <t>CWE-1127</t>
  </si>
  <si>
    <t>Compilation with Insufficient Warnings or Errors</t>
  </si>
  <si>
    <t>CWE-114</t>
  </si>
  <si>
    <t>Process Control</t>
  </si>
  <si>
    <t>CWE-115</t>
  </si>
  <si>
    <t>Misinterpretation of Input</t>
  </si>
  <si>
    <t>CWE-1164</t>
  </si>
  <si>
    <t>Irrelevant Code</t>
  </si>
  <si>
    <t>CWE-117</t>
  </si>
  <si>
    <t>Improper Output Neutralization for Logs</t>
  </si>
  <si>
    <t>CWE-1173</t>
  </si>
  <si>
    <t>Improper Use of Validation Framework</t>
  </si>
  <si>
    <t>CWE-1174</t>
  </si>
  <si>
    <t>ASP.NET Misconfiguration: Improper Model Validation</t>
  </si>
  <si>
    <t>CWE-1176</t>
  </si>
  <si>
    <t>Inefficient CPU Computation</t>
  </si>
  <si>
    <t>CWE-1177</t>
  </si>
  <si>
    <t>Use of Prohibited Code</t>
  </si>
  <si>
    <t>CWE-1187</t>
  </si>
  <si>
    <t>DEPRECATED: Use of Uninitialized Resource</t>
  </si>
  <si>
    <t>CWE-1188</t>
  </si>
  <si>
    <t>Insecure Default Initialization of Resource</t>
  </si>
  <si>
    <t>CWE-1189</t>
  </si>
  <si>
    <t>Improper Isolation of Shared Resources on System-on-a-Chip (SoC)</t>
  </si>
  <si>
    <t>CWE-1190</t>
  </si>
  <si>
    <t>DMA Device Enabled Too Early in Boot Phase</t>
  </si>
  <si>
    <t>CWE-1191</t>
  </si>
  <si>
    <t>Exposed Chip Debug and Test Interface With Insufficient or Missing Authorization</t>
  </si>
  <si>
    <t>CWE-1192</t>
  </si>
  <si>
    <t>System-on-Chip (SoC) Using Components without Unique, Immutable Identifiers</t>
  </si>
  <si>
    <t>CWE-1193</t>
  </si>
  <si>
    <t>Power-On of Untrusted Execution Core Before Enabling Fabric Access Control</t>
  </si>
  <si>
    <t>CWE-12</t>
  </si>
  <si>
    <t>ASP.NET Misconfiguration: Missing Custom Error Page</t>
  </si>
  <si>
    <t>CWE-1209</t>
  </si>
  <si>
    <t>Failure to Disable Reserved Bits</t>
  </si>
  <si>
    <t>CWE-121</t>
  </si>
  <si>
    <t>Stack-based Buffer Overflow</t>
  </si>
  <si>
    <t>CWE-1220</t>
  </si>
  <si>
    <t>Insufficient Granularity of Access Control</t>
  </si>
  <si>
    <t>CWE-1221</t>
  </si>
  <si>
    <t>Incorrect Register Defaults or Module Parameters</t>
  </si>
  <si>
    <t>CWE-1222</t>
  </si>
  <si>
    <t>Insufficient Granularity of Address Regions Protected by Register Locks</t>
  </si>
  <si>
    <t>CWE-1223</t>
  </si>
  <si>
    <t>Race Condition for Write-Once Attributes</t>
  </si>
  <si>
    <t>CWE-1224</t>
  </si>
  <si>
    <t>Improper Restriction of Write-Once Bit Fields</t>
  </si>
  <si>
    <t>CWE-1229</t>
  </si>
  <si>
    <t>Creation of Emergent Resource</t>
  </si>
  <si>
    <t>CWE-1230</t>
  </si>
  <si>
    <t>Exposure of Sensitive Information Through Metadata</t>
  </si>
  <si>
    <t>CWE-1231</t>
  </si>
  <si>
    <t>Improper Implementation of Lock Protection Registers</t>
  </si>
  <si>
    <t>CWE-1232</t>
  </si>
  <si>
    <t>Improper Lock Behavior After Power State Transition</t>
  </si>
  <si>
    <t>CWE-1233</t>
  </si>
  <si>
    <t>Improper Hardware Lock Protection for Security Sensitive Controls</t>
  </si>
  <si>
    <t>CWE-1234</t>
  </si>
  <si>
    <t>Hardware Internal or Debug Modes Allow Override of Locks</t>
  </si>
  <si>
    <t>CWE-1235</t>
  </si>
  <si>
    <t>Incorrect Use of Autoboxing and Unboxing for Performance Critical Operations</t>
  </si>
  <si>
    <t>CWE-1236</t>
  </si>
  <si>
    <t>Improper Neutralization of Formula Elements in a CSV File</t>
  </si>
  <si>
    <t>CWE-1239</t>
  </si>
  <si>
    <t>Improper Zeroization of Hardware Register</t>
  </si>
  <si>
    <t>CWE-124</t>
  </si>
  <si>
    <t>Buffer Underwrite ('Buffer Underflow')</t>
  </si>
  <si>
    <t>CWE-1240</t>
  </si>
  <si>
    <t>Use of a Risky Cryptographic Primitive</t>
  </si>
  <si>
    <t>CWE-1241</t>
  </si>
  <si>
    <t>Use of Predictable Algorithm in Random Number Generator</t>
  </si>
  <si>
    <t>CWE-1242</t>
  </si>
  <si>
    <t>Inclusion of Undocumented Features or Chicken Bits</t>
  </si>
  <si>
    <t>CWE-1243</t>
  </si>
  <si>
    <t>Sensitive Non-Volatile Information Not Protected During Debug</t>
  </si>
  <si>
    <t>CWE-1244</t>
  </si>
  <si>
    <t>Improper Access to Sensitive Information Using Debug and Test Interfaces</t>
  </si>
  <si>
    <t>CWE-1245</t>
  </si>
  <si>
    <t>Improper Finite State Machines (FSMs) in Hardware Logic</t>
  </si>
  <si>
    <t>CWE-1246</t>
  </si>
  <si>
    <t>Improper Write Handling in Limited-write Non-Volatile Memories</t>
  </si>
  <si>
    <t>CWE-1247</t>
  </si>
  <si>
    <t>Missing or Improperly Implemented Protection Against Voltage and Clock Glitches</t>
  </si>
  <si>
    <t>CWE-1248</t>
  </si>
  <si>
    <t>Semiconductor Defects in Hardware Logic with Security-Sensitive Implications</t>
  </si>
  <si>
    <t>CWE-1249</t>
  </si>
  <si>
    <t>Application-Level Admin Tool with Inconsistent View of Underlying Operating System</t>
  </si>
  <si>
    <t>CWE-1250</t>
  </si>
  <si>
    <t>Improper Preservation of Consistency Between Independent Representations of Shared State</t>
  </si>
  <si>
    <t>CWE-1251</t>
  </si>
  <si>
    <t>Mirrored Regions with Different Values</t>
  </si>
  <si>
    <t>CWE-1252</t>
  </si>
  <si>
    <t>CPU Hardware Not Configured to Support Exclusivity of Write and Execute Operations</t>
  </si>
  <si>
    <t>CWE-1253</t>
  </si>
  <si>
    <t>Incorrect Selection of Fuse Values</t>
  </si>
  <si>
    <t>CWE-1254</t>
  </si>
  <si>
    <t>Incorrect Comparison Logic Granularity</t>
  </si>
  <si>
    <t>CWE-1255</t>
  </si>
  <si>
    <t>Comparison Logic is Vulnerable to Power Side-Channel Attacks</t>
  </si>
  <si>
    <t>CWE-1256</t>
  </si>
  <si>
    <t>Hardware Features Enable Physical Attacks from Software</t>
  </si>
  <si>
    <t>CWE-1257</t>
  </si>
  <si>
    <t>Improper Access Control Applied to Mirrored or Aliased Memory Regions</t>
  </si>
  <si>
    <t>CWE-1258</t>
  </si>
  <si>
    <t>Exposure of Sensitive System Information Due to Uncleared Debug Information</t>
  </si>
  <si>
    <t>CWE-1259</t>
  </si>
  <si>
    <t>Improper Restriction of Security Token Assignment</t>
  </si>
  <si>
    <t>CWE-126</t>
  </si>
  <si>
    <t>Buffer Over-read</t>
  </si>
  <si>
    <t>CWE-1260</t>
  </si>
  <si>
    <t>Improper Handling of Overlap Between Protected Memory Ranges</t>
  </si>
  <si>
    <t>CWE-1261</t>
  </si>
  <si>
    <t>Improper Handling of Single Event Upsets</t>
  </si>
  <si>
    <t>CWE-1262</t>
  </si>
  <si>
    <t>Register Interface Allows Software Access to Sensitive Data or Security Settings</t>
  </si>
  <si>
    <t>CWE-1263</t>
  </si>
  <si>
    <t>Improper Physical Access Control</t>
  </si>
  <si>
    <t>CWE-1264</t>
  </si>
  <si>
    <t>Hardware Logic with Insecure De-Synchronization between Control and Data Channels</t>
  </si>
  <si>
    <t>CWE-1265</t>
  </si>
  <si>
    <t>Unintended Reentrant Invocation of Non-reentrant Code Via Nested Calls</t>
  </si>
  <si>
    <t>CWE-1266</t>
  </si>
  <si>
    <t>Improper Scrubbing of Sensitive Data from Decommissioned Device</t>
  </si>
  <si>
    <t>CWE-1267</t>
  </si>
  <si>
    <t>Policy Uses Obsolete Encoding</t>
  </si>
  <si>
    <t>CWE-1268</t>
  </si>
  <si>
    <t>Policy Privileges are not Assigned Consistently Between Control and Data Agents</t>
  </si>
  <si>
    <t>CWE-1269</t>
  </si>
  <si>
    <t>Product Released in Non-Release Configuration</t>
  </si>
  <si>
    <t>CWE-127</t>
  </si>
  <si>
    <t>Buffer Under-read</t>
  </si>
  <si>
    <t>CWE-1270</t>
  </si>
  <si>
    <t>Generation of Incorrect Security Tokens</t>
  </si>
  <si>
    <t>CWE-1271</t>
  </si>
  <si>
    <t>Unitialized Value on Reset for Registers Holding Security Settings</t>
  </si>
  <si>
    <t>CWE-1272</t>
  </si>
  <si>
    <t>Sensitive Information Uncleared Before Debug/Power State Transition</t>
  </si>
  <si>
    <t>CWE-1273</t>
  </si>
  <si>
    <t>Device Unlock Credential Sharing</t>
  </si>
  <si>
    <t>CWE-1274</t>
  </si>
  <si>
    <t>Insufficient Protections on the Volatile Memory Containing Boot Code</t>
  </si>
  <si>
    <t>CWE-1275</t>
  </si>
  <si>
    <t>Sensitive Cookie with Improper SameSite Attribute</t>
  </si>
  <si>
    <t>CWE-1276</t>
  </si>
  <si>
    <t>Hardware Child Block Incorrectly Connected to Parent System</t>
  </si>
  <si>
    <t>CWE-1277</t>
  </si>
  <si>
    <t>Firmware Not Updateable</t>
  </si>
  <si>
    <t>CWE-1278</t>
  </si>
  <si>
    <t>Missing Protection Against Hardware Reverse Engineering Using Integrated Circuit (IC) Imaging Techniques</t>
  </si>
  <si>
    <t>CWE-1279</t>
  </si>
  <si>
    <t>Cryptographic Operations are run Before Supporting Units are Ready</t>
  </si>
  <si>
    <t>CWE-128</t>
  </si>
  <si>
    <t>Wrap-around Error</t>
  </si>
  <si>
    <t>CWE-1280</t>
  </si>
  <si>
    <t>Access Control Check Implemented After Asset is Accessed</t>
  </si>
  <si>
    <t>CWE-1281</t>
  </si>
  <si>
    <t>Sequence of Processor Instructions Leads to Unexpected Behavior (Halt and Catch Fire)</t>
  </si>
  <si>
    <t>CWE-1282</t>
  </si>
  <si>
    <t>Assumed-Immutable Data is Stored in Writable Memory</t>
  </si>
  <si>
    <t>CWE-1283</t>
  </si>
  <si>
    <t>Mutable Attestation or Measurement Reporting Data</t>
  </si>
  <si>
    <t>CWE-1284</t>
  </si>
  <si>
    <t>Improper Validation of Specified Quantity in Input</t>
  </si>
  <si>
    <t>CWE-1285</t>
  </si>
  <si>
    <t>Improper Validation of Specified Index, Position, or Offset in Input</t>
  </si>
  <si>
    <t>CWE-1286</t>
  </si>
  <si>
    <t>Improper Validation of Syntactic Correctness of Input</t>
  </si>
  <si>
    <t>CWE-1287</t>
  </si>
  <si>
    <t>Improper Validation of Specified Type of Input</t>
  </si>
  <si>
    <t>CWE-1288</t>
  </si>
  <si>
    <t>Improper Validation of Consistency within Input</t>
  </si>
  <si>
    <t>CWE-1289</t>
  </si>
  <si>
    <t>Improper Validation of Unsafe Equivalence in Input</t>
  </si>
  <si>
    <t>CWE-1290</t>
  </si>
  <si>
    <t xml:space="preserve">Incorrect Decoding of Security Identifiers </t>
  </si>
  <si>
    <t>CWE-1291</t>
  </si>
  <si>
    <t>Public Key Re-Use for Signing both Debug and Production Code</t>
  </si>
  <si>
    <t>CWE-1292</t>
  </si>
  <si>
    <t>Incorrect Conversion of Security Identifiers</t>
  </si>
  <si>
    <t>CWE-1293</t>
  </si>
  <si>
    <t>Missing Source Correlation of Multiple Independent Data</t>
  </si>
  <si>
    <t>CWE-1294</t>
  </si>
  <si>
    <t>Insecure Security Identifier Mechanism</t>
  </si>
  <si>
    <t>CWE-1295</t>
  </si>
  <si>
    <t>Debug Messages Revealing Unnecessary Information</t>
  </si>
  <si>
    <t>CWE-1296</t>
  </si>
  <si>
    <t>Incorrect Chaining or Granularity of Debug Components</t>
  </si>
  <si>
    <t>CWE-1297</t>
  </si>
  <si>
    <t>Unprotected Confidential Information on Device is Accessible by OSAT Vendors</t>
  </si>
  <si>
    <t>CWE-1298</t>
  </si>
  <si>
    <t>Hardware Logic Contains Race Conditions</t>
  </si>
  <si>
    <t>CWE-1299</t>
  </si>
  <si>
    <t>Missing Protection Mechanism for Alternate Hardware Interface</t>
  </si>
  <si>
    <t>CWE-13</t>
  </si>
  <si>
    <t>ASP.NET Misconfiguration: Password in Configuration File</t>
  </si>
  <si>
    <t>CWE-130</t>
  </si>
  <si>
    <t>Improper Handling of Length Parameter Inconsistency</t>
  </si>
  <si>
    <t>CWE-1300</t>
  </si>
  <si>
    <t>Improper Protection Against Physical Side Channels</t>
  </si>
  <si>
    <t>CWE-1301</t>
  </si>
  <si>
    <t>Insufficient or Incomplete Data Removal within Hardware Component</t>
  </si>
  <si>
    <t>CWE-1302</t>
  </si>
  <si>
    <t>Missing Security Identifier</t>
  </si>
  <si>
    <t>CWE-1303</t>
  </si>
  <si>
    <t>Non-Transparent Sharing of Microarchitectural Resources</t>
  </si>
  <si>
    <t>CWE-1304</t>
  </si>
  <si>
    <t>Improperly Preserved Integrity of Hardware Configuration State During a Power Save/Restore Operation</t>
  </si>
  <si>
    <t>CWE-131</t>
  </si>
  <si>
    <t>Incorrect Calculation of Buffer Size</t>
  </si>
  <si>
    <t>CWE-132</t>
  </si>
  <si>
    <t>DEPRECATED (Duplicate): Miscalculated Null Termination</t>
  </si>
  <si>
    <t>CWE-135</t>
  </si>
  <si>
    <t>Incorrect Calculation of Multi-Byte String Length</t>
  </si>
  <si>
    <t>CWE-138</t>
  </si>
  <si>
    <t>Improper Neutralization of Special Elements</t>
  </si>
  <si>
    <t>CWE-14</t>
  </si>
  <si>
    <t>Compiler Removal of Code to Clear Buffers</t>
  </si>
  <si>
    <t>CWE-140</t>
  </si>
  <si>
    <t>Improper Neutralization of Delimiters</t>
  </si>
  <si>
    <t>CWE-141</t>
  </si>
  <si>
    <t>Improper Neutralization of Parameter/Argument Delimiters</t>
  </si>
  <si>
    <t>CWE-142</t>
  </si>
  <si>
    <t>Improper Neutralization of Value Delimiters</t>
  </si>
  <si>
    <t>CWE-143</t>
  </si>
  <si>
    <t>Improper Neutralization of Record Delimiters</t>
  </si>
  <si>
    <t>CWE-144</t>
  </si>
  <si>
    <t>Improper Neutralization of Line Delimiters</t>
  </si>
  <si>
    <t>CWE-145</t>
  </si>
  <si>
    <t>Improper Neutralization of Section Delimiters</t>
  </si>
  <si>
    <t>CWE-146</t>
  </si>
  <si>
    <t>Improper Neutralization of Expression/Command Delimiters</t>
  </si>
  <si>
    <t>CWE-147</t>
  </si>
  <si>
    <t>Improper Neutralization of Input Terminators</t>
  </si>
  <si>
    <t>CWE-148</t>
  </si>
  <si>
    <t>Improper Neutralization of Input Leaders</t>
  </si>
  <si>
    <t>CWE-149</t>
  </si>
  <si>
    <t>Improper Neutralization of Quoting Syntax</t>
  </si>
  <si>
    <t>CWE-15</t>
  </si>
  <si>
    <t>External Control of System or Configuration Setting</t>
  </si>
  <si>
    <t>CWE-150</t>
  </si>
  <si>
    <t>Improper Neutralization of Escape, Meta, or Control Sequences</t>
  </si>
  <si>
    <t>CWE-151</t>
  </si>
  <si>
    <t>Improper Neutralization of Comment Delimiters</t>
  </si>
  <si>
    <t>CWE-152</t>
  </si>
  <si>
    <t>Improper Neutralization of Macro Symbols</t>
  </si>
  <si>
    <t>CWE-153</t>
  </si>
  <si>
    <t>Improper Neutralization of Substitution Characters</t>
  </si>
  <si>
    <t>CWE-154</t>
  </si>
  <si>
    <t>Improper Neutralization of Variable Name Delimiters</t>
  </si>
  <si>
    <t>CWE-155</t>
  </si>
  <si>
    <t>Improper Neutralization of Wildcards or Matching Symbols</t>
  </si>
  <si>
    <t>CWE-156</t>
  </si>
  <si>
    <t>Improper Neutralization of Whitespace</t>
  </si>
  <si>
    <t>CWE-157</t>
  </si>
  <si>
    <t>Failure to Sanitize Paired Delimiters</t>
  </si>
  <si>
    <t>CWE-158</t>
  </si>
  <si>
    <t>Improper Neutralization of Null Byte or NUL Character</t>
  </si>
  <si>
    <t>CWE-159</t>
  </si>
  <si>
    <t>Improper Handling of Invalid Use of Special Elements</t>
  </si>
  <si>
    <t>CWE-160</t>
  </si>
  <si>
    <t>Improper Neutralization of Leading Special Elements</t>
  </si>
  <si>
    <t>CWE-161</t>
  </si>
  <si>
    <t>Improper Neutralization of Multiple Leading Special Elements</t>
  </si>
  <si>
    <t>CWE-162</t>
  </si>
  <si>
    <t>Improper Neutralization of Trailing Special Elements</t>
  </si>
  <si>
    <t>CWE-163</t>
  </si>
  <si>
    <t>Improper Neutralization of Multiple Trailing Special Elements</t>
  </si>
  <si>
    <t>CWE-164</t>
  </si>
  <si>
    <t>Improper Neutralization of Internal Special Elements</t>
  </si>
  <si>
    <t>CWE-165</t>
  </si>
  <si>
    <t>Improper Neutralization of Multiple Internal Special Elements</t>
  </si>
  <si>
    <t>CWE-166</t>
  </si>
  <si>
    <t>Improper Handling of Missing Special Element</t>
  </si>
  <si>
    <t>CWE-167</t>
  </si>
  <si>
    <t>Improper Handling of Additional Special Element</t>
  </si>
  <si>
    <t>CWE-168</t>
  </si>
  <si>
    <t>Improper Handling of Inconsistent Special Elements</t>
  </si>
  <si>
    <t>CWE-170</t>
  </si>
  <si>
    <t>Improper Null Termination</t>
  </si>
  <si>
    <t>CWE-172</t>
  </si>
  <si>
    <t>Encoding Error</t>
  </si>
  <si>
    <t>CWE-173</t>
  </si>
  <si>
    <t>Improper Handling of Alternate Encoding</t>
  </si>
  <si>
    <t>CWE-174</t>
  </si>
  <si>
    <t>Double Decoding of the Same Data</t>
  </si>
  <si>
    <t>CWE-175</t>
  </si>
  <si>
    <t>Improper Handling of Mixed Encoding</t>
  </si>
  <si>
    <t>CWE-176</t>
  </si>
  <si>
    <t>Improper Handling of Unicode Encoding</t>
  </si>
  <si>
    <t>CWE-177</t>
  </si>
  <si>
    <t>Improper Handling of URL Encoding (Hex Encoding)</t>
  </si>
  <si>
    <t>CWE-178</t>
  </si>
  <si>
    <t>Improper Handling of Case Sensitivity</t>
  </si>
  <si>
    <t>CWE-179</t>
  </si>
  <si>
    <t>Incorrect Behavior Order: Early Validation</t>
  </si>
  <si>
    <t>CWE-180</t>
  </si>
  <si>
    <t>Incorrect Behavior Order: Validate Before Canonicalize</t>
  </si>
  <si>
    <t>CWE-181</t>
  </si>
  <si>
    <t>Incorrect Behavior Order: Validate Before Filter</t>
  </si>
  <si>
    <t>CWE-182</t>
  </si>
  <si>
    <t>Collapse of Data into Unsafe Value</t>
  </si>
  <si>
    <t>CWE-183</t>
  </si>
  <si>
    <t>Permissive List of Allowed Inputs</t>
  </si>
  <si>
    <t>CWE-184</t>
  </si>
  <si>
    <t>Incomplete List of Disallowed Inputs</t>
  </si>
  <si>
    <t>CWE-186</t>
  </si>
  <si>
    <t>Overly Restrictive Regular Expression</t>
  </si>
  <si>
    <t>CWE-187</t>
  </si>
  <si>
    <t>Partial String Comparison</t>
  </si>
  <si>
    <t>CWE-188</t>
  </si>
  <si>
    <t>Reliance on Data/Memory Layout</t>
  </si>
  <si>
    <t>CWE-192</t>
  </si>
  <si>
    <t>Integer Coercion Error</t>
  </si>
  <si>
    <t>CWE-193</t>
  </si>
  <si>
    <t>Off-by-one Error</t>
  </si>
  <si>
    <t>CWE-194</t>
  </si>
  <si>
    <t>Unexpected Sign Extension</t>
  </si>
  <si>
    <t>CWE-195</t>
  </si>
  <si>
    <t>Signed to Unsigned Conversion Error</t>
  </si>
  <si>
    <t>CWE-196</t>
  </si>
  <si>
    <t>Unsigned to Signed Conversion Error</t>
  </si>
  <si>
    <t>CWE-197</t>
  </si>
  <si>
    <t>Numeric Truncation Error</t>
  </si>
  <si>
    <t>CWE-198</t>
  </si>
  <si>
    <t>Use of Incorrect Byte Ordering</t>
  </si>
  <si>
    <t>CWE-201</t>
  </si>
  <si>
    <t>Insertion of Sensitive Information Into Sent Data</t>
  </si>
  <si>
    <t>CWE-202</t>
  </si>
  <si>
    <t>Exposure of Sensitive Information Through Data Queries</t>
  </si>
  <si>
    <t>CWE-204</t>
  </si>
  <si>
    <t>Observable Response Discrepancy</t>
  </si>
  <si>
    <t>CWE-205</t>
  </si>
  <si>
    <t>Observable Behavioral Discrepancy</t>
  </si>
  <si>
    <t>CWE-206</t>
  </si>
  <si>
    <t>Observable Internal Behavioral Discrepancy</t>
  </si>
  <si>
    <t>CWE-207</t>
  </si>
  <si>
    <t>Observable Behavioral Discrepancy With Equivalent Products</t>
  </si>
  <si>
    <t>CWE-208</t>
  </si>
  <si>
    <t>Observable Timing Discrepancy</t>
  </si>
  <si>
    <t>CWE-210</t>
  </si>
  <si>
    <t>Self-generated Error Message Containing Sensitive Information</t>
  </si>
  <si>
    <t>CWE-211</t>
  </si>
  <si>
    <t>Externally-Generated Error Message Containing Sensitive Information</t>
  </si>
  <si>
    <t>CWE-212</t>
  </si>
  <si>
    <t>Improper Removal of Sensitive Information Before Storage or Transfer</t>
  </si>
  <si>
    <t>CWE-213</t>
  </si>
  <si>
    <t>Exposure of Sensitive Information Due to Incompatible Policies</t>
  </si>
  <si>
    <t>CWE-214</t>
  </si>
  <si>
    <t>Invocation of Process Using Visible Sensitive Information</t>
  </si>
  <si>
    <t>CWE-215</t>
  </si>
  <si>
    <t>Insertion of Sensitive Information Into Debugging Code</t>
  </si>
  <si>
    <t>CWE-216</t>
  </si>
  <si>
    <t>DEPRECATED: Containment Errors (Container Errors)</t>
  </si>
  <si>
    <t>CWE-217</t>
  </si>
  <si>
    <t>DEPRECATED: Failure to Protect Stored Data from Modification</t>
  </si>
  <si>
    <t>CWE-218</t>
  </si>
  <si>
    <t>DEPRECATED (Duplicate): Failure to provide confidentiality for stored data</t>
  </si>
  <si>
    <t>CWE-219</t>
  </si>
  <si>
    <t>Storage of File with Sensitive Data Under Web Root</t>
  </si>
  <si>
    <t>CWE-220</t>
  </si>
  <si>
    <t>Storage of File With Sensitive Data Under FTP Root</t>
  </si>
  <si>
    <t>CWE-221</t>
  </si>
  <si>
    <t>Information Loss or Omission</t>
  </si>
  <si>
    <t>CWE-222</t>
  </si>
  <si>
    <t>Truncation of Security-relevant Information</t>
  </si>
  <si>
    <t>CWE-223</t>
  </si>
  <si>
    <t>Omission of Security-relevant Information</t>
  </si>
  <si>
    <t>CWE-224</t>
  </si>
  <si>
    <t>Obscured Security-relevant Information by Alternate Name</t>
  </si>
  <si>
    <t>CWE-225</t>
  </si>
  <si>
    <t>DEPRECATED (Duplicate): General Information Management Problems</t>
  </si>
  <si>
    <t>CWE-226</t>
  </si>
  <si>
    <t>Sensitive Information in Resource Not Removed Before Reuse</t>
  </si>
  <si>
    <t>CWE-228</t>
  </si>
  <si>
    <t>Improper Handling of Syntactically Invalid Structure</t>
  </si>
  <si>
    <t>CWE-229</t>
  </si>
  <si>
    <t>Improper Handling of Values</t>
  </si>
  <si>
    <t>CWE-23</t>
  </si>
  <si>
    <t>Relative Path Traversal</t>
  </si>
  <si>
    <t>CWE-230</t>
  </si>
  <si>
    <t>Improper Handling of Missing Values</t>
  </si>
  <si>
    <t>CWE-231</t>
  </si>
  <si>
    <t>Improper Handling of Extra Values</t>
  </si>
  <si>
    <t>CWE-232</t>
  </si>
  <si>
    <t>Improper Handling of Undefined Values</t>
  </si>
  <si>
    <t>CWE-233</t>
  </si>
  <si>
    <t>Improper Handling of Parameters</t>
  </si>
  <si>
    <t>CWE-234</t>
  </si>
  <si>
    <t>Failure to Handle Missing Parameter</t>
  </si>
  <si>
    <t>CWE-235</t>
  </si>
  <si>
    <t>Improper Handling of Extra Parameters</t>
  </si>
  <si>
    <t>CWE-236</t>
  </si>
  <si>
    <t>Improper Handling of Undefined Parameters</t>
  </si>
  <si>
    <t>CWE-237</t>
  </si>
  <si>
    <t>Improper Handling of Structural Elements</t>
  </si>
  <si>
    <t>CWE-238</t>
  </si>
  <si>
    <t>Improper Handling of Incomplete Structural Elements</t>
  </si>
  <si>
    <t>CWE-239</t>
  </si>
  <si>
    <t>Failure to Handle Incomplete Element</t>
  </si>
  <si>
    <t>CWE-24</t>
  </si>
  <si>
    <t>Path Traversal: '../filedir'</t>
  </si>
  <si>
    <t>CWE-240</t>
  </si>
  <si>
    <t>Improper Handling of Inconsistent Structural Elements</t>
  </si>
  <si>
    <t>CWE-241</t>
  </si>
  <si>
    <t>Improper Handling of Unexpected Data Type</t>
  </si>
  <si>
    <t>CWE-242</t>
  </si>
  <si>
    <t>Use of Inherently Dangerous Function</t>
  </si>
  <si>
    <t>CWE-243</t>
  </si>
  <si>
    <t>Creation of chroot Jail Without Changing Working Directory</t>
  </si>
  <si>
    <t>CWE-244</t>
  </si>
  <si>
    <t>Improper Clearing of Heap Memory Before Release ('Heap Inspection')</t>
  </si>
  <si>
    <t>CWE-245</t>
  </si>
  <si>
    <t>J2EE Bad Practices: Direct Management of Connections</t>
  </si>
  <si>
    <t>CWE-246</t>
  </si>
  <si>
    <t>J2EE Bad Practices: Direct Use of Sockets</t>
  </si>
  <si>
    <t>CWE-247</t>
  </si>
  <si>
    <t>DEPRECATED (Duplicate): Reliance on DNS Lookups in a Security Decision</t>
  </si>
  <si>
    <t>CWE-248</t>
  </si>
  <si>
    <t>Uncaught Exception</t>
  </si>
  <si>
    <t>CWE-249</t>
  </si>
  <si>
    <t>DEPRECATED: Often Misused: Path Manipulation</t>
  </si>
  <si>
    <t>CWE-25</t>
  </si>
  <si>
    <t>Path Traversal: '/../filedir'</t>
  </si>
  <si>
    <t>CWE-250</t>
  </si>
  <si>
    <t>Execution with Unnecessary Privileges</t>
  </si>
  <si>
    <t>CWE-253</t>
  </si>
  <si>
    <t>Incorrect Check of Function Return Value</t>
  </si>
  <si>
    <t>CWE-256</t>
  </si>
  <si>
    <t>Unprotected Storage of Credentials</t>
  </si>
  <si>
    <t>CWE-257</t>
  </si>
  <si>
    <t>Storing Passwords in a Recoverable Format</t>
  </si>
  <si>
    <t>CWE-258</t>
  </si>
  <si>
    <t>Empty Password in Configuration File</t>
  </si>
  <si>
    <t>CWE-259</t>
  </si>
  <si>
    <t>Use of Hard-coded Password</t>
  </si>
  <si>
    <t>CWE-26</t>
  </si>
  <si>
    <t>Path Traversal: '/dir/../filename'</t>
  </si>
  <si>
    <t>CWE-260</t>
  </si>
  <si>
    <t>Password in Configuration File</t>
  </si>
  <si>
    <t>CWE-261</t>
  </si>
  <si>
    <t>Weak Encoding for Password</t>
  </si>
  <si>
    <t>CWE-262</t>
  </si>
  <si>
    <t>Not Using Password Aging</t>
  </si>
  <si>
    <t>CWE-263</t>
  </si>
  <si>
    <t>Password Aging with Long Expiration</t>
  </si>
  <si>
    <t>CWE-266</t>
  </si>
  <si>
    <t>Incorrect Privilege Assignment</t>
  </si>
  <si>
    <t>CWE-267</t>
  </si>
  <si>
    <t>Privilege Defined With Unsafe Actions</t>
  </si>
  <si>
    <t>CWE-268</t>
  </si>
  <si>
    <t>Privilege Chaining</t>
  </si>
  <si>
    <t>CWE-27</t>
  </si>
  <si>
    <t>Path Traversal: 'dir/../../filename'</t>
  </si>
  <si>
    <t>CWE-270</t>
  </si>
  <si>
    <t>Privilege Context Switching Error</t>
  </si>
  <si>
    <t>CWE-271</t>
  </si>
  <si>
    <t>Privilege Dropping / Lowering Errors</t>
  </si>
  <si>
    <t>CWE-272</t>
  </si>
  <si>
    <t>Least Privilege Violation</t>
  </si>
  <si>
    <t>CWE-273</t>
  </si>
  <si>
    <t>Improper Check for Dropped Privileges</t>
  </si>
  <si>
    <t>CWE-274</t>
  </si>
  <si>
    <t>Improper Handling of Insufficient Privileges</t>
  </si>
  <si>
    <t>CWE-277</t>
  </si>
  <si>
    <t>Insecure Inherited Permissions</t>
  </si>
  <si>
    <t>CWE-278</t>
  </si>
  <si>
    <t>Insecure Preserved Inherited Permissions</t>
  </si>
  <si>
    <t>CWE-279</t>
  </si>
  <si>
    <t>Incorrect Execution-Assigned Permissions</t>
  </si>
  <si>
    <t>CWE-28</t>
  </si>
  <si>
    <t>Path Traversal: '..\filedir'</t>
  </si>
  <si>
    <t>CWE-280</t>
  </si>
  <si>
    <t xml:space="preserve">Improper Handling of Insufficient Permissions or Privileges </t>
  </si>
  <si>
    <t>CWE-282</t>
  </si>
  <si>
    <t>Improper Ownership Management</t>
  </si>
  <si>
    <t>CWE-283</t>
  </si>
  <si>
    <t>Unverified Ownership</t>
  </si>
  <si>
    <t>CWE-286</t>
  </si>
  <si>
    <t>Incorrect User Management</t>
  </si>
  <si>
    <t>CWE-288</t>
  </si>
  <si>
    <t>Authentication Bypass Using an Alternate Path or Channel</t>
  </si>
  <si>
    <t>CWE-289</t>
  </si>
  <si>
    <t>Authentication Bypass by Alternate Name</t>
  </si>
  <si>
    <t>CWE-29</t>
  </si>
  <si>
    <t>Path Traversal: '\..\filename'</t>
  </si>
  <si>
    <t>CWE-291</t>
  </si>
  <si>
    <t>Reliance on IP Address for Authentication</t>
  </si>
  <si>
    <t>CWE-292</t>
  </si>
  <si>
    <t>DEPRECATED (Duplicate): Trusting Self-reported DNS Name</t>
  </si>
  <si>
    <t>CWE-293</t>
  </si>
  <si>
    <t>Using Referer Field for Authentication</t>
  </si>
  <si>
    <t>CWE-296</t>
  </si>
  <si>
    <t>Improper Following of a Certificate's Chain of Trust</t>
  </si>
  <si>
    <t>CWE-297</t>
  </si>
  <si>
    <t>Improper Validation of Certificate with Host Mismatch</t>
  </si>
  <si>
    <t>CWE-298</t>
  </si>
  <si>
    <t>Improper Validation of Certificate Expiration</t>
  </si>
  <si>
    <t>CWE-299</t>
  </si>
  <si>
    <t>Improper Check for Certificate Revocation</t>
  </si>
  <si>
    <t>CWE-30</t>
  </si>
  <si>
    <t>Path Traversal: '\dir\..\filename'</t>
  </si>
  <si>
    <t>CWE-300</t>
  </si>
  <si>
    <t>Channel Accessible by Non-Endpoint</t>
  </si>
  <si>
    <t>CWE-301</t>
  </si>
  <si>
    <t>Reflection Attack in an Authentication Protocol</t>
  </si>
  <si>
    <t>CWE-302</t>
  </si>
  <si>
    <t>Authentication Bypass by Assumed-Immutable Data</t>
  </si>
  <si>
    <t>CWE-303</t>
  </si>
  <si>
    <t>Incorrect Implementation of Authentication Algorithm</t>
  </si>
  <si>
    <t>CWE-304</t>
  </si>
  <si>
    <t>Missing Critical Step in Authentication</t>
  </si>
  <si>
    <t>CWE-305</t>
  </si>
  <si>
    <t>Authentication Bypass by Primary Weakness</t>
  </si>
  <si>
    <t>CWE-308</t>
  </si>
  <si>
    <t>Use of Single-factor Authentication</t>
  </si>
  <si>
    <t>CWE-309</t>
  </si>
  <si>
    <t>Use of Password System for Primary Authentication</t>
  </si>
  <si>
    <t>CWE-31</t>
  </si>
  <si>
    <t>Path Traversal: 'dir\..\..\filename'</t>
  </si>
  <si>
    <t>CWE-313</t>
  </si>
  <si>
    <t>Cleartext Storage in a File or on Disk</t>
  </si>
  <si>
    <t>CWE-314</t>
  </si>
  <si>
    <t>Cleartext Storage in the Registry</t>
  </si>
  <si>
    <t>CWE-315</t>
  </si>
  <si>
    <t>Cleartext Storage of Sensitive Information in a Cookie</t>
  </si>
  <si>
    <t>CWE-316</t>
  </si>
  <si>
    <t>Cleartext Storage of Sensitive Information in Memory</t>
  </si>
  <si>
    <t>CWE-317</t>
  </si>
  <si>
    <t>Cleartext Storage of Sensitive Information in GUI</t>
  </si>
  <si>
    <t>CWE-318</t>
  </si>
  <si>
    <t>Cleartext Storage of Sensitive Information in Executable</t>
  </si>
  <si>
    <t>CWE-32</t>
  </si>
  <si>
    <t>Path Traversal: '...' (Triple Dot)</t>
  </si>
  <si>
    <t>CWE-321</t>
  </si>
  <si>
    <t>Use of Hard-coded Cryptographic Key</t>
  </si>
  <si>
    <t>CWE-322</t>
  </si>
  <si>
    <t>Key Exchange without Entity Authentication</t>
  </si>
  <si>
    <t>CWE-323</t>
  </si>
  <si>
    <t>Reusing a Nonce, Key Pair in Encryption</t>
  </si>
  <si>
    <t>CWE-324</t>
  </si>
  <si>
    <t>Use of a Key Past its Expiration Date</t>
  </si>
  <si>
    <t>CWE-325</t>
  </si>
  <si>
    <t>Missing Cryptographic Step</t>
  </si>
  <si>
    <t>CWE-328</t>
  </si>
  <si>
    <t>Reversible One-Way Hash</t>
  </si>
  <si>
    <t>CWE-329</t>
  </si>
  <si>
    <t>Not Using a Random IV with CBC Mode</t>
  </si>
  <si>
    <t>CWE-33</t>
  </si>
  <si>
    <t>Path Traversal: '....' (Multiple Dot)</t>
  </si>
  <si>
    <t>CWE-333</t>
  </si>
  <si>
    <t>Improper Handling of Insufficient Entropy in TRNG</t>
  </si>
  <si>
    <t>CWE-334</t>
  </si>
  <si>
    <t>Small Space of Random Values</t>
  </si>
  <si>
    <t>CWE-335</t>
  </si>
  <si>
    <t>Incorrect Usage of Seeds in Pseudo-Random Number Generator (PRNG)</t>
  </si>
  <si>
    <t>CWE-336</t>
  </si>
  <si>
    <t>Same Seed in Pseudo-Random Number Generator (PRNG)</t>
  </si>
  <si>
    <t>CWE-337</t>
  </si>
  <si>
    <t>Predictable Seed in Pseudo-Random Number Generator (PRNG)</t>
  </si>
  <si>
    <t>CWE-339</t>
  </si>
  <si>
    <t>Small Seed Space in PRNG</t>
  </si>
  <si>
    <t>CWE-34</t>
  </si>
  <si>
    <t>Path Traversal: '....//'</t>
  </si>
  <si>
    <t>CWE-340</t>
  </si>
  <si>
    <t>Generation of Predictable Numbers or Identifiers</t>
  </si>
  <si>
    <t>CWE-341</t>
  </si>
  <si>
    <t>Predictable from Observable State</t>
  </si>
  <si>
    <t>CWE-342</t>
  </si>
  <si>
    <t>Predictable Exact Value from Previous Values</t>
  </si>
  <si>
    <t>CWE-343</t>
  </si>
  <si>
    <t>Predictable Value Range from Previous Values</t>
  </si>
  <si>
    <t>CWE-344</t>
  </si>
  <si>
    <t>Use of Invariant Value in Dynamically Changing Context</t>
  </si>
  <si>
    <t>CWE-346</t>
  </si>
  <si>
    <t>Origin Validation Error</t>
  </si>
  <si>
    <t>CWE-348</t>
  </si>
  <si>
    <t>Use of Less Trusted Source</t>
  </si>
  <si>
    <t>CWE-349</t>
  </si>
  <si>
    <t>Acceptance of Extraneous Untrusted Data With Trusted Data</t>
  </si>
  <si>
    <t>CWE-35</t>
  </si>
  <si>
    <t>Path Traversal: '.../...//'</t>
  </si>
  <si>
    <t>CWE-350</t>
  </si>
  <si>
    <t>Reliance on Reverse DNS Resolution for a Security-Critical Action</t>
  </si>
  <si>
    <t>CWE-351</t>
  </si>
  <si>
    <t>Insufficient Type Distinction</t>
  </si>
  <si>
    <t>CWE-353</t>
  </si>
  <si>
    <t>Missing Support for Integrity Check</t>
  </si>
  <si>
    <t>CWE-356</t>
  </si>
  <si>
    <t>Product UI does not Warn User of Unsafe Actions</t>
  </si>
  <si>
    <t>CWE-357</t>
  </si>
  <si>
    <t>Insufficient UI Warning of Dangerous Operations</t>
  </si>
  <si>
    <t>CWE-358</t>
  </si>
  <si>
    <t>Improperly Implemented Security Check for Standard</t>
  </si>
  <si>
    <t>CWE-359</t>
  </si>
  <si>
    <t>Exposure of Private Personal Information to an Unauthorized Actor</t>
  </si>
  <si>
    <t>CWE-36</t>
  </si>
  <si>
    <t>Absolute Path Traversal</t>
  </si>
  <si>
    <t>CWE-360</t>
  </si>
  <si>
    <t>Trust of System Event Data</t>
  </si>
  <si>
    <t>CWE-363</t>
  </si>
  <si>
    <t>Race Condition Enabling Link Following</t>
  </si>
  <si>
    <t>CWE-364</t>
  </si>
  <si>
    <t>Signal Handler Race Condition</t>
  </si>
  <si>
    <t>CWE-365</t>
  </si>
  <si>
    <t>Race Condition in Switch</t>
  </si>
  <si>
    <t>CWE-366</t>
  </si>
  <si>
    <t>Race Condition within a Thread</t>
  </si>
  <si>
    <t>CWE-367</t>
  </si>
  <si>
    <t>Time-of-check Time-of-use (TOCTOU) Race Condition</t>
  </si>
  <si>
    <t>CWE-368</t>
  </si>
  <si>
    <t>Context Switching Race Condition</t>
  </si>
  <si>
    <t>CWE-37</t>
  </si>
  <si>
    <t>Path Traversal: '/absolute/pathname/here'</t>
  </si>
  <si>
    <t>CWE-370</t>
  </si>
  <si>
    <t>Missing Check for Certificate Revocation after Initial Check</t>
  </si>
  <si>
    <t>CWE-372</t>
  </si>
  <si>
    <t>Incomplete Internal State Distinction</t>
  </si>
  <si>
    <t>CWE-373</t>
  </si>
  <si>
    <t>DEPRECATED: State Synchronization Error</t>
  </si>
  <si>
    <t>CWE-374</t>
  </si>
  <si>
    <t>Passing Mutable Objects to an Untrusted Method</t>
  </si>
  <si>
    <t>CWE-375</t>
  </si>
  <si>
    <t>Returning a Mutable Object to an Untrusted Caller</t>
  </si>
  <si>
    <t>CWE-377</t>
  </si>
  <si>
    <t>Insecure Temporary File</t>
  </si>
  <si>
    <t>CWE-378</t>
  </si>
  <si>
    <t>Creation of Temporary File With Insecure Permissions</t>
  </si>
  <si>
    <t>CWE-379</t>
  </si>
  <si>
    <t>Creation of Temporary File in Directory with Insecure Permissions</t>
  </si>
  <si>
    <t>CWE-38</t>
  </si>
  <si>
    <t>Path Traversal: '\absolute\pathname\here'</t>
  </si>
  <si>
    <t>CWE-382</t>
  </si>
  <si>
    <t>J2EE Bad Practices: Use of System.exit()</t>
  </si>
  <si>
    <t>CWE-383</t>
  </si>
  <si>
    <t>J2EE Bad Practices: Direct Use of Threads</t>
  </si>
  <si>
    <t>CWE-385</t>
  </si>
  <si>
    <t>Covert Timing Channel</t>
  </si>
  <si>
    <t>CWE-386</t>
  </si>
  <si>
    <t>Symbolic Name not Mapping to Correct Object</t>
  </si>
  <si>
    <t>CWE-39</t>
  </si>
  <si>
    <t>Path Traversal: 'C:dirname'</t>
  </si>
  <si>
    <t>CWE-390</t>
  </si>
  <si>
    <t>Detection of Error Condition Without Action</t>
  </si>
  <si>
    <t>CWE-391</t>
  </si>
  <si>
    <t>Unchecked Error Condition</t>
  </si>
  <si>
    <t>CWE-392</t>
  </si>
  <si>
    <t>Missing Report of Error Condition</t>
  </si>
  <si>
    <t>CWE-393</t>
  </si>
  <si>
    <t>Return of Wrong Status Code</t>
  </si>
  <si>
    <t>CWE-394</t>
  </si>
  <si>
    <t>Unexpected Status Code or Return Value</t>
  </si>
  <si>
    <t>CWE-395</t>
  </si>
  <si>
    <t>Use of NullPointerException Catch to Detect NULL Pointer Dereference</t>
  </si>
  <si>
    <t>CWE-396</t>
  </si>
  <si>
    <t>Declaration of Catch for Generic Exception</t>
  </si>
  <si>
    <t>CWE-397</t>
  </si>
  <si>
    <t>Declaration of Throws for Generic Exception</t>
  </si>
  <si>
    <t>CWE-40</t>
  </si>
  <si>
    <t>Path Traversal: '\\UNC\share\name\' (Windows UNC Share)</t>
  </si>
  <si>
    <t>CWE-402</t>
  </si>
  <si>
    <t>Transmission of Private Resources into a New Sphere ('Resource Leak')</t>
  </si>
  <si>
    <t>CWE-403</t>
  </si>
  <si>
    <t>Exposure of File Descriptor to Unintended Control Sphere ('File Descriptor Leak')</t>
  </si>
  <si>
    <t>CWE-406</t>
  </si>
  <si>
    <t>Insufficient Control of Network Message Volume (Network Amplification)</t>
  </si>
  <si>
    <t>CWE-407</t>
  </si>
  <si>
    <t>Inefficient Algorithmic Complexity</t>
  </si>
  <si>
    <t>CWE-408</t>
  </si>
  <si>
    <t>Incorrect Behavior Order: Early Amplification</t>
  </si>
  <si>
    <t>CWE-409</t>
  </si>
  <si>
    <t>Improper Handling of Highly Compressed Data (Data Amplification)</t>
  </si>
  <si>
    <t>CWE-41</t>
  </si>
  <si>
    <t>Improper Resolution of Path Equivalence</t>
  </si>
  <si>
    <t>CWE-410</t>
  </si>
  <si>
    <t>Insufficient Resource Pool</t>
  </si>
  <si>
    <t>CWE-412</t>
  </si>
  <si>
    <t>Unrestricted Externally Accessible Lock</t>
  </si>
  <si>
    <t>CWE-413</t>
  </si>
  <si>
    <t>Improper Resource Locking</t>
  </si>
  <si>
    <t>CWE-414</t>
  </si>
  <si>
    <t>Missing Lock Check</t>
  </si>
  <si>
    <t>CWE-419</t>
  </si>
  <si>
    <t>Unprotected Primary Channel</t>
  </si>
  <si>
    <t>CWE-42</t>
  </si>
  <si>
    <t>Path Equivalence: 'filename.' (Trailing Dot)</t>
  </si>
  <si>
    <t>CWE-420</t>
  </si>
  <si>
    <t>Unprotected Alternate Channel</t>
  </si>
  <si>
    <t>CWE-421</t>
  </si>
  <si>
    <t>Race Condition During Access to Alternate Channel</t>
  </si>
  <si>
    <t>CWE-422</t>
  </si>
  <si>
    <t>Unprotected Windows Messaging Channel ('Shatter')</t>
  </si>
  <si>
    <t>CWE-423</t>
  </si>
  <si>
    <t>DEPRECATED (Duplicate): Proxied Trusted Channel</t>
  </si>
  <si>
    <t>CWE-424</t>
  </si>
  <si>
    <t>Improper Protection of Alternate Path</t>
  </si>
  <si>
    <t>CWE-43</t>
  </si>
  <si>
    <t>Path Equivalence: 'filename....' (Multiple Trailing Dot)</t>
  </si>
  <si>
    <t>CWE-430</t>
  </si>
  <si>
    <t>Deployment of Wrong Handler</t>
  </si>
  <si>
    <t>CWE-431</t>
  </si>
  <si>
    <t>Missing Handler</t>
  </si>
  <si>
    <t>CWE-432</t>
  </si>
  <si>
    <t>Dangerous Signal Handler not Disabled During Sensitive Operations</t>
  </si>
  <si>
    <t>CWE-433</t>
  </si>
  <si>
    <t>Unparsed Raw Web Content Delivery</t>
  </si>
  <si>
    <t>CWE-435</t>
  </si>
  <si>
    <t>Improper Interaction Between Multiple Correctly-Behaving Entities</t>
  </si>
  <si>
    <t>CWE-436</t>
  </si>
  <si>
    <t>Interpretation Conflict</t>
  </si>
  <si>
    <t>CWE-437</t>
  </si>
  <si>
    <t>Incomplete Model of Endpoint Features</t>
  </si>
  <si>
    <t>CWE-439</t>
  </si>
  <si>
    <t>Behavioral Change in New Version or Environment</t>
  </si>
  <si>
    <t>CWE-44</t>
  </si>
  <si>
    <t>Path Equivalence: 'file.name' (Internal Dot)</t>
  </si>
  <si>
    <t>CWE-440</t>
  </si>
  <si>
    <t>Expected Behavior Violation</t>
  </si>
  <si>
    <t>CWE-441</t>
  </si>
  <si>
    <t>Unintended Proxy or Intermediary ('Confused Deputy')</t>
  </si>
  <si>
    <t>CWE-443</t>
  </si>
  <si>
    <t>DEPRECATED (Duplicate): HTTP response splitting</t>
  </si>
  <si>
    <t>CWE-446</t>
  </si>
  <si>
    <t>UI Discrepancy for Security Feature</t>
  </si>
  <si>
    <t>CWE-447</t>
  </si>
  <si>
    <t>Unimplemented or Unsupported Feature in UI</t>
  </si>
  <si>
    <t>CWE-448</t>
  </si>
  <si>
    <t>Obsolete Feature in UI</t>
  </si>
  <si>
    <t>CWE-449</t>
  </si>
  <si>
    <t>The UI Performs the Wrong Action</t>
  </si>
  <si>
    <t>CWE-45</t>
  </si>
  <si>
    <t>Path Equivalence: 'file...name' (Multiple Internal Dot)</t>
  </si>
  <si>
    <t>CWE-450</t>
  </si>
  <si>
    <t>Multiple Interpretations of UI Input</t>
  </si>
  <si>
    <t>CWE-451</t>
  </si>
  <si>
    <t>User Interface (UI) Misrepresentation of Critical Information</t>
  </si>
  <si>
    <t>CWE-453</t>
  </si>
  <si>
    <t>Insecure Default Variable Initialization</t>
  </si>
  <si>
    <t>CWE-454</t>
  </si>
  <si>
    <t>External Initialization of Trusted Variables or Data Stores</t>
  </si>
  <si>
    <t>CWE-455</t>
  </si>
  <si>
    <t>Non-exit on Failed Initialization</t>
  </si>
  <si>
    <t>CWE-456</t>
  </si>
  <si>
    <t>Missing Initialization of a Variable</t>
  </si>
  <si>
    <t>CWE-457</t>
  </si>
  <si>
    <t>Use of Uninitialized Variable</t>
  </si>
  <si>
    <t>CWE-458</t>
  </si>
  <si>
    <t>DEPRECATED: Incorrect Initialization</t>
  </si>
  <si>
    <t>CWE-459</t>
  </si>
  <si>
    <t>Incomplete Cleanup</t>
  </si>
  <si>
    <t>CWE-46</t>
  </si>
  <si>
    <t>Path Equivalence: 'filename ' (Trailing Space)</t>
  </si>
  <si>
    <t>CWE-460</t>
  </si>
  <si>
    <t>Improper Cleanup on Thrown Exception</t>
  </si>
  <si>
    <t>CWE-462</t>
  </si>
  <si>
    <t>Duplicate Key in Associative List (Alist)</t>
  </si>
  <si>
    <t>CWE-463</t>
  </si>
  <si>
    <t>Deletion of Data Structure Sentinel</t>
  </si>
  <si>
    <t>CWE-464</t>
  </si>
  <si>
    <t>Addition of Data Structure Sentinel</t>
  </si>
  <si>
    <t>CWE-466</t>
  </si>
  <si>
    <t>Return of Pointer Value Outside of Expected Range</t>
  </si>
  <si>
    <t>CWE-467</t>
  </si>
  <si>
    <t>Use of sizeof() on a Pointer Type</t>
  </si>
  <si>
    <t>CWE-468</t>
  </si>
  <si>
    <t>Incorrect Pointer Scaling</t>
  </si>
  <si>
    <t>CWE-469</t>
  </si>
  <si>
    <t>Use of Pointer Subtraction to Determine Size</t>
  </si>
  <si>
    <t>CWE-47</t>
  </si>
  <si>
    <t>Path Equivalence: ' filename' (Leading Space)</t>
  </si>
  <si>
    <t>CWE-470</t>
  </si>
  <si>
    <t>Use of Externally-Controlled Input to Select Classes or Code ('Unsafe Reflection')</t>
  </si>
  <si>
    <t>CWE-471</t>
  </si>
  <si>
    <t>Modification of Assumed-Immutable Data (MAID)</t>
  </si>
  <si>
    <t>CWE-472</t>
  </si>
  <si>
    <t>External Control of Assumed-Immutable Web Parameter</t>
  </si>
  <si>
    <t>CWE-473</t>
  </si>
  <si>
    <t>PHP External Variable Modification</t>
  </si>
  <si>
    <t>CWE-474</t>
  </si>
  <si>
    <t>Use of Function with Inconsistent Implementations</t>
  </si>
  <si>
    <t>CWE-475</t>
  </si>
  <si>
    <t>Undefined Behavior for Input to API</t>
  </si>
  <si>
    <t>CWE-477</t>
  </si>
  <si>
    <t>Use of Obsolete Function</t>
  </si>
  <si>
    <t>CWE-478</t>
  </si>
  <si>
    <t>Missing Default Case in Switch Statement</t>
  </si>
  <si>
    <t>CWE-479</t>
  </si>
  <si>
    <t>Signal Handler Use of a Non-reentrant Function</t>
  </si>
  <si>
    <t>CWE-48</t>
  </si>
  <si>
    <t>Path Equivalence: 'file name' (Internal Whitespace)</t>
  </si>
  <si>
    <t>CWE-480</t>
  </si>
  <si>
    <t>Use of Incorrect Operator</t>
  </si>
  <si>
    <t>CWE-481</t>
  </si>
  <si>
    <t>Assigning instead of Comparing</t>
  </si>
  <si>
    <t>CWE-482</t>
  </si>
  <si>
    <t>Comparing instead of Assigning</t>
  </si>
  <si>
    <t>CWE-483</t>
  </si>
  <si>
    <t>Incorrect Block Delimitation</t>
  </si>
  <si>
    <t>CWE-484</t>
  </si>
  <si>
    <t>Omitted Break Statement in Switch</t>
  </si>
  <si>
    <t>CWE-486</t>
  </si>
  <si>
    <t>Comparison of Classes by Name</t>
  </si>
  <si>
    <t>CWE-487</t>
  </si>
  <si>
    <t>Reliance on Package-level Scope</t>
  </si>
  <si>
    <t>CWE-488</t>
  </si>
  <si>
    <t>Exposure of Data Element to Wrong Session</t>
  </si>
  <si>
    <t>CWE-489</t>
  </si>
  <si>
    <t>Active Debug Code</t>
  </si>
  <si>
    <t>CWE-49</t>
  </si>
  <si>
    <t>Path Equivalence: 'filename/' (Trailing Slash)</t>
  </si>
  <si>
    <t>CWE-491</t>
  </si>
  <si>
    <t>Public cloneable() Method Without Final ('Object Hijack')</t>
  </si>
  <si>
    <t>CWE-492</t>
  </si>
  <si>
    <t>Use of Inner Class Containing Sensitive Data</t>
  </si>
  <si>
    <t>CWE-493</t>
  </si>
  <si>
    <t>Critical Public Variable Without Final Modifier</t>
  </si>
  <si>
    <t>CWE-495</t>
  </si>
  <si>
    <t>Private Data Structure Returned From A Public Method</t>
  </si>
  <si>
    <t>CWE-496</t>
  </si>
  <si>
    <t>Public Data Assigned to Private Array-Typed Field</t>
  </si>
  <si>
    <t>CWE-497</t>
  </si>
  <si>
    <t>Exposure of Sensitive System Information to an Unauthorized Control Sphere</t>
  </si>
  <si>
    <t>CWE-498</t>
  </si>
  <si>
    <t>Cloneable Class Containing Sensitive Information</t>
  </si>
  <si>
    <t>CWE-499</t>
  </si>
  <si>
    <t>Serializable Class Containing Sensitive Data</t>
  </si>
  <si>
    <t>CWE-5</t>
  </si>
  <si>
    <t>J2EE Misconfiguration: Data Transmission Without Encryption</t>
  </si>
  <si>
    <t>CWE-50</t>
  </si>
  <si>
    <t>Path Equivalence: '//multiple/leading/slash'</t>
  </si>
  <si>
    <t>CWE-500</t>
  </si>
  <si>
    <t>Public Static Field Not Marked Final</t>
  </si>
  <si>
    <t>CWE-501</t>
  </si>
  <si>
    <t>Trust Boundary Violation</t>
  </si>
  <si>
    <t>CWE-506</t>
  </si>
  <si>
    <t>Embedded Malicious Code</t>
  </si>
  <si>
    <t>CWE-507</t>
  </si>
  <si>
    <t>Trojan Horse</t>
  </si>
  <si>
    <t>CWE-508</t>
  </si>
  <si>
    <t>Non-Replicating Malicious Code</t>
  </si>
  <si>
    <t>CWE-509</t>
  </si>
  <si>
    <t>Replicating Malicious Code (Virus or Worm)</t>
  </si>
  <si>
    <t>CWE-51</t>
  </si>
  <si>
    <t>Path Equivalence: '/multiple//internal/slash'</t>
  </si>
  <si>
    <t>CWE-510</t>
  </si>
  <si>
    <t>Trapdoor</t>
  </si>
  <si>
    <t>CWE-511</t>
  </si>
  <si>
    <t>Logic/Time Bomb</t>
  </si>
  <si>
    <t>CWE-512</t>
  </si>
  <si>
    <t>Spyware</t>
  </si>
  <si>
    <t>CWE-514</t>
  </si>
  <si>
    <t>Covert Channel</t>
  </si>
  <si>
    <t>CWE-515</t>
  </si>
  <si>
    <t>Covert Storage Channel</t>
  </si>
  <si>
    <t>CWE-516</t>
  </si>
  <si>
    <t>DEPRECATED (Duplicate): Covert Timing Channel</t>
  </si>
  <si>
    <t>CWE-52</t>
  </si>
  <si>
    <t>Path Equivalence: '/multiple/trailing/slash//'</t>
  </si>
  <si>
    <t>CWE-520</t>
  </si>
  <si>
    <t>.NET Misconfiguration: Use of Impersonation</t>
  </si>
  <si>
    <t>CWE-523</t>
  </si>
  <si>
    <t>Unprotected Transport of Credentials</t>
  </si>
  <si>
    <t>CWE-524</t>
  </si>
  <si>
    <t>Use of Cache Containing Sensitive Information</t>
  </si>
  <si>
    <t>CWE-525</t>
  </si>
  <si>
    <t>Use of Web Browser Cache Containing Sensitive Information</t>
  </si>
  <si>
    <t>CWE-526</t>
  </si>
  <si>
    <t>Exposure of Sensitive Information Through Environmental Variables</t>
  </si>
  <si>
    <t>CWE-527</t>
  </si>
  <si>
    <t>Exposure of Version-Control Repository to an Unauthorized Control Sphere</t>
  </si>
  <si>
    <t>CWE-528</t>
  </si>
  <si>
    <t>Exposure of Core Dump File to an Unauthorized Control Sphere</t>
  </si>
  <si>
    <t>CWE-529</t>
  </si>
  <si>
    <t>Exposure of Access Control List Files to an Unauthorized Control Sphere</t>
  </si>
  <si>
    <t>CWE-53</t>
  </si>
  <si>
    <t>Path Equivalence: '\multiple\\internal\backslash'</t>
  </si>
  <si>
    <t>CWE-530</t>
  </si>
  <si>
    <t>Exposure of Backup File to an Unauthorized Control Sphere</t>
  </si>
  <si>
    <t>CWE-531</t>
  </si>
  <si>
    <t>Inclusion of Sensitive Information in Test Code</t>
  </si>
  <si>
    <t>CWE-533</t>
  </si>
  <si>
    <t>DEPRECATED: Information Exposure Through Server Log Files</t>
  </si>
  <si>
    <t>CWE-534</t>
  </si>
  <si>
    <t>DEPRECATED: Information Exposure Through Debug Log Files</t>
  </si>
  <si>
    <t>CWE-535</t>
  </si>
  <si>
    <t>Exposure of Information Through Shell Error Message</t>
  </si>
  <si>
    <t>CWE-536</t>
  </si>
  <si>
    <t>Servlet Runtime Error Message Containing Sensitive Information</t>
  </si>
  <si>
    <t>CWE-537</t>
  </si>
  <si>
    <t>Java Runtime Error Message Containing Sensitive Information</t>
  </si>
  <si>
    <t>CWE-539</t>
  </si>
  <si>
    <t>Use of Persistent Cookies Containing Sensitive Information</t>
  </si>
  <si>
    <t>CWE-54</t>
  </si>
  <si>
    <t>Path Equivalence: 'filedir\' (Trailing Backslash)</t>
  </si>
  <si>
    <t>CWE-540</t>
  </si>
  <si>
    <t>Inclusion of Sensitive Information in Source Code</t>
  </si>
  <si>
    <t>CWE-541</t>
  </si>
  <si>
    <t>Inclusion of Sensitive Information in an Include File</t>
  </si>
  <si>
    <t>CWE-542</t>
  </si>
  <si>
    <t>DEPRECATED: Information Exposure Through Cleanup Log Files</t>
  </si>
  <si>
    <t>CWE-543</t>
  </si>
  <si>
    <t>Use of Singleton Pattern Without Synchronization in a Multithreaded Context</t>
  </si>
  <si>
    <t>CWE-544</t>
  </si>
  <si>
    <t>Missing Standardized Error Handling Mechanism</t>
  </si>
  <si>
    <t>CWE-545</t>
  </si>
  <si>
    <t>DEPRECATED: Use of Dynamic Class Loading</t>
  </si>
  <si>
    <t>CWE-546</t>
  </si>
  <si>
    <t>Suspicious Comment</t>
  </si>
  <si>
    <t>CWE-547</t>
  </si>
  <si>
    <t>Use of Hard-coded, Security-relevant Constants</t>
  </si>
  <si>
    <t>CWE-548</t>
  </si>
  <si>
    <t>Exposure of Information Through Directory Listing</t>
  </si>
  <si>
    <t>CWE-549</t>
  </si>
  <si>
    <t>Missing Password Field Masking</t>
  </si>
  <si>
    <t>CWE-55</t>
  </si>
  <si>
    <t>Path Equivalence: '/./' (Single Dot Directory)</t>
  </si>
  <si>
    <t>CWE-550</t>
  </si>
  <si>
    <t>Server-generated Error Message Containing Sensitive Information</t>
  </si>
  <si>
    <t>CWE-551</t>
  </si>
  <si>
    <t>Incorrect Behavior Order: Authorization Before Parsing and Canonicalization</t>
  </si>
  <si>
    <t>CWE-553</t>
  </si>
  <si>
    <t>Command Shell in Externally Accessible Directory</t>
  </si>
  <si>
    <t>CWE-554</t>
  </si>
  <si>
    <t>ASP.NET Misconfiguration: Not Using Input Validation Framework</t>
  </si>
  <si>
    <t>CWE-555</t>
  </si>
  <si>
    <t>J2EE Misconfiguration: Plaintext Password in Configuration File</t>
  </si>
  <si>
    <t>CWE-556</t>
  </si>
  <si>
    <t>ASP.NET Misconfiguration: Use of Identity Impersonation</t>
  </si>
  <si>
    <t>CWE-558</t>
  </si>
  <si>
    <t>Use of getlogin() in Multithreaded Application</t>
  </si>
  <si>
    <t>CWE-56</t>
  </si>
  <si>
    <t>Path Equivalence: 'filedir*' (Wildcard)</t>
  </si>
  <si>
    <t>CWE-560</t>
  </si>
  <si>
    <t>Use of umask() with chmod-style Argument</t>
  </si>
  <si>
    <t>CWE-561</t>
  </si>
  <si>
    <t>Dead Code</t>
  </si>
  <si>
    <t>CWE-562</t>
  </si>
  <si>
    <t>Return of Stack Variable Address</t>
  </si>
  <si>
    <t>CWE-563</t>
  </si>
  <si>
    <t>Assignment to Variable without Use</t>
  </si>
  <si>
    <t>CWE-564</t>
  </si>
  <si>
    <t>SQL Injection: Hibernate</t>
  </si>
  <si>
    <t>CWE-565</t>
  </si>
  <si>
    <t>Reliance on Cookies without Validation and Integrity Checking</t>
  </si>
  <si>
    <t>CWE-566</t>
  </si>
  <si>
    <t>Authorization Bypass Through User-Controlled SQL Primary Key</t>
  </si>
  <si>
    <t>CWE-567</t>
  </si>
  <si>
    <t>Unsynchronized Access to Shared Data in a Multithreaded Context</t>
  </si>
  <si>
    <t>CWE-568</t>
  </si>
  <si>
    <t>finalize() Method Without super.finalize()</t>
  </si>
  <si>
    <t>CWE-57</t>
  </si>
  <si>
    <t>Path Equivalence: 'fakedir/../realdir/filename'</t>
  </si>
  <si>
    <t>CWE-570</t>
  </si>
  <si>
    <t>Expression is Always False</t>
  </si>
  <si>
    <t>CWE-571</t>
  </si>
  <si>
    <t>Expression is Always True</t>
  </si>
  <si>
    <t>CWE-572</t>
  </si>
  <si>
    <t>Call to Thread run() instead of start()</t>
  </si>
  <si>
    <t>CWE-573</t>
  </si>
  <si>
    <t>Improper Following of Specification by Caller</t>
  </si>
  <si>
    <t>CWE-574</t>
  </si>
  <si>
    <t>EJB Bad Practices: Use of Synchronization Primitives</t>
  </si>
  <si>
    <t>CWE-575</t>
  </si>
  <si>
    <t>EJB Bad Practices: Use of AWT Swing</t>
  </si>
  <si>
    <t>CWE-576</t>
  </si>
  <si>
    <t>EJB Bad Practices: Use of Java I/O</t>
  </si>
  <si>
    <t>CWE-577</t>
  </si>
  <si>
    <t>EJB Bad Practices: Use of Sockets</t>
  </si>
  <si>
    <t>CWE-578</t>
  </si>
  <si>
    <t>EJB Bad Practices: Use of Class Loader</t>
  </si>
  <si>
    <t>CWE-579</t>
  </si>
  <si>
    <t>J2EE Bad Practices: Non-serializable Object Stored in Session</t>
  </si>
  <si>
    <t>CWE-58</t>
  </si>
  <si>
    <t>Path Equivalence: Windows 8.3 Filename</t>
  </si>
  <si>
    <t>CWE-580</t>
  </si>
  <si>
    <t>clone() Method Without super.clone()</t>
  </si>
  <si>
    <t>CWE-581</t>
  </si>
  <si>
    <t>Object Model Violation: Just One of Equals and Hashcode Defined</t>
  </si>
  <si>
    <t>CWE-582</t>
  </si>
  <si>
    <t>Array Declared Public, Final, and Static</t>
  </si>
  <si>
    <t>CWE-583</t>
  </si>
  <si>
    <t>finalize() Method Declared Public</t>
  </si>
  <si>
    <t>CWE-584</t>
  </si>
  <si>
    <t>Return Inside Finally Block</t>
  </si>
  <si>
    <t>CWE-585</t>
  </si>
  <si>
    <t>Empty Synchronized Block</t>
  </si>
  <si>
    <t>CWE-586</t>
  </si>
  <si>
    <t>Explicit Call to Finalize()</t>
  </si>
  <si>
    <t>CWE-587</t>
  </si>
  <si>
    <t>Assignment of a Fixed Address to a Pointer</t>
  </si>
  <si>
    <t>CWE-588</t>
  </si>
  <si>
    <t>Attempt to Access Child of a Non-structure Pointer</t>
  </si>
  <si>
    <t>CWE-589</t>
  </si>
  <si>
    <t>Call to Non-ubiquitous API</t>
  </si>
  <si>
    <t>CWE-590</t>
  </si>
  <si>
    <t>Free of Memory not on the Heap</t>
  </si>
  <si>
    <t>CWE-591</t>
  </si>
  <si>
    <t>Sensitive Data Storage in Improperly Locked Memory</t>
  </si>
  <si>
    <t>CWE-592</t>
  </si>
  <si>
    <t>DEPRECATED: Authentication Bypass Issues</t>
  </si>
  <si>
    <t>CWE-593</t>
  </si>
  <si>
    <t>Authentication Bypass: OpenSSL CTX Object Modified after SSL Objects are Created</t>
  </si>
  <si>
    <t>CWE-594</t>
  </si>
  <si>
    <t>J2EE Framework: Saving Unserializable Objects to Disk</t>
  </si>
  <si>
    <t>CWE-595</t>
  </si>
  <si>
    <t>Comparison of Object References Instead of Object Contents</t>
  </si>
  <si>
    <t>CWE-596</t>
  </si>
  <si>
    <t>DEPRECATED: Incorrect Semantic Object Comparison</t>
  </si>
  <si>
    <t>CWE-597</t>
  </si>
  <si>
    <t>Use of Wrong Operator in String Comparison</t>
  </si>
  <si>
    <t>CWE-598</t>
  </si>
  <si>
    <t>Use of GET Request Method With Sensitive Query Strings</t>
  </si>
  <si>
    <t>CWE-599</t>
  </si>
  <si>
    <t>Missing Validation of OpenSSL Certificate</t>
  </si>
  <si>
    <t>CWE-6</t>
  </si>
  <si>
    <t>J2EE Misconfiguration: Insufficient Session-ID Length</t>
  </si>
  <si>
    <t>CWE-600</t>
  </si>
  <si>
    <t xml:space="preserve">Uncaught Exception in Servlet </t>
  </si>
  <si>
    <t>CWE-602</t>
  </si>
  <si>
    <t>Client-Side Enforcement of Server-Side Security</t>
  </si>
  <si>
    <t>CWE-603</t>
  </si>
  <si>
    <t>Use of Client-Side Authentication</t>
  </si>
  <si>
    <t>CWE-605</t>
  </si>
  <si>
    <t>Multiple Binds to the Same Port</t>
  </si>
  <si>
    <t>CWE-606</t>
  </si>
  <si>
    <t>Unchecked Input for Loop Condition</t>
  </si>
  <si>
    <t>CWE-607</t>
  </si>
  <si>
    <t>Public Static Final Field References Mutable Object</t>
  </si>
  <si>
    <t>CWE-608</t>
  </si>
  <si>
    <t>Struts: Non-private Field in ActionForm Class</t>
  </si>
  <si>
    <t>CWE-609</t>
  </si>
  <si>
    <t>Double-Checked Locking</t>
  </si>
  <si>
    <t>CWE-61</t>
  </si>
  <si>
    <t>UNIX Symbolic Link (Symlink) Following</t>
  </si>
  <si>
    <t>CWE-612</t>
  </si>
  <si>
    <t>Improper Authorization of Index Containing Sensitive Information</t>
  </si>
  <si>
    <t>CWE-614</t>
  </si>
  <si>
    <t>Sensitive Cookie in HTTPS Session Without 'Secure' Attribute</t>
  </si>
  <si>
    <t>CWE-615</t>
  </si>
  <si>
    <t>Inclusion of Sensitive Information in Source Code Comments</t>
  </si>
  <si>
    <t>CWE-616</t>
  </si>
  <si>
    <t>Incomplete Identification of Uploaded File Variables (PHP)</t>
  </si>
  <si>
    <t>CWE-618</t>
  </si>
  <si>
    <t>Exposed Unsafe ActiveX Method</t>
  </si>
  <si>
    <t>CWE-619</t>
  </si>
  <si>
    <t>Dangling Database Cursor ('Cursor Injection')</t>
  </si>
  <si>
    <t>CWE-62</t>
  </si>
  <si>
    <t>UNIX Hard Link</t>
  </si>
  <si>
    <t>CWE-620</t>
  </si>
  <si>
    <t>Unverified Password Change</t>
  </si>
  <si>
    <t>CWE-621</t>
  </si>
  <si>
    <t>Variable Extraction Error</t>
  </si>
  <si>
    <t>CWE-622</t>
  </si>
  <si>
    <t>Improper Validation of Function Hook Arguments</t>
  </si>
  <si>
    <t>CWE-623</t>
  </si>
  <si>
    <t>Unsafe ActiveX Control Marked Safe For Scripting</t>
  </si>
  <si>
    <t>CWE-624</t>
  </si>
  <si>
    <t>Executable Regular Expression Error</t>
  </si>
  <si>
    <t>CWE-625</t>
  </si>
  <si>
    <t>Permissive Regular Expression</t>
  </si>
  <si>
    <t>CWE-626</t>
  </si>
  <si>
    <t>Null Byte Interaction Error (Poison Null Byte)</t>
  </si>
  <si>
    <t>CWE-627</t>
  </si>
  <si>
    <t>Dynamic Variable Evaluation</t>
  </si>
  <si>
    <t>CWE-628</t>
  </si>
  <si>
    <t>Function Call with Incorrectly Specified Arguments</t>
  </si>
  <si>
    <t>CWE-636</t>
  </si>
  <si>
    <t>Not Failing Securely ('Failing Open')</t>
  </si>
  <si>
    <t>CWE-637</t>
  </si>
  <si>
    <t>Unnecessary Complexity in Protection Mechanism (Not Using 'Economy of Mechanism')</t>
  </si>
  <si>
    <t>CWE-638</t>
  </si>
  <si>
    <t>Not Using Complete Mediation</t>
  </si>
  <si>
    <t>CWE-639</t>
  </si>
  <si>
    <t>Authorization Bypass Through User-Controlled Key</t>
  </si>
  <si>
    <t>CWE-64</t>
  </si>
  <si>
    <t>Windows Shortcut Following (.LNK)</t>
  </si>
  <si>
    <t>CWE-641</t>
  </si>
  <si>
    <t>Improper Restriction of Names for Files and Other Resources</t>
  </si>
  <si>
    <t>CWE-642</t>
  </si>
  <si>
    <t>External Control of Critical State Data</t>
  </si>
  <si>
    <t>CWE-643</t>
  </si>
  <si>
    <t>Improper Neutralization of Data within XPath Expressions ('XPath Injection')</t>
  </si>
  <si>
    <t>CWE-644</t>
  </si>
  <si>
    <t>Improper Neutralization of HTTP Headers for Scripting Syntax</t>
  </si>
  <si>
    <t>CWE-645</t>
  </si>
  <si>
    <t>CWE-646</t>
  </si>
  <si>
    <t>Reliance on File Name or Extension of Externally-Supplied File</t>
  </si>
  <si>
    <t>CWE-647</t>
  </si>
  <si>
    <t>Use of Non-Canonical URL Paths for Authorization Decisions</t>
  </si>
  <si>
    <t>CWE-648</t>
  </si>
  <si>
    <t>Incorrect Use of Privileged APIs</t>
  </si>
  <si>
    <t>CWE-649</t>
  </si>
  <si>
    <t>Reliance on Obfuscation or Encryption of Security-Relevant Inputs without Integrity Checking</t>
  </si>
  <si>
    <t>CWE-65</t>
  </si>
  <si>
    <t>Windows Hard Link</t>
  </si>
  <si>
    <t>CWE-650</t>
  </si>
  <si>
    <t>Trusting HTTP Permission Methods on the Server Side</t>
  </si>
  <si>
    <t>CWE-651</t>
  </si>
  <si>
    <t>Exposure of WSDL File Containing Sensitive Information</t>
  </si>
  <si>
    <t>CWE-652</t>
  </si>
  <si>
    <t>Improper Neutralization of Data within XQuery Expressions ('XQuery Injection')</t>
  </si>
  <si>
    <t>CWE-653</t>
  </si>
  <si>
    <t>Insufficient Compartmentalization</t>
  </si>
  <si>
    <t>CWE-654</t>
  </si>
  <si>
    <t>Reliance on a Single Factor in a Security Decision</t>
  </si>
  <si>
    <t>CWE-655</t>
  </si>
  <si>
    <t>Insufficient Psychological Acceptability</t>
  </si>
  <si>
    <t>CWE-656</t>
  </si>
  <si>
    <t>Reliance on Security Through Obscurity</t>
  </si>
  <si>
    <t>CWE-657</t>
  </si>
  <si>
    <t>Violation of Secure Design Principles</t>
  </si>
  <si>
    <t>CWE-66</t>
  </si>
  <si>
    <t>Improper Handling of File Names that Identify Virtual Resources</t>
  </si>
  <si>
    <t>CWE-662</t>
  </si>
  <si>
    <t>Improper Synchronization</t>
  </si>
  <si>
    <t>CWE-663</t>
  </si>
  <si>
    <t>Use of a Non-reentrant Function in a Concurrent Context</t>
  </si>
  <si>
    <t>CWE-664</t>
  </si>
  <si>
    <t>Improper Control of a Resource Through its Lifetime</t>
  </si>
  <si>
    <t>CWE-665</t>
  </si>
  <si>
    <t>Improper Initialization</t>
  </si>
  <si>
    <t>CWE-666</t>
  </si>
  <si>
    <t>Operation on Resource in Wrong Phase of Lifetime</t>
  </si>
  <si>
    <t>CWE-667</t>
  </si>
  <si>
    <t>Improper Locking</t>
  </si>
  <si>
    <t>CWE-669</t>
  </si>
  <si>
    <t>Incorrect Resource Transfer Between Spheres</t>
  </si>
  <si>
    <t>CWE-67</t>
  </si>
  <si>
    <t>Improper Handling of Windows Device Names</t>
  </si>
  <si>
    <t>CWE-670</t>
  </si>
  <si>
    <t>Always-Incorrect Control Flow Implementation</t>
  </si>
  <si>
    <t>CWE-671</t>
  </si>
  <si>
    <t>Lack of Administrator Control over Security</t>
  </si>
  <si>
    <t>CWE-673</t>
  </si>
  <si>
    <t>External Influence of Sphere Definition</t>
  </si>
  <si>
    <t>CWE-675</t>
  </si>
  <si>
    <t>Duplicate Operations on Resource</t>
  </si>
  <si>
    <t>CWE-676</t>
  </si>
  <si>
    <t>Use of Potentially Dangerous Function</t>
  </si>
  <si>
    <t>CWE-680</t>
  </si>
  <si>
    <t>Integer Overflow to Buffer Overflow</t>
  </si>
  <si>
    <t>CWE-681</t>
  </si>
  <si>
    <t>Incorrect Conversion between Numeric Types</t>
  </si>
  <si>
    <t>CWE-682</t>
  </si>
  <si>
    <t>Incorrect Calculation</t>
  </si>
  <si>
    <t>CWE-683</t>
  </si>
  <si>
    <t>Function Call With Incorrect Order of Arguments</t>
  </si>
  <si>
    <t>CWE-684</t>
  </si>
  <si>
    <t>Incorrect Provision of Specified Functionality</t>
  </si>
  <si>
    <t>CWE-685</t>
  </si>
  <si>
    <t>Function Call With Incorrect Number of Arguments</t>
  </si>
  <si>
    <t>CWE-686</t>
  </si>
  <si>
    <t>Function Call With Incorrect Argument Type</t>
  </si>
  <si>
    <t>CWE-687</t>
  </si>
  <si>
    <t>Function Call With Incorrectly Specified Argument Value</t>
  </si>
  <si>
    <t>CWE-688</t>
  </si>
  <si>
    <t>Function Call With Incorrect Variable or Reference as Argument</t>
  </si>
  <si>
    <t>CWE-689</t>
  </si>
  <si>
    <t>Permission Race Condition During Resource Copy</t>
  </si>
  <si>
    <t>CWE-69</t>
  </si>
  <si>
    <t>Improper Handling of Windows ::DATA Alternate Data Stream</t>
  </si>
  <si>
    <t>CWE-690</t>
  </si>
  <si>
    <t>Unchecked Return Value to NULL Pointer Dereference</t>
  </si>
  <si>
    <t>CWE-691</t>
  </si>
  <si>
    <t>Insufficient Control Flow Management</t>
  </si>
  <si>
    <t>CWE-692</t>
  </si>
  <si>
    <t>Incomplete Denylist to Cross-Site Scripting</t>
  </si>
  <si>
    <t>CWE-693</t>
  </si>
  <si>
    <t>Protection Mechanism Failure</t>
  </si>
  <si>
    <t>CWE-694</t>
  </si>
  <si>
    <t>Use of Multiple Resources with Duplicate Identifier</t>
  </si>
  <si>
    <t>CWE-695</t>
  </si>
  <si>
    <t>Use of Low-Level Functionality</t>
  </si>
  <si>
    <t>CWE-696</t>
  </si>
  <si>
    <t>Incorrect Behavior Order</t>
  </si>
  <si>
    <t>CWE-697</t>
  </si>
  <si>
    <t>Incorrect Comparison</t>
  </si>
  <si>
    <t>CWE-698</t>
  </si>
  <si>
    <t>Execution After Redirect (EAR)</t>
  </si>
  <si>
    <t>CWE-7</t>
  </si>
  <si>
    <t>J2EE Misconfiguration: Missing Custom Error Page</t>
  </si>
  <si>
    <t>CWE-703</t>
  </si>
  <si>
    <t>Improper Check or Handling of Exceptional Conditions</t>
  </si>
  <si>
    <t>CWE-705</t>
  </si>
  <si>
    <t>Incorrect Control Flow Scoping</t>
  </si>
  <si>
    <t>CWE-706</t>
  </si>
  <si>
    <t>Use of Incorrectly-Resolved Name or Reference</t>
  </si>
  <si>
    <t>CWE-707</t>
  </si>
  <si>
    <t>Improper Neutralization</t>
  </si>
  <si>
    <t>CWE-708</t>
  </si>
  <si>
    <t>Incorrect Ownership Assignment</t>
  </si>
  <si>
    <t>CWE-71</t>
  </si>
  <si>
    <t>DEPRECATED: Apple '.DS_Store'</t>
  </si>
  <si>
    <t>CWE-710</t>
  </si>
  <si>
    <t>Improper Adherence to Coding Standards</t>
  </si>
  <si>
    <t>CWE-72</t>
  </si>
  <si>
    <t>Improper Handling of Apple HFS+ Alternate Data Stream Path</t>
  </si>
  <si>
    <t>CWE-733</t>
  </si>
  <si>
    <t>Compiler Optimization Removal or Modification of Security-critical Code</t>
  </si>
  <si>
    <t>CWE-749</t>
  </si>
  <si>
    <t>Exposed Dangerous Method or Function</t>
  </si>
  <si>
    <t>CWE-75</t>
  </si>
  <si>
    <t>Failure to Sanitize Special Elements into a Different Plane (Special Element Injection)</t>
  </si>
  <si>
    <t>CWE-756</t>
  </si>
  <si>
    <t>Missing Custom Error Page</t>
  </si>
  <si>
    <t>CWE-757</t>
  </si>
  <si>
    <t>Selection of Less-Secure Algorithm During Negotiation ('Algorithm Downgrade')</t>
  </si>
  <si>
    <t>CWE-758</t>
  </si>
  <si>
    <t>Reliance on Undefined, Unspecified, or Implementation-Defined Behavior</t>
  </si>
  <si>
    <t>CWE-759</t>
  </si>
  <si>
    <t>Use of a One-Way Hash without a Salt</t>
  </si>
  <si>
    <t>CWE-76</t>
  </si>
  <si>
    <t>Improper Neutralization of Equivalent Special Elements</t>
  </si>
  <si>
    <t>CWE-760</t>
  </si>
  <si>
    <t>Use of a One-Way Hash with a Predictable Salt</t>
  </si>
  <si>
    <t>CWE-761</t>
  </si>
  <si>
    <t>Free of Pointer not at Start of Buffer</t>
  </si>
  <si>
    <t>CWE-762</t>
  </si>
  <si>
    <t>Mismatched Memory Management Routines</t>
  </si>
  <si>
    <t>CWE-764</t>
  </si>
  <si>
    <t>Multiple Locks of a Critical Resource</t>
  </si>
  <si>
    <t>CWE-765</t>
  </si>
  <si>
    <t>Multiple Unlocks of a Critical Resource</t>
  </si>
  <si>
    <t>CWE-766</t>
  </si>
  <si>
    <t>Critical Data Element Declared Public</t>
  </si>
  <si>
    <t>CWE-767</t>
  </si>
  <si>
    <t>Access to Critical Private Variable via Public Method</t>
  </si>
  <si>
    <t>CWE-768</t>
  </si>
  <si>
    <t>Incorrect Short Circuit Evaluation</t>
  </si>
  <si>
    <t>CWE-769</t>
  </si>
  <si>
    <t>DEPRECATED: Uncontrolled File Descriptor Consumption</t>
  </si>
  <si>
    <t>CWE-771</t>
  </si>
  <si>
    <t>Missing Reference to Active Allocated Resource</t>
  </si>
  <si>
    <t>CWE-773</t>
  </si>
  <si>
    <t>Missing Reference to Active File Descriptor or Handle</t>
  </si>
  <si>
    <t>CWE-774</t>
  </si>
  <si>
    <t>Allocation of File Descriptors or Handles Without Limits or Throttling</t>
  </si>
  <si>
    <t>CWE-775</t>
  </si>
  <si>
    <t>Missing Release of File Descriptor or Handle after Effective Lifetime</t>
  </si>
  <si>
    <t>CWE-776</t>
  </si>
  <si>
    <t>Improper Restriction of Recursive Entity References in DTDs ('XML Entity Expansion')</t>
  </si>
  <si>
    <t>CWE-777</t>
  </si>
  <si>
    <t>Regular Expression without Anchors</t>
  </si>
  <si>
    <t>CWE-778</t>
  </si>
  <si>
    <t>Insufficient Logging</t>
  </si>
  <si>
    <t>CWE-779</t>
  </si>
  <si>
    <t>Logging of Excessive Data</t>
  </si>
  <si>
    <t>CWE-780</t>
  </si>
  <si>
    <t>Use of RSA Algorithm without OAEP</t>
  </si>
  <si>
    <t>CWE-781</t>
  </si>
  <si>
    <t>Improper Address Validation in IOCTL with METHOD_NEITHER I/O Control Code</t>
  </si>
  <si>
    <t>CWE-782</t>
  </si>
  <si>
    <t>Exposed IOCTL with Insufficient Access Control</t>
  </si>
  <si>
    <t>CWE-783</t>
  </si>
  <si>
    <t>Operator Precedence Logic Error</t>
  </si>
  <si>
    <t>CWE-784</t>
  </si>
  <si>
    <t>Reliance on Cookies without Validation and Integrity Checking in a Security Decision</t>
  </si>
  <si>
    <t>CWE-785</t>
  </si>
  <si>
    <t>Use of Path Manipulation Function without Maximum-sized Buffer</t>
  </si>
  <si>
    <t>CWE-786</t>
  </si>
  <si>
    <t>Access of Memory Location Before Start of Buffer</t>
  </si>
  <si>
    <t>CWE-788</t>
  </si>
  <si>
    <t>Access of Memory Location After End of Buffer</t>
  </si>
  <si>
    <t>CWE-789</t>
  </si>
  <si>
    <t>Uncontrolled Memory Allocation</t>
  </si>
  <si>
    <t>CWE-790</t>
  </si>
  <si>
    <t>Improper Filtering of Special Elements</t>
  </si>
  <si>
    <t>CWE-791</t>
  </si>
  <si>
    <t>Incomplete Filtering of Special Elements</t>
  </si>
  <si>
    <t>CWE-792</t>
  </si>
  <si>
    <t>Incomplete Filtering of One or More Instances of Special Elements</t>
  </si>
  <si>
    <t>CWE-793</t>
  </si>
  <si>
    <t>Only Filtering One Instance of a Special Element</t>
  </si>
  <si>
    <t>CWE-794</t>
  </si>
  <si>
    <t>Incomplete Filtering of Multiple Instances of Special Elements</t>
  </si>
  <si>
    <t>CWE-795</t>
  </si>
  <si>
    <t>Only Filtering Special Elements at a Specified Location</t>
  </si>
  <si>
    <t>CWE-796</t>
  </si>
  <si>
    <t>Only Filtering Special Elements Relative to a Marker</t>
  </si>
  <si>
    <t>CWE-797</t>
  </si>
  <si>
    <t>Only Filtering Special Elements at an Absolute Position</t>
  </si>
  <si>
    <t>CWE-799</t>
  </si>
  <si>
    <t>Improper Control of Interaction Frequency</t>
  </si>
  <si>
    <t>CWE-8</t>
  </si>
  <si>
    <t>J2EE Misconfiguration: Entity Bean Declared Remote</t>
  </si>
  <si>
    <t>CWE-80</t>
  </si>
  <si>
    <t>Improper Neutralization of Script-Related HTML Tags in a Web Page (Basic XSS)</t>
  </si>
  <si>
    <t>CWE-804</t>
  </si>
  <si>
    <t>Guessable CAPTCHA</t>
  </si>
  <si>
    <t>CWE-805</t>
  </si>
  <si>
    <t>Buffer Access with Incorrect Length Value</t>
  </si>
  <si>
    <t>CWE-806</t>
  </si>
  <si>
    <t>Buffer Access Using Size of Source Buffer</t>
  </si>
  <si>
    <t>CWE-807</t>
  </si>
  <si>
    <t>Reliance on Untrusted Inputs in a Security Decision</t>
  </si>
  <si>
    <t>CWE-81</t>
  </si>
  <si>
    <t>Improper Neutralization of Script in an Error Message Web Page</t>
  </si>
  <si>
    <t>CWE-82</t>
  </si>
  <si>
    <t>Improper Neutralization of Script in Attributes of IMG Tags in a Web Page</t>
  </si>
  <si>
    <t>CWE-820</t>
  </si>
  <si>
    <t>Missing Synchronization</t>
  </si>
  <si>
    <t>CWE-821</t>
  </si>
  <si>
    <t>Incorrect Synchronization</t>
  </si>
  <si>
    <t>CWE-822</t>
  </si>
  <si>
    <t>Untrusted Pointer Dereference</t>
  </si>
  <si>
    <t>CWE-823</t>
  </si>
  <si>
    <t>Use of Out-of-range Pointer Offset</t>
  </si>
  <si>
    <t>CWE-825</t>
  </si>
  <si>
    <t>Expired Pointer Dereference</t>
  </si>
  <si>
    <t>CWE-826</t>
  </si>
  <si>
    <t>Premature Release of Resource During Expected Lifetime</t>
  </si>
  <si>
    <t>CWE-827</t>
  </si>
  <si>
    <t>Improper Control of Document Type Definition</t>
  </si>
  <si>
    <t>CWE-828</t>
  </si>
  <si>
    <t>Signal Handler with Functionality that is not Asynchronous-Safe</t>
  </si>
  <si>
    <t>CWE-83</t>
  </si>
  <si>
    <t>Improper Neutralization of Script in Attributes in a Web Page</t>
  </si>
  <si>
    <t>CWE-830</t>
  </si>
  <si>
    <t>Inclusion of Web Functionality from an Untrusted Source</t>
  </si>
  <si>
    <t>CWE-831</t>
  </si>
  <si>
    <t>Signal Handler Function Associated with Multiple Signals</t>
  </si>
  <si>
    <t>CWE-832</t>
  </si>
  <si>
    <t>Unlock of a Resource that is not Locked</t>
  </si>
  <si>
    <t>CWE-833</t>
  </si>
  <si>
    <t>Deadlock</t>
  </si>
  <si>
    <t>CWE-834</t>
  </si>
  <si>
    <t>Excessive Iteration</t>
  </si>
  <si>
    <t>CWE-836</t>
  </si>
  <si>
    <t>CWE-837</t>
  </si>
  <si>
    <t>Improper Enforcement of a Single, Unique Action</t>
  </si>
  <si>
    <t>CWE-838</t>
  </si>
  <si>
    <t>Inappropriate Encoding for Output Context</t>
  </si>
  <si>
    <t>CWE-839</t>
  </si>
  <si>
    <t>Numeric Range Comparison Without Minimum Check</t>
  </si>
  <si>
    <t>CWE-84</t>
  </si>
  <si>
    <t>Improper Neutralization of Encoded URI Schemes in a Web Page</t>
  </si>
  <si>
    <t>CWE-841</t>
  </si>
  <si>
    <t>Improper Enforcement of Behavioral Workflow</t>
  </si>
  <si>
    <t>CWE-842</t>
  </si>
  <si>
    <t>Placement of User into Incorrect Group</t>
  </si>
  <si>
    <t>CWE-843</t>
  </si>
  <si>
    <t>Access of Resource Using Incompatible Type ('Type Confusion')</t>
  </si>
  <si>
    <t>CWE-85</t>
  </si>
  <si>
    <t>Doubled Character XSS Manipulations</t>
  </si>
  <si>
    <t>CWE-86</t>
  </si>
  <si>
    <t>Improper Neutralization of Invalid Characters in Identifiers in Web Pages</t>
  </si>
  <si>
    <t>CWE-87</t>
  </si>
  <si>
    <t>Improper Neutralization of Alternate XSS Syntax</t>
  </si>
  <si>
    <t>CWE-9</t>
  </si>
  <si>
    <t>J2EE Misconfiguration: Weak Access Permissions for EJB Methods</t>
  </si>
  <si>
    <t>CWE-90</t>
  </si>
  <si>
    <t>Improper Neutralization of Special Elements used in an LDAP Query ('LDAP Injection')</t>
  </si>
  <si>
    <t>CWE-908</t>
  </si>
  <si>
    <t>Use of Uninitialized Resource</t>
  </si>
  <si>
    <t>CWE-909</t>
  </si>
  <si>
    <t>Missing Initialization of Resource</t>
  </si>
  <si>
    <t>CWE-910</t>
  </si>
  <si>
    <t>Use of Expired File Descriptor</t>
  </si>
  <si>
    <t>CWE-911</t>
  </si>
  <si>
    <t>Improper Update of Reference Count</t>
  </si>
  <si>
    <t>CWE-912</t>
  </si>
  <si>
    <t>Hidden Functionality</t>
  </si>
  <si>
    <t>CWE-913</t>
  </si>
  <si>
    <t>Improper Control of Dynamically-Managed Code Resources</t>
  </si>
  <si>
    <t>CWE-914</t>
  </si>
  <si>
    <t>Improper Control of Dynamically-Identified Variables</t>
  </si>
  <si>
    <t>CWE-915</t>
  </si>
  <si>
    <t>Improperly Controlled Modification of Dynamically-Determined Object Attributes</t>
  </si>
  <si>
    <t>CWE-917</t>
  </si>
  <si>
    <t>Improper Neutralization of Special Elements used in an Expression Language Statement ('Expression Language Injection')</t>
  </si>
  <si>
    <t>CWE-92</t>
  </si>
  <si>
    <t>DEPRECATED: Improper Sanitization of Custom Special Characters</t>
  </si>
  <si>
    <t>CWE-920</t>
  </si>
  <si>
    <t>Improper Restriction of Power Consumption</t>
  </si>
  <si>
    <t>CWE-921</t>
  </si>
  <si>
    <t>Storage of Sensitive Data in a Mechanism without Access Control</t>
  </si>
  <si>
    <t>CWE-922</t>
  </si>
  <si>
    <t>Insecure Storage of Sensitive Information</t>
  </si>
  <si>
    <t>CWE-923</t>
  </si>
  <si>
    <t>Improper Restriction of Communication Channel to Intended Endpoints</t>
  </si>
  <si>
    <t>CWE-924</t>
  </si>
  <si>
    <t>Improper Enforcement of Message Integrity During Transmission in a Communication Channel</t>
  </si>
  <si>
    <t>CWE-925</t>
  </si>
  <si>
    <t>Improper Verification of Intent by Broadcast Receiver</t>
  </si>
  <si>
    <t>CWE-926</t>
  </si>
  <si>
    <t>Improper Export of Android Application Components</t>
  </si>
  <si>
    <t>CWE-927</t>
  </si>
  <si>
    <t>Use of Implicit Intent for Sensitive Communication</t>
  </si>
  <si>
    <t>CWE-939</t>
  </si>
  <si>
    <t>Improper Authorization in Handler for Custom URL Scheme</t>
  </si>
  <si>
    <t>CWE-940</t>
  </si>
  <si>
    <t>Improper Verification of Source of a Communication Channel</t>
  </si>
  <si>
    <t>CWE-941</t>
  </si>
  <si>
    <t>Incorrectly Specified Destination in a Communication Channel</t>
  </si>
  <si>
    <t>CWE-942</t>
  </si>
  <si>
    <t>Permissive Cross-domain Policy with Untrusted Domains</t>
  </si>
  <si>
    <t>CWE-943</t>
  </si>
  <si>
    <t>Improper Neutralization of Special Elements in Data Query Logic</t>
  </si>
  <si>
    <t>CWE-95</t>
  </si>
  <si>
    <t>Improper Neutralization of Directives in Dynamically Evaluated Code ('Eval Injection')</t>
  </si>
  <si>
    <t>CWE-96</t>
  </si>
  <si>
    <t>Improper Neutralization of Directives in Statically Saved Code ('Static Code Injection')</t>
  </si>
  <si>
    <t>CWE-97</t>
  </si>
  <si>
    <t>Improper Neutralization of Server-Side Includes (SSI) Within a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</si>
</sst>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3" borderId="3" xfId="0" applyFont="1" applyFill="1" applyBorder="1" applyAlignment="1"/>
    <xf numFmtId="0" fontId="1" fillId="0" borderId="3" xfId="0" applyFont="1" applyFill="1" applyBorder="1" applyAlignment="1"/>
    <xf numFmtId="0" fontId="0" fillId="0" borderId="0" xfId="0" applyFill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C37885-99A4-445A-BAAA-501658028322}" name="Table2" displayName="Table2" ref="A1:O1690" totalsRowShown="0">
  <autoFilter ref="A1:O1690" xr:uid="{421B906B-C38A-457E-B913-874F6D1F3D10}"/>
  <tableColumns count="15">
    <tableColumn id="1" xr3:uid="{62CEABEE-062F-4956-A2DF-16429E5ADBBF}" name="CVE ID"/>
    <tableColumn id="11" xr3:uid="{AAC19F46-69F0-4E0C-802B-14D01B685A84}" name="URL" dataDxfId="6"/>
    <tableColumn id="2" xr3:uid="{BCF1A0B6-E501-4D37-A131-CE7958CCADB8}" name="CWE"/>
    <tableColumn id="3" xr3:uid="{686ED758-310E-4C78-B008-ACECA6B22391}" name="CNA"/>
    <tableColumn id="4" xr3:uid="{924933ED-7C9C-4C71-A12F-BB255E372429}" name="CPE"/>
    <tableColumn id="5" xr3:uid="{EE6E48C4-1622-42B0-BC83-F0F008372AB2}" name="Analyst"/>
    <tableColumn id="13" xr3:uid="{351C1ACB-F9D3-4AB7-A83F-5488114C2E63}" name="Weakness Category" dataDxfId="5">
      <calculatedColumnFormula>IFERROR(VLOOKUP(C2,'CWE Categories'!A:C,3,0),"")</calculatedColumnFormula>
    </tableColumn>
    <tableColumn id="6" xr3:uid="{93E6BC0F-AFC2-4529-BADE-174BD432DCEE}" name="Primary"/>
    <tableColumn id="7" xr3:uid="{B6C89630-B1F6-4622-9DAD-522C8B7A938E}" name="Secondary"/>
    <tableColumn id="8" xr3:uid="{3C1E5643-F69E-4CA8-B617-2AE12FEE7081}" name="Exploitation Technique"/>
    <tableColumn id="9" xr3:uid="{510C27DC-68E1-4245-BCCA-91BA747671CF}" name="Other Mappings"/>
    <tableColumn id="10" xr3:uid="{782223C4-6A7E-4431-8336-6FF58813ADEB}" name="Notes"/>
    <tableColumn id="14" xr3:uid="{262EF85A-2864-4DCC-9169-A29553C29A3B}" name="Auto_Primary" dataDxfId="4">
      <calculatedColumnFormula>IF($G2&lt;&gt;"",VLOOKUP($G2,Model!$A:$D,2,0),"")</calculatedColumnFormula>
    </tableColumn>
    <tableColumn id="15" xr3:uid="{D5F7AA47-4352-4A74-A947-6528B7A151F6}" name="Auto_Secondary" dataDxfId="3">
      <calculatedColumnFormula>IF($G2&lt;&gt;"",VLOOKUP($G2,Model!$A:$D,3,0),"")</calculatedColumnFormula>
    </tableColumn>
    <tableColumn id="16" xr3:uid="{40E41BA1-4EF7-40DD-894B-16B771D4FFED}" name="Auto_Exploitaiton_Technique" dataDxfId="2">
      <calculatedColumnFormula>IF($G2&lt;&gt;"",VLOOKUP($G2,Model!$A:$D,4,0),"")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C245B-D8FE-4DB0-A1A2-E26127C0C529}" name="Table1" displayName="Table1" ref="A1:G43" totalsRowShown="0">
  <autoFilter ref="A1:G43" xr:uid="{51320EC9-DA7D-4DAE-9F3C-762EA807D412}"/>
  <tableColumns count="7">
    <tableColumn id="1" xr3:uid="{1606AF03-16AC-4B3D-9D6C-26B16997A40A}" name="Weakness Category"/>
    <tableColumn id="2" xr3:uid="{E17EC7DF-58F5-47C7-A4C0-89389D05BF15}" name="Primary"/>
    <tableColumn id="3" xr3:uid="{F365C3EA-8723-4606-B508-2E5F61523AE7}" name="Secondary"/>
    <tableColumn id="4" xr3:uid="{DAA810E5-31D9-4443-A956-919586C9F0CD}" name="Exploitation Technique"/>
    <tableColumn id="5" xr3:uid="{F05E7712-04E8-4148-8F28-9332F30A7FE2}" name="Primary ID"/>
    <tableColumn id="6" xr3:uid="{D3CD3AF0-B23F-40D4-94EA-80D521DD75F0}" name="Secondary ID"/>
    <tableColumn id="7" xr3:uid="{DE50C6F9-068B-46F0-AAE5-8CE85ACA6E6C}" name="Exploitation Technique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B2D3E-B4D8-4536-B7CC-947DEB1E0C11}" name="Table3" displayName="Table3" ref="A1:C116" totalsRowShown="0">
  <autoFilter ref="A1:C116" xr:uid="{DA34408E-2285-436D-A02F-EEE20A151271}"/>
  <sortState xmlns:xlrd2="http://schemas.microsoft.com/office/spreadsheetml/2017/richdata2" ref="A2:C116">
    <sortCondition ref="C1:C116"/>
  </sortState>
  <tableColumns count="3">
    <tableColumn id="1" xr3:uid="{31B42410-6872-4EB9-867B-9BF9B23E005D}" name="CWE"/>
    <tableColumn id="3" xr3:uid="{0468EA40-0538-4E2A-B248-84217C9088DB}" name="CWE Name" dataDxfId="1"/>
    <tableColumn id="2" xr3:uid="{24724E93-5FF6-4A63-B5A6-A137C9AB7686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vd.nist.gov/vuln/detail/CVE-2018-15782" TargetMode="External"/><Relationship Id="rId117" Type="http://schemas.openxmlformats.org/officeDocument/2006/relationships/hyperlink" Target="https://nvd.nist.gov/vuln/detail/CVE-2020-5225" TargetMode="External"/><Relationship Id="rId21" Type="http://schemas.openxmlformats.org/officeDocument/2006/relationships/hyperlink" Target="https://nvd.nist.gov/vuln/detail/CVE-2018-11045" TargetMode="External"/><Relationship Id="rId42" Type="http://schemas.openxmlformats.org/officeDocument/2006/relationships/hyperlink" Target="https://nvd.nist.gov/vuln/detail/CVE-2020-3126" TargetMode="External"/><Relationship Id="rId47" Type="http://schemas.openxmlformats.org/officeDocument/2006/relationships/hyperlink" Target="https://nvd.nist.gov/vuln/detail/CVE-2020-3513" TargetMode="External"/><Relationship Id="rId63" Type="http://schemas.openxmlformats.org/officeDocument/2006/relationships/hyperlink" Target="https://nvd.nist.gov/vuln/detail/CVE-2020-11021" TargetMode="External"/><Relationship Id="rId68" Type="http://schemas.openxmlformats.org/officeDocument/2006/relationships/hyperlink" Target="https://nvd.nist.gov/vuln/detail/CVE-2020-11036" TargetMode="External"/><Relationship Id="rId84" Type="http://schemas.openxmlformats.org/officeDocument/2006/relationships/hyperlink" Target="https://nvd.nist.gov/vuln/detail/CVE-2020-15162" TargetMode="External"/><Relationship Id="rId89" Type="http://schemas.openxmlformats.org/officeDocument/2006/relationships/hyperlink" Target="https://nvd.nist.gov/vuln/detail/CVE-2019-20320" TargetMode="External"/><Relationship Id="rId112" Type="http://schemas.openxmlformats.org/officeDocument/2006/relationships/hyperlink" Target="https://nvd.nist.gov/vuln/detail/CVE-2019-20269" TargetMode="External"/><Relationship Id="rId16" Type="http://schemas.openxmlformats.org/officeDocument/2006/relationships/hyperlink" Target="https://nvd.nist.gov/vuln/detail/CVE-2019-3735" TargetMode="External"/><Relationship Id="rId107" Type="http://schemas.openxmlformats.org/officeDocument/2006/relationships/hyperlink" Target="https://nvd.nist.gov/vuln/detail/CVE-2019-16784" TargetMode="External"/><Relationship Id="rId11" Type="http://schemas.openxmlformats.org/officeDocument/2006/relationships/hyperlink" Target="https://nvd.nist.gov/vuln/detail/CVE-2019-1790" TargetMode="External"/><Relationship Id="rId32" Type="http://schemas.openxmlformats.org/officeDocument/2006/relationships/hyperlink" Target="https://nvd.nist.gov/vuln/detail/CVE-2020-3133" TargetMode="External"/><Relationship Id="rId37" Type="http://schemas.openxmlformats.org/officeDocument/2006/relationships/hyperlink" Target="https://nvd.nist.gov/vuln/detail/CVE-2020-3407" TargetMode="External"/><Relationship Id="rId53" Type="http://schemas.openxmlformats.org/officeDocument/2006/relationships/hyperlink" Target="https://nvd.nist.gov/vuln/detail/CVE-2020-5364" TargetMode="External"/><Relationship Id="rId58" Type="http://schemas.openxmlformats.org/officeDocument/2006/relationships/hyperlink" Target="https://nvd.nist.gov/vuln/detail/CVE-2019-3731" TargetMode="External"/><Relationship Id="rId74" Type="http://schemas.openxmlformats.org/officeDocument/2006/relationships/hyperlink" Target="https://nvd.nist.gov/vuln/detail/CVE-2020-11082" TargetMode="External"/><Relationship Id="rId79" Type="http://schemas.openxmlformats.org/officeDocument/2006/relationships/hyperlink" Target="https://nvd.nist.gov/vuln/detail/CVE-2020-5290" TargetMode="External"/><Relationship Id="rId102" Type="http://schemas.openxmlformats.org/officeDocument/2006/relationships/hyperlink" Target="https://attack.mitre.org/techniques/T1204/001/" TargetMode="External"/><Relationship Id="rId123" Type="http://schemas.openxmlformats.org/officeDocument/2006/relationships/hyperlink" Target="https://nvd.nist.gov/vuln/detail/CVE-2019-16760" TargetMode="External"/><Relationship Id="rId5" Type="http://schemas.openxmlformats.org/officeDocument/2006/relationships/hyperlink" Target="https://nvd.nist.gov/vuln/detail/CVE-2020-3356" TargetMode="External"/><Relationship Id="rId90" Type="http://schemas.openxmlformats.org/officeDocument/2006/relationships/hyperlink" Target="https://nvd.nist.gov/vuln/detail/CVE-2019-20271" TargetMode="External"/><Relationship Id="rId95" Type="http://schemas.openxmlformats.org/officeDocument/2006/relationships/hyperlink" Target="https://nvd.nist.gov/vuln/detail/CVE-2019-20282" TargetMode="External"/><Relationship Id="rId22" Type="http://schemas.openxmlformats.org/officeDocument/2006/relationships/hyperlink" Target="https://nvd.nist.gov/vuln/detail/CVE-2018-15795" TargetMode="External"/><Relationship Id="rId27" Type="http://schemas.openxmlformats.org/officeDocument/2006/relationships/hyperlink" Target="https://nvd.nist.gov/vuln/detail/CVE-2018-15444" TargetMode="External"/><Relationship Id="rId43" Type="http://schemas.openxmlformats.org/officeDocument/2006/relationships/hyperlink" Target="https://nvd.nist.gov/vuln/detail/CVE-2019-1746" TargetMode="External"/><Relationship Id="rId48" Type="http://schemas.openxmlformats.org/officeDocument/2006/relationships/hyperlink" Target="https://nvd.nist.gov/vuln/detail/CVE-2020-3409" TargetMode="External"/><Relationship Id="rId64" Type="http://schemas.openxmlformats.org/officeDocument/2006/relationships/hyperlink" Target="https://nvd.nist.gov/vuln/detail/CVE-2019-20279" TargetMode="External"/><Relationship Id="rId69" Type="http://schemas.openxmlformats.org/officeDocument/2006/relationships/hyperlink" Target="https://nvd.nist.gov/vuln/detail/CVE-2020-15100" TargetMode="External"/><Relationship Id="rId113" Type="http://schemas.openxmlformats.org/officeDocument/2006/relationships/hyperlink" Target="https://nvd.nist.gov/vuln/detail/CVE-2019-20231" TargetMode="External"/><Relationship Id="rId118" Type="http://schemas.openxmlformats.org/officeDocument/2006/relationships/hyperlink" Target="https://nvd.nist.gov/vuln/detail/CVE-2020-15208" TargetMode="External"/><Relationship Id="rId80" Type="http://schemas.openxmlformats.org/officeDocument/2006/relationships/hyperlink" Target="https://nvd.nist.gov/vuln/detail/CVE-2020-11090" TargetMode="External"/><Relationship Id="rId85" Type="http://schemas.openxmlformats.org/officeDocument/2006/relationships/hyperlink" Target="https://attack.mitre.org/techniques/T1204/002/" TargetMode="External"/><Relationship Id="rId12" Type="http://schemas.openxmlformats.org/officeDocument/2006/relationships/hyperlink" Target="https://nvd.nist.gov/vuln/detail/CVE-2018-15376" TargetMode="External"/><Relationship Id="rId17" Type="http://schemas.openxmlformats.org/officeDocument/2006/relationships/hyperlink" Target="https://nvd.nist.gov/vuln/detail/CVE-2020-5345" TargetMode="External"/><Relationship Id="rId33" Type="http://schemas.openxmlformats.org/officeDocument/2006/relationships/hyperlink" Target="https://nvd.nist.gov/vuln/detail/CVE-2019-12696" TargetMode="External"/><Relationship Id="rId38" Type="http://schemas.openxmlformats.org/officeDocument/2006/relationships/hyperlink" Target="https://nvd.nist.gov/vuln/detail/CVE-2020-3237" TargetMode="External"/><Relationship Id="rId59" Type="http://schemas.openxmlformats.org/officeDocument/2006/relationships/hyperlink" Target="https://nvd.nist.gov/vuln/detail/CVE-2018-15776" TargetMode="External"/><Relationship Id="rId103" Type="http://schemas.openxmlformats.org/officeDocument/2006/relationships/hyperlink" Target="https://attack.mitre.org/techniques/T1204/001/" TargetMode="External"/><Relationship Id="rId108" Type="http://schemas.openxmlformats.org/officeDocument/2006/relationships/hyperlink" Target="https://nvd.nist.gov/vuln/detail/CVE-2020-11010" TargetMode="External"/><Relationship Id="rId124" Type="http://schemas.openxmlformats.org/officeDocument/2006/relationships/hyperlink" Target="https://nvd.nist.gov/vuln/detail/CVE-2020-15179" TargetMode="External"/><Relationship Id="rId54" Type="http://schemas.openxmlformats.org/officeDocument/2006/relationships/hyperlink" Target="https://nvd.nist.gov/vuln/detail/CVE-2020-5374" TargetMode="External"/><Relationship Id="rId70" Type="http://schemas.openxmlformats.org/officeDocument/2006/relationships/hyperlink" Target="https://nvd.nist.gov/vuln/detail/CVE-2020-15094" TargetMode="External"/><Relationship Id="rId75" Type="http://schemas.openxmlformats.org/officeDocument/2006/relationships/hyperlink" Target="https://nvd.nist.gov/vuln/detail/CVE-2020-5266" TargetMode="External"/><Relationship Id="rId91" Type="http://schemas.openxmlformats.org/officeDocument/2006/relationships/hyperlink" Target="https://nvd.nist.gov/vuln/detail/CVE-2019-20319" TargetMode="External"/><Relationship Id="rId96" Type="http://schemas.openxmlformats.org/officeDocument/2006/relationships/hyperlink" Target="https://nvd.nist.gov/vuln/detail/CVE-2020-5252" TargetMode="External"/><Relationship Id="rId1" Type="http://schemas.openxmlformats.org/officeDocument/2006/relationships/hyperlink" Target="https://nvd.nist.gov/vuln/detail/CVE-2019-1942" TargetMode="External"/><Relationship Id="rId6" Type="http://schemas.openxmlformats.org/officeDocument/2006/relationships/hyperlink" Target="https://nvd.nist.gov/vuln/detail/CVE-2020-3349" TargetMode="External"/><Relationship Id="rId23" Type="http://schemas.openxmlformats.org/officeDocument/2006/relationships/hyperlink" Target="https://nvd.nist.gov/vuln/detail/CVE-2020-5365" TargetMode="External"/><Relationship Id="rId28" Type="http://schemas.openxmlformats.org/officeDocument/2006/relationships/hyperlink" Target="https://nvd.nist.gov/vuln/detail/CVE-2018-11048" TargetMode="External"/><Relationship Id="rId49" Type="http://schemas.openxmlformats.org/officeDocument/2006/relationships/hyperlink" Target="https://nvd.nist.gov/vuln/detail/CVE-2018-15392" TargetMode="External"/><Relationship Id="rId114" Type="http://schemas.openxmlformats.org/officeDocument/2006/relationships/hyperlink" Target="https://nvd.nist.gov/vuln/detail/CVE-2020-11054" TargetMode="External"/><Relationship Id="rId119" Type="http://schemas.openxmlformats.org/officeDocument/2006/relationships/hyperlink" Target="https://nvd.nist.gov/vuln/detail/CVE-2019-20266" TargetMode="External"/><Relationship Id="rId44" Type="http://schemas.openxmlformats.org/officeDocument/2006/relationships/hyperlink" Target="https://nvd.nist.gov/vuln/detail/CVE-2020-3397" TargetMode="External"/><Relationship Id="rId60" Type="http://schemas.openxmlformats.org/officeDocument/2006/relationships/hyperlink" Target="https://nvd.nist.gov/vuln/detail/CVE-2019-20226" TargetMode="External"/><Relationship Id="rId65" Type="http://schemas.openxmlformats.org/officeDocument/2006/relationships/hyperlink" Target="https://nvd.nist.gov/vuln/detail/CVE-2019-20322" TargetMode="External"/><Relationship Id="rId81" Type="http://schemas.openxmlformats.org/officeDocument/2006/relationships/hyperlink" Target="https://nvd.nist.gov/vuln/detail/CVE-2020-5270" TargetMode="External"/><Relationship Id="rId86" Type="http://schemas.openxmlformats.org/officeDocument/2006/relationships/hyperlink" Target="https://nvd.nist.gov/vuln/detail/CVE-2020-15096" TargetMode="External"/><Relationship Id="rId13" Type="http://schemas.openxmlformats.org/officeDocument/2006/relationships/hyperlink" Target="https://nvd.nist.gov/vuln/detail/CVE-2020-3198" TargetMode="External"/><Relationship Id="rId18" Type="http://schemas.openxmlformats.org/officeDocument/2006/relationships/hyperlink" Target="https://nvd.nist.gov/vuln/detail/CVE-2020-5326" TargetMode="External"/><Relationship Id="rId39" Type="http://schemas.openxmlformats.org/officeDocument/2006/relationships/hyperlink" Target="https://nvd.nist.gov/vuln/detail/CVE-2019-15276" TargetMode="External"/><Relationship Id="rId109" Type="http://schemas.openxmlformats.org/officeDocument/2006/relationships/hyperlink" Target="https://nvd.nist.gov/vuln/detail/CVE-2020-15189" TargetMode="External"/><Relationship Id="rId34" Type="http://schemas.openxmlformats.org/officeDocument/2006/relationships/hyperlink" Target="https://nvd.nist.gov/vuln/detail/CVE-2020-3387" TargetMode="External"/><Relationship Id="rId50" Type="http://schemas.openxmlformats.org/officeDocument/2006/relationships/hyperlink" Target="https://nvd.nist.gov/vuln/detail/CVE-2020-3244" TargetMode="External"/><Relationship Id="rId55" Type="http://schemas.openxmlformats.org/officeDocument/2006/relationships/hyperlink" Target="https://nvd.nist.gov/vuln/detail/CVE-2019-3723" TargetMode="External"/><Relationship Id="rId76" Type="http://schemas.openxmlformats.org/officeDocument/2006/relationships/hyperlink" Target="https://nvd.nist.gov/vuln/detail/CVE-2020-5271" TargetMode="External"/><Relationship Id="rId97" Type="http://schemas.openxmlformats.org/officeDocument/2006/relationships/hyperlink" Target="https://nvd.nist.gov/vuln/detail/CVE-2020-15182" TargetMode="External"/><Relationship Id="rId104" Type="http://schemas.openxmlformats.org/officeDocument/2006/relationships/hyperlink" Target="https://nvd.nist.gov/vuln/detail/CVE-2020-11035" TargetMode="External"/><Relationship Id="rId120" Type="http://schemas.openxmlformats.org/officeDocument/2006/relationships/hyperlink" Target="https://nvd.nist.gov/vuln/detail/CVE-2020-15143" TargetMode="External"/><Relationship Id="rId125" Type="http://schemas.openxmlformats.org/officeDocument/2006/relationships/hyperlink" Target="https://nvd.nist.gov/vuln/detail/CVE-2019-1753" TargetMode="External"/><Relationship Id="rId7" Type="http://schemas.openxmlformats.org/officeDocument/2006/relationships/hyperlink" Target="https://nvd.nist.gov/vuln/detail/CVE-2019-3754" TargetMode="External"/><Relationship Id="rId71" Type="http://schemas.openxmlformats.org/officeDocument/2006/relationships/hyperlink" Target="https://nvd.nist.gov/vuln/detail/CVE-2020-15140" TargetMode="External"/><Relationship Id="rId92" Type="http://schemas.openxmlformats.org/officeDocument/2006/relationships/hyperlink" Target="https://nvd.nist.gov/vuln/detail/CVE-2020-11013" TargetMode="External"/><Relationship Id="rId2" Type="http://schemas.openxmlformats.org/officeDocument/2006/relationships/hyperlink" Target="https://nvd.nist.gov/vuln/detail/CVE-2018-15393" TargetMode="External"/><Relationship Id="rId29" Type="http://schemas.openxmlformats.org/officeDocument/2006/relationships/hyperlink" Target="https://nvd.nist.gov/vuln/detail/CVE-2019-1915" TargetMode="External"/><Relationship Id="rId24" Type="http://schemas.openxmlformats.org/officeDocument/2006/relationships/hyperlink" Target="https://nvd.nist.gov/vuln/detail/CVE-2019-1836" TargetMode="External"/><Relationship Id="rId40" Type="http://schemas.openxmlformats.org/officeDocument/2006/relationships/hyperlink" Target="https://nvd.nist.gov/vuln/detail/CVE-2020-15147" TargetMode="External"/><Relationship Id="rId45" Type="http://schemas.openxmlformats.org/officeDocument/2006/relationships/hyperlink" Target="https://nvd.nist.gov/vuln/detail/CVE-2020-3322" TargetMode="External"/><Relationship Id="rId66" Type="http://schemas.openxmlformats.org/officeDocument/2006/relationships/hyperlink" Target="https://nvd.nist.gov/vuln/detail/CVE-2020-5269" TargetMode="External"/><Relationship Id="rId87" Type="http://schemas.openxmlformats.org/officeDocument/2006/relationships/hyperlink" Target="https://nvd.nist.gov/vuln/detail/CVE-2019-20245" TargetMode="External"/><Relationship Id="rId110" Type="http://schemas.openxmlformats.org/officeDocument/2006/relationships/hyperlink" Target="https://nvd.nist.gov/vuln/detail/CVE-2020-15137" TargetMode="External"/><Relationship Id="rId115" Type="http://schemas.openxmlformats.org/officeDocument/2006/relationships/hyperlink" Target="https://nvd.nist.gov/vuln/detail/CVE-2019-20236" TargetMode="External"/><Relationship Id="rId61" Type="http://schemas.openxmlformats.org/officeDocument/2006/relationships/hyperlink" Target="https://nvd.nist.gov/vuln/detail/CVE-2020-15211" TargetMode="External"/><Relationship Id="rId82" Type="http://schemas.openxmlformats.org/officeDocument/2006/relationships/hyperlink" Target="https://nvd.nist.gov/vuln/detail/CVE-2020-5254" TargetMode="External"/><Relationship Id="rId19" Type="http://schemas.openxmlformats.org/officeDocument/2006/relationships/hyperlink" Target="https://nvd.nist.gov/vuln/detail/CVE-2019-1715" TargetMode="External"/><Relationship Id="rId14" Type="http://schemas.openxmlformats.org/officeDocument/2006/relationships/hyperlink" Target="https://nvd.nist.gov/vuln/detail/CVE-2020-3309" TargetMode="External"/><Relationship Id="rId30" Type="http://schemas.openxmlformats.org/officeDocument/2006/relationships/hyperlink" Target="https://nvd.nist.gov/vuln/detail/CVE-2018-15462" TargetMode="External"/><Relationship Id="rId35" Type="http://schemas.openxmlformats.org/officeDocument/2006/relationships/hyperlink" Target="https://nvd.nist.gov/vuln/detail/CVE-2019-1594" TargetMode="External"/><Relationship Id="rId56" Type="http://schemas.openxmlformats.org/officeDocument/2006/relationships/hyperlink" Target="https://nvd.nist.gov/vuln/detail/CVE-2020-5336" TargetMode="External"/><Relationship Id="rId77" Type="http://schemas.openxmlformats.org/officeDocument/2006/relationships/hyperlink" Target="https://nvd.nist.gov/vuln/detail/CVE-2020-11087" TargetMode="External"/><Relationship Id="rId100" Type="http://schemas.openxmlformats.org/officeDocument/2006/relationships/hyperlink" Target="https://nvd.nist.gov/vuln/detail/CVE-2020-15170" TargetMode="External"/><Relationship Id="rId105" Type="http://schemas.openxmlformats.org/officeDocument/2006/relationships/hyperlink" Target="https://nvd.nist.gov/vuln/detail/CVE-2020-15093" TargetMode="External"/><Relationship Id="rId126" Type="http://schemas.openxmlformats.org/officeDocument/2006/relationships/table" Target="../tables/table1.xml"/><Relationship Id="rId8" Type="http://schemas.openxmlformats.org/officeDocument/2006/relationships/hyperlink" Target="https://nvd.nist.gov/vuln/detail/CVE-2019-1879" TargetMode="External"/><Relationship Id="rId51" Type="http://schemas.openxmlformats.org/officeDocument/2006/relationships/hyperlink" Target="https://nvd.nist.gov/vuln/detail/CVE-2020-3240" TargetMode="External"/><Relationship Id="rId72" Type="http://schemas.openxmlformats.org/officeDocument/2006/relationships/hyperlink" Target="https://nvd.nist.gov/vuln/detail/CVE-2020-11023" TargetMode="External"/><Relationship Id="rId93" Type="http://schemas.openxmlformats.org/officeDocument/2006/relationships/hyperlink" Target="https://nvd.nist.gov/vuln/detail/CVE-2020-15095" TargetMode="External"/><Relationship Id="rId98" Type="http://schemas.openxmlformats.org/officeDocument/2006/relationships/hyperlink" Target="https://nvd.nist.gov/vuln/detail/CVE-2020-11078" TargetMode="External"/><Relationship Id="rId121" Type="http://schemas.openxmlformats.org/officeDocument/2006/relationships/hyperlink" Target="https://nvd.nist.gov/vuln/detail/CVE-2020-11039" TargetMode="External"/><Relationship Id="rId3" Type="http://schemas.openxmlformats.org/officeDocument/2006/relationships/hyperlink" Target="https://nvd.nist.gov/vuln/detail/CVE-2019-1665" TargetMode="External"/><Relationship Id="rId25" Type="http://schemas.openxmlformats.org/officeDocument/2006/relationships/hyperlink" Target="https://nvd.nist.gov/vuln/detail/CVE-2020-3177" TargetMode="External"/><Relationship Id="rId46" Type="http://schemas.openxmlformats.org/officeDocument/2006/relationships/hyperlink" Target="https://nvd.nist.gov/vuln/detail/CVE-2020-3510" TargetMode="External"/><Relationship Id="rId67" Type="http://schemas.openxmlformats.org/officeDocument/2006/relationships/hyperlink" Target="https://nvd.nist.gov/vuln/detail/CVE-2020-11030" TargetMode="External"/><Relationship Id="rId116" Type="http://schemas.openxmlformats.org/officeDocument/2006/relationships/hyperlink" Target="https://nvd.nist.gov/vuln/detail/CVE-2020-15109" TargetMode="External"/><Relationship Id="rId20" Type="http://schemas.openxmlformats.org/officeDocument/2006/relationships/hyperlink" Target="https://nvd.nist.gov/vuln/detail/CVE-2019-1812" TargetMode="External"/><Relationship Id="rId41" Type="http://schemas.openxmlformats.org/officeDocument/2006/relationships/hyperlink" Target="https://nvd.nist.gov/vuln/detail/CVE-2020-3416" TargetMode="External"/><Relationship Id="rId62" Type="http://schemas.openxmlformats.org/officeDocument/2006/relationships/hyperlink" Target="https://nvd.nist.gov/vuln/detail/CVE-2020-5220" TargetMode="External"/><Relationship Id="rId83" Type="http://schemas.openxmlformats.org/officeDocument/2006/relationships/hyperlink" Target="https://nvd.nist.gov/vuln/detail/CVE-2020-4068" TargetMode="External"/><Relationship Id="rId88" Type="http://schemas.openxmlformats.org/officeDocument/2006/relationships/hyperlink" Target="https://nvd.nist.gov/vuln/detail/CVE-2019-20249" TargetMode="External"/><Relationship Id="rId111" Type="http://schemas.openxmlformats.org/officeDocument/2006/relationships/hyperlink" Target="https://nvd.nist.gov/vuln/detail/CVE-2020-5217" TargetMode="External"/><Relationship Id="rId15" Type="http://schemas.openxmlformats.org/officeDocument/2006/relationships/hyperlink" Target="https://nvd.nist.gov/vuln/detail/CVE-2019-3707" TargetMode="External"/><Relationship Id="rId36" Type="http://schemas.openxmlformats.org/officeDocument/2006/relationships/hyperlink" Target="https://nvd.nist.gov/vuln/detail/CVE-2020-3440" TargetMode="External"/><Relationship Id="rId57" Type="http://schemas.openxmlformats.org/officeDocument/2006/relationships/hyperlink" Target="https://nvd.nist.gov/vuln/detail/CVE-2019-3732" TargetMode="External"/><Relationship Id="rId106" Type="http://schemas.openxmlformats.org/officeDocument/2006/relationships/hyperlink" Target="https://nvd.nist.gov/vuln/detail/CVE-2020-5261" TargetMode="External"/><Relationship Id="rId10" Type="http://schemas.openxmlformats.org/officeDocument/2006/relationships/hyperlink" Target="https://nvd.nist.gov/vuln/detail/CVE-2019-1611" TargetMode="External"/><Relationship Id="rId31" Type="http://schemas.openxmlformats.org/officeDocument/2006/relationships/hyperlink" Target="https://nvd.nist.gov/vuln/detail/CVE-2019-1704" TargetMode="External"/><Relationship Id="rId52" Type="http://schemas.openxmlformats.org/officeDocument/2006/relationships/hyperlink" Target="https://nvd.nist.gov/vuln/detail/CVE-2018-15802" TargetMode="External"/><Relationship Id="rId73" Type="http://schemas.openxmlformats.org/officeDocument/2006/relationships/hyperlink" Target="https://nvd.nist.gov/vuln/detail/CVE-2020-5264" TargetMode="External"/><Relationship Id="rId78" Type="http://schemas.openxmlformats.org/officeDocument/2006/relationships/hyperlink" Target="https://nvd.nist.gov/vuln/detail/CVE-2020-11019" TargetMode="External"/><Relationship Id="rId94" Type="http://schemas.openxmlformats.org/officeDocument/2006/relationships/hyperlink" Target="https://nvd.nist.gov/vuln/detail/CVE-2020-15233" TargetMode="External"/><Relationship Id="rId99" Type="http://schemas.openxmlformats.org/officeDocument/2006/relationships/hyperlink" Target="https://nvd.nist.gov/vuln/detail/CVE-2020-11050" TargetMode="External"/><Relationship Id="rId101" Type="http://schemas.openxmlformats.org/officeDocument/2006/relationships/hyperlink" Target="https://nvd.nist.gov/vuln/detail/CVE-2020-5295" TargetMode="External"/><Relationship Id="rId122" Type="http://schemas.openxmlformats.org/officeDocument/2006/relationships/hyperlink" Target="https://nvd.nist.gov/vuln/detail/CVE-2020-15199" TargetMode="External"/><Relationship Id="rId4" Type="http://schemas.openxmlformats.org/officeDocument/2006/relationships/hyperlink" Target="https://nvd.nist.gov/vuln/detail/CVE-2020-3121" TargetMode="External"/><Relationship Id="rId9" Type="http://schemas.openxmlformats.org/officeDocument/2006/relationships/hyperlink" Target="https://nvd.nist.gov/vuln/detail/CVE-2019-16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92C1-7A6D-4FCC-B6B4-CBC1308FC207}">
  <dimension ref="A1:O1690"/>
  <sheetViews>
    <sheetView tabSelected="1" topLeftCell="A343" workbookViewId="0">
      <selection activeCell="A378" sqref="A378"/>
    </sheetView>
  </sheetViews>
  <sheetFormatPr defaultRowHeight="14.4" x14ac:dyDescent="0.3"/>
  <cols>
    <col min="1" max="1" width="21.33203125" customWidth="1"/>
    <col min="2" max="2" width="45.33203125" customWidth="1"/>
    <col min="4" max="4" width="26.6640625" customWidth="1"/>
    <col min="5" max="5" width="47.88671875" customWidth="1"/>
    <col min="6" max="6" width="15.109375" customWidth="1"/>
    <col min="7" max="7" width="35.5546875" customWidth="1"/>
    <col min="8" max="8" width="13.5546875" customWidth="1"/>
    <col min="9" max="9" width="17.88671875" customWidth="1"/>
    <col min="10" max="10" width="28.44140625" customWidth="1"/>
    <col min="11" max="11" width="16.44140625" customWidth="1"/>
    <col min="13" max="13" width="38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0</v>
      </c>
      <c r="F2" t="s">
        <v>19</v>
      </c>
      <c r="G2" t="str">
        <f>IFERROR(VLOOKUP(C2,'CWE Categories'!A:C,3,0),"")</f>
        <v>Memory Modification (Memory Buffer Errors, Pointer Issues, Type Errors, etc.)</v>
      </c>
      <c r="H2" s="5" t="s">
        <v>20</v>
      </c>
      <c r="I2" s="5"/>
      <c r="J2" s="5" t="s">
        <v>21</v>
      </c>
      <c r="L2" t="s">
        <v>22</v>
      </c>
      <c r="M2" t="str">
        <f>IF($G2&lt;&gt;"",VLOOKUP($G2,Model!$A:$D,2,0),"")</f>
        <v>Hijack Execution Flow, Endpoint Denial of Service: Application or System Exploitation</v>
      </c>
      <c r="N2" t="str">
        <f>IF($G2&lt;&gt;"",VLOOKUP($G2,Model!$A:$D,3,0),"")</f>
        <v>N/A</v>
      </c>
      <c r="O2">
        <f>IF($G2&lt;&gt;"",VLOOKUP($G2,Model!$A:$D,4,0),"")</f>
        <v>0</v>
      </c>
    </row>
    <row r="3" spans="1:15" x14ac:dyDescent="0.3">
      <c r="A3" t="s">
        <v>23</v>
      </c>
      <c r="B3" t="s">
        <v>24</v>
      </c>
      <c r="C3" t="s">
        <v>25</v>
      </c>
      <c r="D3" t="s">
        <v>18</v>
      </c>
      <c r="E3" t="s">
        <v>26</v>
      </c>
      <c r="F3" t="s">
        <v>19</v>
      </c>
      <c r="G3" t="str">
        <f>IFERROR(VLOOKUP(C3,'CWE Categories'!A:C,3,0),"")</f>
        <v>Hard-coded Credentials</v>
      </c>
      <c r="H3" s="6" t="s">
        <v>27</v>
      </c>
      <c r="I3" s="6" t="s">
        <v>20</v>
      </c>
      <c r="J3" s="6" t="s">
        <v>28</v>
      </c>
      <c r="M3" t="str">
        <f>IF($G3&lt;&gt;"",VLOOKUP($G3,Model!$A:$D,2,0),"")</f>
        <v>Default Accounts</v>
      </c>
      <c r="N3" t="str">
        <f>IF($G3&lt;&gt;"",VLOOKUP($G3,Model!$A:$D,3,0),"")</f>
        <v>N/A</v>
      </c>
      <c r="O3" t="str">
        <f>IF($G3&lt;&gt;"",VLOOKUP($G3,Model!$A:$D,4,0),"")</f>
        <v>N/A</v>
      </c>
    </row>
    <row r="4" spans="1:15" x14ac:dyDescent="0.3">
      <c r="A4" t="s">
        <v>29</v>
      </c>
      <c r="B4" t="s">
        <v>30</v>
      </c>
      <c r="C4" t="s">
        <v>31</v>
      </c>
      <c r="D4" t="s">
        <v>18</v>
      </c>
      <c r="E4" t="s">
        <v>32</v>
      </c>
      <c r="F4" t="s">
        <v>19</v>
      </c>
      <c r="G4" t="str">
        <f>IFERROR(VLOOKUP(C4,'CWE Categories'!A:C,3,0),"")</f>
        <v>General Authentication, Authorization, and Permission Errors</v>
      </c>
      <c r="H4" s="5" t="s">
        <v>33</v>
      </c>
      <c r="I4" s="5"/>
      <c r="J4" s="5" t="s">
        <v>21</v>
      </c>
      <c r="M4" t="str">
        <f>IF($G4&lt;&gt;"",VLOOKUP($G4,Model!$A:$D,2,0),"")</f>
        <v>Exploit Public-Facing Application,  Exploitation for Privilege Escalation, Exploitation of Remote Services</v>
      </c>
      <c r="N4" t="str">
        <f>IF($G4&lt;&gt;"",VLOOKUP($G4,Model!$A:$D,3,0),"")</f>
        <v>Depends on what is given access to.</v>
      </c>
      <c r="O4" t="str">
        <f>IF($G4&lt;&gt;"",VLOOKUP($G4,Model!$A:$D,4,0),"")</f>
        <v>N/A</v>
      </c>
    </row>
    <row r="5" spans="1:15" x14ac:dyDescent="0.3">
      <c r="A5" t="s">
        <v>34</v>
      </c>
      <c r="B5" t="s">
        <v>35</v>
      </c>
      <c r="C5" t="s">
        <v>36</v>
      </c>
      <c r="D5" t="s">
        <v>18</v>
      </c>
      <c r="E5" t="s">
        <v>37</v>
      </c>
      <c r="F5" t="s">
        <v>19</v>
      </c>
      <c r="G5" t="str">
        <f>IFERROR(VLOOKUP(C5,'CWE Categories'!A:C,3,0),"")</f>
        <v/>
      </c>
      <c r="H5" s="6" t="s">
        <v>20</v>
      </c>
      <c r="I5" s="6"/>
      <c r="J5" s="6" t="s">
        <v>28</v>
      </c>
      <c r="M5" t="str">
        <f>IF($G5&lt;&gt;"",VLOOKUP($G5,Model!$A:$D,2,0),"")</f>
        <v/>
      </c>
      <c r="N5" t="str">
        <f>IF($G5&lt;&gt;"",VLOOKUP($G5,Model!$A:$D,3,0),"")</f>
        <v/>
      </c>
      <c r="O5" t="str">
        <f>IF($G5&lt;&gt;"",VLOOKUP($G5,Model!$A:$D,4,0),"")</f>
        <v/>
      </c>
    </row>
    <row r="6" spans="1:15" x14ac:dyDescent="0.3">
      <c r="A6" t="s">
        <v>38</v>
      </c>
      <c r="B6" t="s">
        <v>39</v>
      </c>
      <c r="C6" t="s">
        <v>36</v>
      </c>
      <c r="D6" t="s">
        <v>18</v>
      </c>
      <c r="E6" t="s">
        <v>40</v>
      </c>
      <c r="F6" t="s">
        <v>19</v>
      </c>
      <c r="G6" t="str">
        <f>IFERROR(VLOOKUP(C6,'CWE Categories'!A:C,3,0),"")</f>
        <v/>
      </c>
      <c r="H6" s="5" t="s">
        <v>41</v>
      </c>
      <c r="I6" s="5" t="s">
        <v>42</v>
      </c>
      <c r="J6" s="5" t="s">
        <v>43</v>
      </c>
      <c r="M6" t="str">
        <f>IF($G6&lt;&gt;"",VLOOKUP($G6,Model!$A:$D,2,0),"")</f>
        <v/>
      </c>
      <c r="N6" t="str">
        <f>IF($G6&lt;&gt;"",VLOOKUP($G6,Model!$A:$D,3,0),"")</f>
        <v/>
      </c>
      <c r="O6" t="str">
        <f>IF($G6&lt;&gt;"",VLOOKUP($G6,Model!$A:$D,4,0),"")</f>
        <v/>
      </c>
    </row>
    <row r="7" spans="1:15" x14ac:dyDescent="0.3">
      <c r="A7" t="s">
        <v>44</v>
      </c>
      <c r="B7" s="8" t="s">
        <v>45</v>
      </c>
      <c r="C7" t="s">
        <v>36</v>
      </c>
      <c r="D7" t="s">
        <v>18</v>
      </c>
      <c r="E7" t="s">
        <v>46</v>
      </c>
      <c r="F7" t="s">
        <v>19</v>
      </c>
      <c r="G7" t="str">
        <f>IFERROR(VLOOKUP(C7,'CWE Categories'!A:C,3,0),"")</f>
        <v/>
      </c>
      <c r="H7" s="6" t="s">
        <v>27</v>
      </c>
      <c r="I7" s="6" t="s">
        <v>20</v>
      </c>
      <c r="J7" s="6" t="s">
        <v>21</v>
      </c>
      <c r="M7" t="str">
        <f>IF($G7&lt;&gt;"",VLOOKUP($G7,Model!$A:$D,2,0),"")</f>
        <v/>
      </c>
      <c r="N7" t="str">
        <f>IF($G7&lt;&gt;"",VLOOKUP($G7,Model!$A:$D,3,0),"")</f>
        <v/>
      </c>
      <c r="O7" t="str">
        <f>IF($G7&lt;&gt;"",VLOOKUP($G7,Model!$A:$D,4,0),"")</f>
        <v/>
      </c>
    </row>
    <row r="8" spans="1:15" x14ac:dyDescent="0.3">
      <c r="A8" t="s">
        <v>47</v>
      </c>
      <c r="B8" t="s">
        <v>48</v>
      </c>
      <c r="C8" t="s">
        <v>49</v>
      </c>
      <c r="D8" t="s">
        <v>18</v>
      </c>
      <c r="E8" t="s">
        <v>50</v>
      </c>
      <c r="F8" t="s">
        <v>19</v>
      </c>
      <c r="G8" t="str">
        <f>IFERROR(VLOOKUP(C8,'CWE Categories'!A:C,3,0),"")</f>
        <v/>
      </c>
      <c r="H8" s="5" t="s">
        <v>51</v>
      </c>
      <c r="I8" s="5" t="s">
        <v>52</v>
      </c>
      <c r="J8" s="5"/>
      <c r="M8" t="str">
        <f>IF($G8&lt;&gt;"",VLOOKUP($G8,Model!$A:$D,2,0),"")</f>
        <v/>
      </c>
      <c r="N8" t="str">
        <f>IF($G8&lt;&gt;"",VLOOKUP($G8,Model!$A:$D,3,0),"")</f>
        <v/>
      </c>
      <c r="O8" t="str">
        <f>IF($G8&lt;&gt;"",VLOOKUP($G8,Model!$A:$D,4,0),"")</f>
        <v/>
      </c>
    </row>
    <row r="9" spans="1:15" x14ac:dyDescent="0.3">
      <c r="A9" t="s">
        <v>53</v>
      </c>
      <c r="B9" t="s">
        <v>54</v>
      </c>
      <c r="C9" t="s">
        <v>36</v>
      </c>
      <c r="D9" t="s">
        <v>18</v>
      </c>
      <c r="E9" t="s">
        <v>55</v>
      </c>
      <c r="F9" t="s">
        <v>19</v>
      </c>
      <c r="G9" t="str">
        <f>IFERROR(VLOOKUP(C9,'CWE Categories'!A:C,3,0),"")</f>
        <v/>
      </c>
      <c r="H9" s="6" t="s">
        <v>56</v>
      </c>
      <c r="I9" s="6" t="s">
        <v>57</v>
      </c>
      <c r="J9" s="6"/>
      <c r="M9" t="str">
        <f>IF($G9&lt;&gt;"",VLOOKUP($G9,Model!$A:$D,2,0),"")</f>
        <v/>
      </c>
      <c r="N9" t="str">
        <f>IF($G9&lt;&gt;"",VLOOKUP($G9,Model!$A:$D,3,0),"")</f>
        <v/>
      </c>
      <c r="O9" t="str">
        <f>IF($G9&lt;&gt;"",VLOOKUP($G9,Model!$A:$D,4,0),"")</f>
        <v/>
      </c>
    </row>
    <row r="10" spans="1:15" x14ac:dyDescent="0.3">
      <c r="A10" t="s">
        <v>58</v>
      </c>
      <c r="B10" s="8" t="s">
        <v>59</v>
      </c>
      <c r="C10" t="s">
        <v>60</v>
      </c>
      <c r="D10" t="s">
        <v>18</v>
      </c>
      <c r="E10" t="s">
        <v>61</v>
      </c>
      <c r="F10" t="s">
        <v>19</v>
      </c>
      <c r="G10" t="str">
        <f>IFERROR(VLOOKUP(C10,'CWE Categories'!A:C,3,0),"")</f>
        <v>SQL Injection</v>
      </c>
      <c r="H10" s="5" t="s">
        <v>20</v>
      </c>
      <c r="I10" s="5" t="s">
        <v>62</v>
      </c>
      <c r="J10" s="5" t="s">
        <v>63</v>
      </c>
      <c r="M10" t="str">
        <f>IF($G10&lt;&gt;"",VLOOKUP($G10,Model!$A:$D,2,0),"")</f>
        <v>Command and Scripting Interpreter</v>
      </c>
      <c r="N10" t="str">
        <f>IF($G10&lt;&gt;"",VLOOKUP($G10,Model!$A:$D,3,0),"")</f>
        <v>Data from Local System, Server Software Component: Web Shell, Create Account, Exploit Public-Facing Application, Data Manipulation</v>
      </c>
      <c r="O10" t="str">
        <f>IF($G10&lt;&gt;"",VLOOKUP($G10,Model!$A:$D,4,0),"")</f>
        <v>External Remote Service</v>
      </c>
    </row>
    <row r="11" spans="1:15" x14ac:dyDescent="0.3">
      <c r="A11" t="s">
        <v>64</v>
      </c>
      <c r="B11" t="s">
        <v>65</v>
      </c>
      <c r="C11" t="s">
        <v>60</v>
      </c>
      <c r="D11" t="s">
        <v>18</v>
      </c>
      <c r="E11" t="s">
        <v>66</v>
      </c>
      <c r="F11" t="s">
        <v>19</v>
      </c>
      <c r="G11" t="str">
        <f>IFERROR(VLOOKUP(C11,'CWE Categories'!A:C,3,0),"")</f>
        <v>SQL Injection</v>
      </c>
      <c r="H11" s="6" t="s">
        <v>20</v>
      </c>
      <c r="I11" s="6" t="s">
        <v>62</v>
      </c>
      <c r="J11" s="6" t="s">
        <v>63</v>
      </c>
      <c r="M11" t="str">
        <f>IF($G11&lt;&gt;"",VLOOKUP($G11,Model!$A:$D,2,0),"")</f>
        <v>Command and Scripting Interpreter</v>
      </c>
      <c r="N11" t="str">
        <f>IF($G11&lt;&gt;"",VLOOKUP($G11,Model!$A:$D,3,0),"")</f>
        <v>Data from Local System, Server Software Component: Web Shell, Create Account, Exploit Public-Facing Application, Data Manipulation</v>
      </c>
      <c r="O11" t="str">
        <f>IF($G11&lt;&gt;"",VLOOKUP($G11,Model!$A:$D,4,0),"")</f>
        <v>External Remote Service</v>
      </c>
    </row>
    <row r="12" spans="1:15" x14ac:dyDescent="0.3">
      <c r="A12" t="s">
        <v>67</v>
      </c>
      <c r="B12" t="s">
        <v>68</v>
      </c>
      <c r="C12" t="e">
        <v>#N/A</v>
      </c>
      <c r="D12" t="s">
        <v>18</v>
      </c>
      <c r="E12" t="e">
        <v>#N/A</v>
      </c>
      <c r="F12" t="s">
        <v>19</v>
      </c>
      <c r="G12" t="str">
        <f>IFERROR(VLOOKUP(C12,'CWE Categories'!A:C,3,0),"")</f>
        <v/>
      </c>
      <c r="H12" s="5" t="s">
        <v>69</v>
      </c>
      <c r="I12" s="5"/>
      <c r="J12" s="5" t="s">
        <v>70</v>
      </c>
      <c r="M12" t="str">
        <f>IF($G12&lt;&gt;"",VLOOKUP($G12,Model!$A:$D,2,0),"")</f>
        <v/>
      </c>
      <c r="N12" t="str">
        <f>IF($G12&lt;&gt;"",VLOOKUP($G12,Model!$A:$D,3,0),"")</f>
        <v/>
      </c>
      <c r="O12" t="str">
        <f>IF($G12&lt;&gt;"",VLOOKUP($G12,Model!$A:$D,4,0),"")</f>
        <v/>
      </c>
    </row>
    <row r="13" spans="1:15" x14ac:dyDescent="0.3">
      <c r="A13" t="s">
        <v>71</v>
      </c>
      <c r="B13" s="8" t="s">
        <v>72</v>
      </c>
      <c r="C13" t="s">
        <v>73</v>
      </c>
      <c r="D13" t="s">
        <v>18</v>
      </c>
      <c r="E13" t="s">
        <v>74</v>
      </c>
      <c r="F13" t="s">
        <v>19</v>
      </c>
      <c r="G13" t="str">
        <f>IFERROR(VLOOKUP(C13,'CWE Categories'!A:C,3,0),"")</f>
        <v>OS Command Injection</v>
      </c>
      <c r="H13" s="6" t="s">
        <v>27</v>
      </c>
      <c r="I13" s="6" t="s">
        <v>20</v>
      </c>
      <c r="J13" s="6" t="s">
        <v>43</v>
      </c>
      <c r="M13" t="str">
        <f>IF($G13&lt;&gt;"",VLOOKUP($G13,Model!$A:$D,2,0),"")</f>
        <v>Command and Scripting Interpreter</v>
      </c>
      <c r="N13" t="str">
        <f>IF($G13&lt;&gt;"",VLOOKUP($G13,Model!$A:$D,3,0),"")</f>
        <v>N/A</v>
      </c>
      <c r="O13" t="str">
        <f>IF($G13&lt;&gt;"",VLOOKUP($G13,Model!$A:$D,4,0),"")</f>
        <v>External Remote Service</v>
      </c>
    </row>
    <row r="14" spans="1:15" x14ac:dyDescent="0.3">
      <c r="A14" t="s">
        <v>75</v>
      </c>
      <c r="B14" t="s">
        <v>76</v>
      </c>
      <c r="C14" t="s">
        <v>77</v>
      </c>
      <c r="D14" t="s">
        <v>18</v>
      </c>
      <c r="E14" t="s">
        <v>74</v>
      </c>
      <c r="F14" t="s">
        <v>19</v>
      </c>
      <c r="G14" t="str">
        <f>IFERROR(VLOOKUP(C14,'CWE Categories'!A:C,3,0),"")</f>
        <v>General Authentication, Authorization, and Permission Errors</v>
      </c>
      <c r="H14" s="5" t="s">
        <v>27</v>
      </c>
      <c r="I14" s="5" t="s">
        <v>78</v>
      </c>
      <c r="J14" s="5" t="s">
        <v>21</v>
      </c>
      <c r="M14" t="str">
        <f>IF($G14&lt;&gt;"",VLOOKUP($G14,Model!$A:$D,2,0),"")</f>
        <v>Exploit Public-Facing Application,  Exploitation for Privilege Escalation, Exploitation of Remote Services</v>
      </c>
      <c r="N14" t="str">
        <f>IF($G14&lt;&gt;"",VLOOKUP($G14,Model!$A:$D,3,0),"")</f>
        <v>Depends on what is given access to.</v>
      </c>
      <c r="O14" t="str">
        <f>IF($G14&lt;&gt;"",VLOOKUP($G14,Model!$A:$D,4,0),"")</f>
        <v>N/A</v>
      </c>
    </row>
    <row r="15" spans="1:15" x14ac:dyDescent="0.3">
      <c r="A15" t="s">
        <v>79</v>
      </c>
      <c r="B15" t="s">
        <v>80</v>
      </c>
      <c r="C15" t="e">
        <v>#N/A</v>
      </c>
      <c r="D15" t="s">
        <v>18</v>
      </c>
      <c r="E15" t="e">
        <v>#N/A</v>
      </c>
      <c r="F15" t="s">
        <v>19</v>
      </c>
      <c r="G15" t="str">
        <f>IFERROR(VLOOKUP(C15,'CWE Categories'!A:C,3,0),"")</f>
        <v/>
      </c>
      <c r="H15" s="6" t="s">
        <v>27</v>
      </c>
      <c r="I15" s="6" t="s">
        <v>20</v>
      </c>
      <c r="J15" s="6" t="s">
        <v>43</v>
      </c>
      <c r="M15" t="str">
        <f>IF($G15&lt;&gt;"",VLOOKUP($G15,Model!$A:$D,2,0),"")</f>
        <v/>
      </c>
      <c r="N15" t="str">
        <f>IF($G15&lt;&gt;"",VLOOKUP($G15,Model!$A:$D,3,0),"")</f>
        <v/>
      </c>
      <c r="O15" t="str">
        <f>IF($G15&lt;&gt;"",VLOOKUP($G15,Model!$A:$D,4,0),"")</f>
        <v/>
      </c>
    </row>
    <row r="16" spans="1:15" x14ac:dyDescent="0.3">
      <c r="A16" t="s">
        <v>81</v>
      </c>
      <c r="B16" t="s">
        <v>82</v>
      </c>
      <c r="C16" t="s">
        <v>83</v>
      </c>
      <c r="D16" t="s">
        <v>18</v>
      </c>
      <c r="E16" t="s">
        <v>84</v>
      </c>
      <c r="F16" t="s">
        <v>19</v>
      </c>
      <c r="G16" t="str">
        <f>IFERROR(VLOOKUP(C16,'CWE Categories'!A:C,3,0),"")</f>
        <v>Cross-site Scripting (XSS)</v>
      </c>
      <c r="H16" s="5" t="s">
        <v>85</v>
      </c>
      <c r="I16" s="5" t="s">
        <v>51</v>
      </c>
      <c r="J16" s="5" t="s">
        <v>70</v>
      </c>
      <c r="M16" t="str">
        <f>IF($G16&lt;&gt;"",VLOOKUP($G16,Model!$A:$D,2,0),"")</f>
        <v>Command and Scripting Interpreter: JavaScript/JScript</v>
      </c>
      <c r="N16" t="str">
        <f>IF($G16&lt;&gt;"",VLOOKUP($G16,Model!$A:$D,3,0),"")</f>
        <v>Man-in-the-Browser</v>
      </c>
      <c r="O16" t="str">
        <f>IF($G16&lt;&gt;"",VLOOKUP($G16,Model!$A:$D,4,0),"")</f>
        <v>Stored – Drive-by Compromise, Others – User Execution: Malicious Link</v>
      </c>
    </row>
    <row r="17" spans="1:15" x14ac:dyDescent="0.3">
      <c r="A17" t="s">
        <v>86</v>
      </c>
      <c r="B17" t="s">
        <v>87</v>
      </c>
      <c r="C17" t="s">
        <v>17</v>
      </c>
      <c r="D17" t="s">
        <v>18</v>
      </c>
      <c r="E17">
        <v>0</v>
      </c>
      <c r="F17" t="s">
        <v>19</v>
      </c>
      <c r="G17" t="str">
        <f>IFERROR(VLOOKUP(C17,'CWE Categories'!A:C,3,0),"")</f>
        <v>Memory Modification (Memory Buffer Errors, Pointer Issues, Type Errors, etc.)</v>
      </c>
      <c r="H17" s="6" t="s">
        <v>88</v>
      </c>
      <c r="I17" s="6" t="s">
        <v>20</v>
      </c>
      <c r="J17" s="6" t="s">
        <v>21</v>
      </c>
      <c r="M17" t="str">
        <f>IF($G17&lt;&gt;"",VLOOKUP($G17,Model!$A:$D,2,0),"")</f>
        <v>Hijack Execution Flow, Endpoint Denial of Service: Application or System Exploitation</v>
      </c>
      <c r="N17" t="str">
        <f>IF($G17&lt;&gt;"",VLOOKUP($G17,Model!$A:$D,3,0),"")</f>
        <v>N/A</v>
      </c>
      <c r="O17">
        <f>IF($G17&lt;&gt;"",VLOOKUP($G17,Model!$A:$D,4,0),"")</f>
        <v>0</v>
      </c>
    </row>
    <row r="18" spans="1:15" x14ac:dyDescent="0.3">
      <c r="A18" t="s">
        <v>89</v>
      </c>
      <c r="B18" t="s">
        <v>90</v>
      </c>
      <c r="C18" t="s">
        <v>91</v>
      </c>
      <c r="D18" t="s">
        <v>18</v>
      </c>
      <c r="E18" t="s">
        <v>92</v>
      </c>
      <c r="F18" t="s">
        <v>19</v>
      </c>
      <c r="G18" t="str">
        <f>IFERROR(VLOOKUP(C18,'CWE Categories'!A:C,3,0),"")</f>
        <v/>
      </c>
      <c r="H18" s="5" t="s">
        <v>93</v>
      </c>
      <c r="I18" s="5"/>
      <c r="J18" s="5" t="s">
        <v>28</v>
      </c>
      <c r="M18" t="str">
        <f>IF($G18&lt;&gt;"",VLOOKUP($G18,Model!$A:$D,2,0),"")</f>
        <v/>
      </c>
      <c r="N18" t="str">
        <f>IF($G18&lt;&gt;"",VLOOKUP($G18,Model!$A:$D,3,0),"")</f>
        <v/>
      </c>
      <c r="O18" t="str">
        <f>IF($G18&lt;&gt;"",VLOOKUP($G18,Model!$A:$D,4,0),"")</f>
        <v/>
      </c>
    </row>
    <row r="19" spans="1:15" x14ac:dyDescent="0.3">
      <c r="A19" t="s">
        <v>94</v>
      </c>
      <c r="B19" t="s">
        <v>95</v>
      </c>
      <c r="C19" t="s">
        <v>96</v>
      </c>
      <c r="D19" t="s">
        <v>18</v>
      </c>
      <c r="E19" t="s">
        <v>97</v>
      </c>
      <c r="F19" t="s">
        <v>19</v>
      </c>
      <c r="G19" t="str">
        <f>IFERROR(VLOOKUP(C19,'CWE Categories'!A:C,3,0),"")</f>
        <v/>
      </c>
      <c r="H19" s="6" t="s">
        <v>20</v>
      </c>
      <c r="I19" s="6"/>
      <c r="J19" s="6" t="s">
        <v>43</v>
      </c>
      <c r="M19" t="str">
        <f>IF($G19&lt;&gt;"",VLOOKUP($G19,Model!$A:$D,2,0),"")</f>
        <v/>
      </c>
      <c r="N19" t="str">
        <f>IF($G19&lt;&gt;"",VLOOKUP($G19,Model!$A:$D,3,0),"")</f>
        <v/>
      </c>
      <c r="O19" t="str">
        <f>IF($G19&lt;&gt;"",VLOOKUP($G19,Model!$A:$D,4,0),"")</f>
        <v/>
      </c>
    </row>
    <row r="20" spans="1:15" x14ac:dyDescent="0.3">
      <c r="A20" t="s">
        <v>98</v>
      </c>
      <c r="B20" t="s">
        <v>99</v>
      </c>
      <c r="C20" t="s">
        <v>83</v>
      </c>
      <c r="D20" t="s">
        <v>18</v>
      </c>
      <c r="E20" t="s">
        <v>100</v>
      </c>
      <c r="F20" t="s">
        <v>19</v>
      </c>
      <c r="G20" t="str">
        <f>IFERROR(VLOOKUP(C20,'CWE Categories'!A:C,3,0),"")</f>
        <v>Cross-site Scripting (XSS)</v>
      </c>
      <c r="H20" s="5" t="s">
        <v>85</v>
      </c>
      <c r="I20" s="5" t="s">
        <v>51</v>
      </c>
      <c r="J20" s="5" t="s">
        <v>70</v>
      </c>
      <c r="M20" t="str">
        <f>IF($G20&lt;&gt;"",VLOOKUP($G20,Model!$A:$D,2,0),"")</f>
        <v>Command and Scripting Interpreter: JavaScript/JScript</v>
      </c>
      <c r="N20" t="str">
        <f>IF($G20&lt;&gt;"",VLOOKUP($G20,Model!$A:$D,3,0),"")</f>
        <v>Man-in-the-Browser</v>
      </c>
      <c r="O20" t="str">
        <f>IF($G20&lt;&gt;"",VLOOKUP($G20,Model!$A:$D,4,0),"")</f>
        <v>Stored – Drive-by Compromise, Others – User Execution: Malicious Link</v>
      </c>
    </row>
    <row r="21" spans="1:15" x14ac:dyDescent="0.3">
      <c r="A21" t="s">
        <v>101</v>
      </c>
      <c r="B21" t="s">
        <v>102</v>
      </c>
      <c r="C21" t="s">
        <v>83</v>
      </c>
      <c r="D21" t="s">
        <v>18</v>
      </c>
      <c r="E21" t="s">
        <v>103</v>
      </c>
      <c r="F21" t="s">
        <v>19</v>
      </c>
      <c r="G21" t="str">
        <f>IFERROR(VLOOKUP(C21,'CWE Categories'!A:C,3,0),"")</f>
        <v>Cross-site Scripting (XSS)</v>
      </c>
      <c r="H21" s="6" t="s">
        <v>85</v>
      </c>
      <c r="I21" s="6" t="s">
        <v>51</v>
      </c>
      <c r="J21" s="6" t="s">
        <v>70</v>
      </c>
      <c r="M21" t="str">
        <f>IF($G21&lt;&gt;"",VLOOKUP($G21,Model!$A:$D,2,0),"")</f>
        <v>Command and Scripting Interpreter: JavaScript/JScript</v>
      </c>
      <c r="N21" t="str">
        <f>IF($G21&lt;&gt;"",VLOOKUP($G21,Model!$A:$D,3,0),"")</f>
        <v>Man-in-the-Browser</v>
      </c>
      <c r="O21" t="str">
        <f>IF($G21&lt;&gt;"",VLOOKUP($G21,Model!$A:$D,4,0),"")</f>
        <v>Stored – Drive-by Compromise, Others – User Execution: Malicious Link</v>
      </c>
    </row>
    <row r="22" spans="1:15" x14ac:dyDescent="0.3">
      <c r="A22" t="s">
        <v>104</v>
      </c>
      <c r="B22" t="s">
        <v>105</v>
      </c>
      <c r="C22" t="s">
        <v>106</v>
      </c>
      <c r="D22" t="s">
        <v>18</v>
      </c>
      <c r="E22" t="s">
        <v>107</v>
      </c>
      <c r="F22" t="s">
        <v>19</v>
      </c>
      <c r="G22" t="str">
        <f>IFERROR(VLOOKUP(C22,'CWE Categories'!A:C,3,0),"")</f>
        <v>Cross-site Request Forgery (CSRF)</v>
      </c>
      <c r="H22" s="5" t="s">
        <v>69</v>
      </c>
      <c r="I22" s="5"/>
      <c r="J22" s="5" t="s">
        <v>70</v>
      </c>
      <c r="M22" t="str">
        <f>IF($G22&lt;&gt;"",VLOOKUP($G22,Model!$A:$D,2,0),"")</f>
        <v>Exploitation for Privilege Escalation</v>
      </c>
      <c r="N22" t="str">
        <f>IF($G22&lt;&gt;"",VLOOKUP($G22,Model!$A:$D,3,0),"")</f>
        <v>Depends on what functionality is vulnerable</v>
      </c>
      <c r="O22" t="str">
        <f>IF($G22&lt;&gt;"",VLOOKUP($G22,Model!$A:$D,4,0),"")</f>
        <v>User Execution: Malicious Link</v>
      </c>
    </row>
    <row r="23" spans="1:15" x14ac:dyDescent="0.3">
      <c r="A23" t="s">
        <v>108</v>
      </c>
      <c r="B23" t="s">
        <v>109</v>
      </c>
      <c r="C23" t="s">
        <v>17</v>
      </c>
      <c r="D23" t="s">
        <v>18</v>
      </c>
      <c r="E23">
        <v>0</v>
      </c>
      <c r="F23" t="s">
        <v>19</v>
      </c>
      <c r="G23" t="str">
        <f>IFERROR(VLOOKUP(C23,'CWE Categories'!A:C,3,0),"")</f>
        <v>Memory Modification (Memory Buffer Errors, Pointer Issues, Type Errors, etc.)</v>
      </c>
      <c r="H23" s="6" t="s">
        <v>20</v>
      </c>
      <c r="I23" s="6"/>
      <c r="J23" s="6" t="s">
        <v>21</v>
      </c>
      <c r="M23" t="str">
        <f>IF($G23&lt;&gt;"",VLOOKUP($G23,Model!$A:$D,2,0),"")</f>
        <v>Hijack Execution Flow, Endpoint Denial of Service: Application or System Exploitation</v>
      </c>
      <c r="N23" t="str">
        <f>IF($G23&lt;&gt;"",VLOOKUP($G23,Model!$A:$D,3,0),"")</f>
        <v>N/A</v>
      </c>
      <c r="O23">
        <f>IF($G23&lt;&gt;"",VLOOKUP($G23,Model!$A:$D,4,0),"")</f>
        <v>0</v>
      </c>
    </row>
    <row r="24" spans="1:15" x14ac:dyDescent="0.3">
      <c r="A24" t="s">
        <v>110</v>
      </c>
      <c r="B24" t="s">
        <v>111</v>
      </c>
      <c r="C24" t="s">
        <v>83</v>
      </c>
      <c r="D24" t="s">
        <v>18</v>
      </c>
      <c r="E24" t="s">
        <v>112</v>
      </c>
      <c r="F24" t="s">
        <v>19</v>
      </c>
      <c r="G24" t="str">
        <f>IFERROR(VLOOKUP(C24,'CWE Categories'!A:C,3,0),"")</f>
        <v>Cross-site Scripting (XSS)</v>
      </c>
      <c r="H24" s="5" t="s">
        <v>85</v>
      </c>
      <c r="I24" s="5" t="s">
        <v>51</v>
      </c>
      <c r="J24" s="5" t="s">
        <v>113</v>
      </c>
      <c r="M24" t="str">
        <f>IF($G24&lt;&gt;"",VLOOKUP($G24,Model!$A:$D,2,0),"")</f>
        <v>Command and Scripting Interpreter: JavaScript/JScript</v>
      </c>
      <c r="N24" t="str">
        <f>IF($G24&lt;&gt;"",VLOOKUP($G24,Model!$A:$D,3,0),"")</f>
        <v>Man-in-the-Browser</v>
      </c>
      <c r="O24" t="str">
        <f>IF($G24&lt;&gt;"",VLOOKUP($G24,Model!$A:$D,4,0),"")</f>
        <v>Stored – Drive-by Compromise, Others – User Execution: Malicious Link</v>
      </c>
    </row>
    <row r="25" spans="1:15" x14ac:dyDescent="0.3">
      <c r="A25" t="s">
        <v>114</v>
      </c>
      <c r="B25" t="s">
        <v>115</v>
      </c>
      <c r="C25" t="s">
        <v>36</v>
      </c>
      <c r="D25" t="s">
        <v>18</v>
      </c>
      <c r="E25" t="s">
        <v>116</v>
      </c>
      <c r="F25" t="s">
        <v>19</v>
      </c>
      <c r="G25" t="str">
        <f>IFERROR(VLOOKUP(C25,'CWE Categories'!A:C,3,0),"")</f>
        <v/>
      </c>
      <c r="H25" s="6" t="s">
        <v>69</v>
      </c>
      <c r="I25" s="6"/>
      <c r="J25" s="6" t="s">
        <v>63</v>
      </c>
      <c r="M25" t="str">
        <f>IF($G25&lt;&gt;"",VLOOKUP($G25,Model!$A:$D,2,0),"")</f>
        <v/>
      </c>
      <c r="N25" t="str">
        <f>IF($G25&lt;&gt;"",VLOOKUP($G25,Model!$A:$D,3,0),"")</f>
        <v/>
      </c>
      <c r="O25" t="str">
        <f>IF($G25&lt;&gt;"",VLOOKUP($G25,Model!$A:$D,4,0),"")</f>
        <v/>
      </c>
    </row>
    <row r="26" spans="1:15" x14ac:dyDescent="0.3">
      <c r="A26" t="s">
        <v>117</v>
      </c>
      <c r="B26" t="s">
        <v>118</v>
      </c>
      <c r="C26" t="s">
        <v>119</v>
      </c>
      <c r="D26" t="s">
        <v>18</v>
      </c>
      <c r="E26">
        <v>0</v>
      </c>
      <c r="F26" t="s">
        <v>19</v>
      </c>
      <c r="G26" t="str">
        <f>IFERROR(VLOOKUP(C26,'CWE Categories'!A:C,3,0),"")</f>
        <v>OS Command Injection</v>
      </c>
      <c r="H26" s="5" t="s">
        <v>69</v>
      </c>
      <c r="I26" s="5" t="s">
        <v>20</v>
      </c>
      <c r="J26" s="5" t="s">
        <v>43</v>
      </c>
      <c r="M26" t="str">
        <f>IF($G26&lt;&gt;"",VLOOKUP($G26,Model!$A:$D,2,0),"")</f>
        <v>Command and Scripting Interpreter</v>
      </c>
      <c r="N26" t="str">
        <f>IF($G26&lt;&gt;"",VLOOKUP($G26,Model!$A:$D,3,0),"")</f>
        <v>N/A</v>
      </c>
      <c r="O26" t="str">
        <f>IF($G26&lt;&gt;"",VLOOKUP($G26,Model!$A:$D,4,0),"")</f>
        <v>External Remote Service</v>
      </c>
    </row>
    <row r="27" spans="1:15" x14ac:dyDescent="0.3">
      <c r="A27" t="s">
        <v>120</v>
      </c>
      <c r="B27" t="s">
        <v>121</v>
      </c>
      <c r="C27">
        <v>0</v>
      </c>
      <c r="D27" t="s">
        <v>18</v>
      </c>
      <c r="E27">
        <v>0</v>
      </c>
      <c r="F27" t="s">
        <v>19</v>
      </c>
      <c r="G27" t="str">
        <f>IFERROR(VLOOKUP(C27,'CWE Categories'!A:C,3,0),"")</f>
        <v/>
      </c>
      <c r="H27" s="6" t="s">
        <v>122</v>
      </c>
      <c r="I27" s="6" t="s">
        <v>123</v>
      </c>
      <c r="J27" s="6"/>
      <c r="M27" t="str">
        <f>IF($G27&lt;&gt;"",VLOOKUP($G27,Model!$A:$D,2,0),"")</f>
        <v/>
      </c>
      <c r="N27" t="str">
        <f>IF($G27&lt;&gt;"",VLOOKUP($G27,Model!$A:$D,3,0),"")</f>
        <v/>
      </c>
      <c r="O27" t="str">
        <f>IF($G27&lt;&gt;"",VLOOKUP($G27,Model!$A:$D,4,0),"")</f>
        <v/>
      </c>
    </row>
    <row r="28" spans="1:15" x14ac:dyDescent="0.3">
      <c r="A28" t="s">
        <v>124</v>
      </c>
      <c r="B28" t="s">
        <v>125</v>
      </c>
      <c r="C28" t="e">
        <v>#N/A</v>
      </c>
      <c r="D28" t="s">
        <v>18</v>
      </c>
      <c r="E28" t="e">
        <v>#N/A</v>
      </c>
      <c r="F28" t="s">
        <v>19</v>
      </c>
      <c r="G28" t="str">
        <f>IFERROR(VLOOKUP(C28,'CWE Categories'!A:C,3,0),"")</f>
        <v/>
      </c>
      <c r="H28" s="5" t="s">
        <v>85</v>
      </c>
      <c r="I28" s="5" t="s">
        <v>51</v>
      </c>
      <c r="J28" s="5" t="s">
        <v>70</v>
      </c>
      <c r="M28" t="str">
        <f>IF($G28&lt;&gt;"",VLOOKUP($G28,Model!$A:$D,2,0),"")</f>
        <v/>
      </c>
      <c r="N28" t="str">
        <f>IF($G28&lt;&gt;"",VLOOKUP($G28,Model!$A:$D,3,0),"")</f>
        <v/>
      </c>
      <c r="O28" t="str">
        <f>IF($G28&lt;&gt;"",VLOOKUP($G28,Model!$A:$D,4,0),"")</f>
        <v/>
      </c>
    </row>
    <row r="29" spans="1:15" x14ac:dyDescent="0.3">
      <c r="A29" t="s">
        <v>126</v>
      </c>
      <c r="B29" t="s">
        <v>127</v>
      </c>
      <c r="C29" t="s">
        <v>128</v>
      </c>
      <c r="D29" t="s">
        <v>18</v>
      </c>
      <c r="E29" t="s">
        <v>129</v>
      </c>
      <c r="F29" t="s">
        <v>19</v>
      </c>
      <c r="G29" t="str">
        <f>IFERROR(VLOOKUP(C29,'CWE Categories'!A:C,3,0),"")</f>
        <v>General Authentication, Authorization, and Permission Errors</v>
      </c>
      <c r="H29" s="6" t="s">
        <v>52</v>
      </c>
      <c r="I29" s="6"/>
      <c r="J29" s="6" t="s">
        <v>28</v>
      </c>
      <c r="M29" t="str">
        <f>IF($G29&lt;&gt;"",VLOOKUP($G29,Model!$A:$D,2,0),"")</f>
        <v>Exploit Public-Facing Application,  Exploitation for Privilege Escalation, Exploitation of Remote Services</v>
      </c>
      <c r="N29" t="str">
        <f>IF($G29&lt;&gt;"",VLOOKUP($G29,Model!$A:$D,3,0),"")</f>
        <v>Depends on what is given access to.</v>
      </c>
      <c r="O29" t="str">
        <f>IF($G29&lt;&gt;"",VLOOKUP($G29,Model!$A:$D,4,0),"")</f>
        <v>N/A</v>
      </c>
    </row>
    <row r="30" spans="1:15" x14ac:dyDescent="0.3">
      <c r="A30" t="s">
        <v>130</v>
      </c>
      <c r="B30" t="s">
        <v>131</v>
      </c>
      <c r="C30" t="s">
        <v>17</v>
      </c>
      <c r="D30" t="s">
        <v>18</v>
      </c>
      <c r="E30">
        <v>0</v>
      </c>
      <c r="F30" t="s">
        <v>19</v>
      </c>
      <c r="G30" t="str">
        <f>IFERROR(VLOOKUP(C30,'CWE Categories'!A:C,3,0),"")</f>
        <v>Memory Modification (Memory Buffer Errors, Pointer Issues, Type Errors, etc.)</v>
      </c>
      <c r="H30" s="5" t="s">
        <v>69</v>
      </c>
      <c r="I30" s="5" t="s">
        <v>20</v>
      </c>
      <c r="J30" s="5" t="s">
        <v>43</v>
      </c>
      <c r="M30" t="str">
        <f>IF($G30&lt;&gt;"",VLOOKUP($G30,Model!$A:$D,2,0),"")</f>
        <v>Hijack Execution Flow, Endpoint Denial of Service: Application or System Exploitation</v>
      </c>
      <c r="N30" t="str">
        <f>IF($G30&lt;&gt;"",VLOOKUP($G30,Model!$A:$D,3,0),"")</f>
        <v>N/A</v>
      </c>
      <c r="O30">
        <f>IF($G30&lt;&gt;"",VLOOKUP($G30,Model!$A:$D,4,0),"")</f>
        <v>0</v>
      </c>
    </row>
    <row r="31" spans="1:15" x14ac:dyDescent="0.3">
      <c r="A31" t="s">
        <v>132</v>
      </c>
      <c r="B31" t="s">
        <v>133</v>
      </c>
      <c r="C31" t="s">
        <v>36</v>
      </c>
      <c r="D31" t="s">
        <v>18</v>
      </c>
      <c r="E31">
        <v>0</v>
      </c>
      <c r="F31" t="s">
        <v>19</v>
      </c>
      <c r="G31" t="str">
        <f>IFERROR(VLOOKUP(C31,'CWE Categories'!A:C,3,0),"")</f>
        <v/>
      </c>
      <c r="H31" s="6" t="s">
        <v>69</v>
      </c>
      <c r="I31" s="6"/>
      <c r="J31" s="6" t="s">
        <v>43</v>
      </c>
      <c r="M31" t="str">
        <f>IF($G31&lt;&gt;"",VLOOKUP($G31,Model!$A:$D,2,0),"")</f>
        <v/>
      </c>
      <c r="N31" t="str">
        <f>IF($G31&lt;&gt;"",VLOOKUP($G31,Model!$A:$D,3,0),"")</f>
        <v/>
      </c>
      <c r="O31" t="str">
        <f>IF($G31&lt;&gt;"",VLOOKUP($G31,Model!$A:$D,4,0),"")</f>
        <v/>
      </c>
    </row>
    <row r="32" spans="1:15" x14ac:dyDescent="0.3">
      <c r="A32" t="s">
        <v>134</v>
      </c>
      <c r="B32" t="s">
        <v>135</v>
      </c>
      <c r="C32" t="s">
        <v>136</v>
      </c>
      <c r="D32" t="s">
        <v>18</v>
      </c>
      <c r="E32">
        <v>0</v>
      </c>
      <c r="F32" t="s">
        <v>19</v>
      </c>
      <c r="G32" t="str">
        <f>IFERROR(VLOOKUP(C32,'CWE Categories'!A:C,3,0),"")</f>
        <v>General Authentication, Authorization, and Permission Errors</v>
      </c>
      <c r="H32" s="5" t="s">
        <v>137</v>
      </c>
      <c r="I32" s="5"/>
      <c r="J32" s="5"/>
      <c r="M32" t="str">
        <f>IF($G32&lt;&gt;"",VLOOKUP($G32,Model!$A:$D,2,0),"")</f>
        <v>Exploit Public-Facing Application,  Exploitation for Privilege Escalation, Exploitation of Remote Services</v>
      </c>
      <c r="N32" t="str">
        <f>IF($G32&lt;&gt;"",VLOOKUP($G32,Model!$A:$D,3,0),"")</f>
        <v>Depends on what is given access to.</v>
      </c>
      <c r="O32" t="str">
        <f>IF($G32&lt;&gt;"",VLOOKUP($G32,Model!$A:$D,4,0),"")</f>
        <v>N/A</v>
      </c>
    </row>
    <row r="33" spans="1:15" x14ac:dyDescent="0.3">
      <c r="A33" t="s">
        <v>138</v>
      </c>
      <c r="B33" t="s">
        <v>139</v>
      </c>
      <c r="C33" t="s">
        <v>36</v>
      </c>
      <c r="D33" t="s">
        <v>18</v>
      </c>
      <c r="E33" t="s">
        <v>140</v>
      </c>
      <c r="F33" t="s">
        <v>19</v>
      </c>
      <c r="G33" t="str">
        <f>IFERROR(VLOOKUP(C33,'CWE Categories'!A:C,3,0),"")</f>
        <v/>
      </c>
      <c r="H33" s="6" t="s">
        <v>93</v>
      </c>
      <c r="I33" s="6"/>
      <c r="J33" s="6" t="s">
        <v>28</v>
      </c>
      <c r="M33" t="str">
        <f>IF($G33&lt;&gt;"",VLOOKUP($G33,Model!$A:$D,2,0),"")</f>
        <v/>
      </c>
      <c r="N33" t="str">
        <f>IF($G33&lt;&gt;"",VLOOKUP($G33,Model!$A:$D,3,0),"")</f>
        <v/>
      </c>
      <c r="O33" t="str">
        <f>IF($G33&lt;&gt;"",VLOOKUP($G33,Model!$A:$D,4,0),"")</f>
        <v/>
      </c>
    </row>
    <row r="34" spans="1:15" x14ac:dyDescent="0.3">
      <c r="A34" t="s">
        <v>141</v>
      </c>
      <c r="B34" t="s">
        <v>142</v>
      </c>
      <c r="C34" t="e">
        <v>#N/A</v>
      </c>
      <c r="D34" t="s">
        <v>18</v>
      </c>
      <c r="E34" t="e">
        <v>#N/A</v>
      </c>
      <c r="F34" t="s">
        <v>19</v>
      </c>
      <c r="G34" t="str">
        <f>IFERROR(VLOOKUP(C34,'CWE Categories'!A:C,3,0),"")</f>
        <v/>
      </c>
      <c r="H34" s="5" t="s">
        <v>52</v>
      </c>
      <c r="I34" s="5"/>
      <c r="J34" s="5" t="s">
        <v>43</v>
      </c>
      <c r="M34" t="str">
        <f>IF($G34&lt;&gt;"",VLOOKUP($G34,Model!$A:$D,2,0),"")</f>
        <v/>
      </c>
      <c r="N34" t="str">
        <f>IF($G34&lt;&gt;"",VLOOKUP($G34,Model!$A:$D,3,0),"")</f>
        <v/>
      </c>
      <c r="O34" t="str">
        <f>IF($G34&lt;&gt;"",VLOOKUP($G34,Model!$A:$D,4,0),"")</f>
        <v/>
      </c>
    </row>
    <row r="35" spans="1:15" x14ac:dyDescent="0.3">
      <c r="A35" t="s">
        <v>143</v>
      </c>
      <c r="B35" t="s">
        <v>144</v>
      </c>
      <c r="C35" t="s">
        <v>145</v>
      </c>
      <c r="D35" t="s">
        <v>18</v>
      </c>
      <c r="E35" t="s">
        <v>146</v>
      </c>
      <c r="F35" t="s">
        <v>19</v>
      </c>
      <c r="G35" t="str">
        <f>IFERROR(VLOOKUP(C35,'CWE Categories'!A:C,3,0),"")</f>
        <v>Untrusted/Uncontrolled/Unquoted Search Path</v>
      </c>
      <c r="H35" s="6" t="s">
        <v>147</v>
      </c>
      <c r="I35" s="6"/>
      <c r="J35" s="6" t="s">
        <v>43</v>
      </c>
      <c r="M35" t="str">
        <f>IF($G35&lt;&gt;"",VLOOKUP($G35,Model!$A:$D,2,0),"")</f>
        <v>Hijack Execution Flow</v>
      </c>
      <c r="N35" t="str">
        <f>IF($G35&lt;&gt;"",VLOOKUP($G35,Model!$A:$D,3,0),"")</f>
        <v>N/A</v>
      </c>
      <c r="O35" t="str">
        <f>IF($G35&lt;&gt;"",VLOOKUP($G35,Model!$A:$D,4,0),"")</f>
        <v>N/A</v>
      </c>
    </row>
    <row r="36" spans="1:15" x14ac:dyDescent="0.3">
      <c r="A36" t="s">
        <v>148</v>
      </c>
      <c r="B36" t="s">
        <v>149</v>
      </c>
      <c r="C36" t="s">
        <v>150</v>
      </c>
      <c r="D36" t="s">
        <v>18</v>
      </c>
      <c r="E36" t="s">
        <v>151</v>
      </c>
      <c r="F36" t="s">
        <v>19</v>
      </c>
      <c r="G36" t="str">
        <f>IFERROR(VLOOKUP(C36,'CWE Categories'!A:C,3,0),"")</f>
        <v>General Authentication, Authorization, and Permission Errors</v>
      </c>
      <c r="H36" s="5" t="s">
        <v>152</v>
      </c>
      <c r="I36" s="5" t="s">
        <v>20</v>
      </c>
      <c r="J36" s="5"/>
      <c r="M36" t="str">
        <f>IF($G36&lt;&gt;"",VLOOKUP($G36,Model!$A:$D,2,0),"")</f>
        <v>Exploit Public-Facing Application,  Exploitation for Privilege Escalation, Exploitation of Remote Services</v>
      </c>
      <c r="N36" t="str">
        <f>IF($G36&lt;&gt;"",VLOOKUP($G36,Model!$A:$D,3,0),"")</f>
        <v>Depends on what is given access to.</v>
      </c>
      <c r="O36" t="str">
        <f>IF($G36&lt;&gt;"",VLOOKUP($G36,Model!$A:$D,4,0),"")</f>
        <v>N/A</v>
      </c>
    </row>
    <row r="37" spans="1:15" x14ac:dyDescent="0.3">
      <c r="A37" t="s">
        <v>153</v>
      </c>
      <c r="B37" t="s">
        <v>154</v>
      </c>
      <c r="C37" t="s">
        <v>136</v>
      </c>
      <c r="D37" t="s">
        <v>18</v>
      </c>
      <c r="E37" t="s">
        <v>155</v>
      </c>
      <c r="F37" t="s">
        <v>19</v>
      </c>
      <c r="G37" t="str">
        <f>IFERROR(VLOOKUP(C37,'CWE Categories'!A:C,3,0),"")</f>
        <v>General Authentication, Authorization, and Permission Errors</v>
      </c>
      <c r="H37" s="6" t="s">
        <v>27</v>
      </c>
      <c r="I37" s="6" t="s">
        <v>20</v>
      </c>
      <c r="J37" s="6"/>
      <c r="M37" t="str">
        <f>IF($G37&lt;&gt;"",VLOOKUP($G37,Model!$A:$D,2,0),"")</f>
        <v>Exploit Public-Facing Application,  Exploitation for Privilege Escalation, Exploitation of Remote Services</v>
      </c>
      <c r="N37" t="str">
        <f>IF($G37&lt;&gt;"",VLOOKUP($G37,Model!$A:$D,3,0),"")</f>
        <v>Depends on what is given access to.</v>
      </c>
      <c r="O37" t="str">
        <f>IF($G37&lt;&gt;"",VLOOKUP($G37,Model!$A:$D,4,0),"")</f>
        <v>N/A</v>
      </c>
    </row>
    <row r="38" spans="1:15" x14ac:dyDescent="0.3">
      <c r="A38" t="s">
        <v>156</v>
      </c>
      <c r="B38" t="s">
        <v>157</v>
      </c>
      <c r="C38" t="s">
        <v>158</v>
      </c>
      <c r="D38" t="s">
        <v>18</v>
      </c>
      <c r="E38">
        <v>0</v>
      </c>
      <c r="F38" t="s">
        <v>19</v>
      </c>
      <c r="G38" t="str">
        <f>IFERROR(VLOOKUP(C38,'CWE Categories'!A:C,3,0),"")</f>
        <v>Uncontrolled Resource Consumption</v>
      </c>
      <c r="H38" s="5" t="s">
        <v>159</v>
      </c>
      <c r="I38" s="5"/>
      <c r="J38" s="5" t="s">
        <v>28</v>
      </c>
      <c r="M38" t="str">
        <f>IF($G38&lt;&gt;"",VLOOKUP($G38,Model!$A:$D,2,0),"")</f>
        <v>Endpoint Denial of Service</v>
      </c>
      <c r="N38" t="str">
        <f>IF($G38&lt;&gt;"",VLOOKUP($G38,Model!$A:$D,3,0),"")</f>
        <v>N/A</v>
      </c>
      <c r="O38" t="str">
        <f>IF($G38&lt;&gt;"",VLOOKUP($G38,Model!$A:$D,4,0),"")</f>
        <v>N/A</v>
      </c>
    </row>
    <row r="39" spans="1:15" x14ac:dyDescent="0.3">
      <c r="A39" t="s">
        <v>160</v>
      </c>
      <c r="B39" t="s">
        <v>161</v>
      </c>
      <c r="C39" t="s">
        <v>36</v>
      </c>
      <c r="D39" t="s">
        <v>18</v>
      </c>
      <c r="E39" t="s">
        <v>32</v>
      </c>
      <c r="F39" t="s">
        <v>19</v>
      </c>
      <c r="G39" t="str">
        <f>IFERROR(VLOOKUP(C39,'CWE Categories'!A:C,3,0),"")</f>
        <v/>
      </c>
      <c r="H39" s="6" t="s">
        <v>162</v>
      </c>
      <c r="I39" s="6"/>
      <c r="J39" s="6"/>
      <c r="M39" t="str">
        <f>IF($G39&lt;&gt;"",VLOOKUP($G39,Model!$A:$D,2,0),"")</f>
        <v/>
      </c>
      <c r="N39" t="str">
        <f>IF($G39&lt;&gt;"",VLOOKUP($G39,Model!$A:$D,3,0),"")</f>
        <v/>
      </c>
      <c r="O39" t="str">
        <f>IF($G39&lt;&gt;"",VLOOKUP($G39,Model!$A:$D,4,0),"")</f>
        <v/>
      </c>
    </row>
    <row r="40" spans="1:15" x14ac:dyDescent="0.3">
      <c r="A40" t="s">
        <v>163</v>
      </c>
      <c r="B40" t="s">
        <v>164</v>
      </c>
      <c r="C40" t="s">
        <v>36</v>
      </c>
      <c r="D40" t="s">
        <v>18</v>
      </c>
      <c r="E40" t="s">
        <v>165</v>
      </c>
      <c r="F40" t="s">
        <v>19</v>
      </c>
      <c r="G40" t="str">
        <f>IFERROR(VLOOKUP(C40,'CWE Categories'!A:C,3,0),"")</f>
        <v/>
      </c>
      <c r="H40" s="5" t="s">
        <v>162</v>
      </c>
      <c r="I40" s="5"/>
      <c r="J40" s="5"/>
      <c r="M40" t="str">
        <f>IF($G40&lt;&gt;"",VLOOKUP($G40,Model!$A:$D,2,0),"")</f>
        <v/>
      </c>
      <c r="N40" t="str">
        <f>IF($G40&lt;&gt;"",VLOOKUP($G40,Model!$A:$D,3,0),"")</f>
        <v/>
      </c>
      <c r="O40" t="str">
        <f>IF($G40&lt;&gt;"",VLOOKUP($G40,Model!$A:$D,4,0),"")</f>
        <v/>
      </c>
    </row>
    <row r="41" spans="1:15" x14ac:dyDescent="0.3">
      <c r="A41" t="s">
        <v>166</v>
      </c>
      <c r="B41" t="s">
        <v>167</v>
      </c>
      <c r="C41">
        <v>0</v>
      </c>
      <c r="D41" t="s">
        <v>18</v>
      </c>
      <c r="E41">
        <v>0</v>
      </c>
      <c r="F41" t="s">
        <v>19</v>
      </c>
      <c r="G41" t="str">
        <f>IFERROR(VLOOKUP(C41,'CWE Categories'!A:C,3,0),"")</f>
        <v/>
      </c>
      <c r="H41" s="6" t="s">
        <v>20</v>
      </c>
      <c r="I41" s="6"/>
      <c r="J41" s="6" t="s">
        <v>28</v>
      </c>
      <c r="M41" t="str">
        <f>IF($G41&lt;&gt;"",VLOOKUP($G41,Model!$A:$D,2,0),"")</f>
        <v/>
      </c>
      <c r="N41" t="str">
        <f>IF($G41&lt;&gt;"",VLOOKUP($G41,Model!$A:$D,3,0),"")</f>
        <v/>
      </c>
      <c r="O41" t="str">
        <f>IF($G41&lt;&gt;"",VLOOKUP($G41,Model!$A:$D,4,0),"")</f>
        <v/>
      </c>
    </row>
    <row r="42" spans="1:15" x14ac:dyDescent="0.3">
      <c r="A42" t="s">
        <v>168</v>
      </c>
      <c r="B42" t="s">
        <v>169</v>
      </c>
      <c r="C42" t="s">
        <v>106</v>
      </c>
      <c r="D42" t="s">
        <v>18</v>
      </c>
      <c r="E42">
        <v>0</v>
      </c>
      <c r="F42" t="s">
        <v>19</v>
      </c>
      <c r="G42" t="str">
        <f>IFERROR(VLOOKUP(C42,'CWE Categories'!A:C,3,0),"")</f>
        <v>Cross-site Request Forgery (CSRF)</v>
      </c>
      <c r="H42" s="5" t="s">
        <v>69</v>
      </c>
      <c r="I42" s="5"/>
      <c r="J42" s="5" t="s">
        <v>70</v>
      </c>
      <c r="M42" t="str">
        <f>IF($G42&lt;&gt;"",VLOOKUP($G42,Model!$A:$D,2,0),"")</f>
        <v>Exploitation for Privilege Escalation</v>
      </c>
      <c r="N42" t="str">
        <f>IF($G42&lt;&gt;"",VLOOKUP($G42,Model!$A:$D,3,0),"")</f>
        <v>Depends on what functionality is vulnerable</v>
      </c>
      <c r="O42" t="str">
        <f>IF($G42&lt;&gt;"",VLOOKUP($G42,Model!$A:$D,4,0),"")</f>
        <v>User Execution: Malicious Link</v>
      </c>
    </row>
    <row r="43" spans="1:15" x14ac:dyDescent="0.3">
      <c r="A43" t="s">
        <v>170</v>
      </c>
      <c r="B43" t="s">
        <v>171</v>
      </c>
      <c r="C43" t="s">
        <v>158</v>
      </c>
      <c r="D43" t="s">
        <v>18</v>
      </c>
      <c r="E43" t="s">
        <v>97</v>
      </c>
      <c r="F43" t="s">
        <v>19</v>
      </c>
      <c r="G43" t="str">
        <f>IFERROR(VLOOKUP(C43,'CWE Categories'!A:C,3,0),"")</f>
        <v>Uncontrolled Resource Consumption</v>
      </c>
      <c r="H43" s="6" t="s">
        <v>172</v>
      </c>
      <c r="I43" s="6"/>
      <c r="J43" s="6"/>
      <c r="M43" t="str">
        <f>IF($G43&lt;&gt;"",VLOOKUP($G43,Model!$A:$D,2,0),"")</f>
        <v>Endpoint Denial of Service</v>
      </c>
      <c r="N43" t="str">
        <f>IF($G43&lt;&gt;"",VLOOKUP($G43,Model!$A:$D,3,0),"")</f>
        <v>N/A</v>
      </c>
      <c r="O43" t="str">
        <f>IF($G43&lt;&gt;"",VLOOKUP($G43,Model!$A:$D,4,0),"")</f>
        <v>N/A</v>
      </c>
    </row>
    <row r="44" spans="1:15" x14ac:dyDescent="0.3">
      <c r="A44" t="s">
        <v>173</v>
      </c>
      <c r="B44" t="s">
        <v>174</v>
      </c>
      <c r="C44" t="e">
        <v>#N/A</v>
      </c>
      <c r="D44" t="s">
        <v>18</v>
      </c>
      <c r="E44" t="e">
        <v>#N/A</v>
      </c>
      <c r="F44" t="s">
        <v>19</v>
      </c>
      <c r="G44" t="str">
        <f>IFERROR(VLOOKUP(C44,'CWE Categories'!A:C,3,0),"")</f>
        <v/>
      </c>
      <c r="H44" s="5" t="s">
        <v>52</v>
      </c>
      <c r="I44" s="5"/>
      <c r="J44" s="5" t="s">
        <v>43</v>
      </c>
      <c r="M44" t="str">
        <f>IF($G44&lt;&gt;"",VLOOKUP($G44,Model!$A:$D,2,0),"")</f>
        <v/>
      </c>
      <c r="N44" t="str">
        <f>IF($G44&lt;&gt;"",VLOOKUP($G44,Model!$A:$D,3,0),"")</f>
        <v/>
      </c>
      <c r="O44" t="str">
        <f>IF($G44&lt;&gt;"",VLOOKUP($G44,Model!$A:$D,4,0),"")</f>
        <v/>
      </c>
    </row>
    <row r="45" spans="1:15" x14ac:dyDescent="0.3">
      <c r="A45" t="s">
        <v>175</v>
      </c>
      <c r="B45" t="s">
        <v>176</v>
      </c>
      <c r="C45" t="s">
        <v>36</v>
      </c>
      <c r="D45" t="s">
        <v>18</v>
      </c>
      <c r="E45" t="s">
        <v>177</v>
      </c>
      <c r="F45" t="s">
        <v>19</v>
      </c>
      <c r="G45" t="str">
        <f>IFERROR(VLOOKUP(C45,'CWE Categories'!A:C,3,0),"")</f>
        <v/>
      </c>
      <c r="H45" s="6" t="s">
        <v>152</v>
      </c>
      <c r="I45" s="6" t="s">
        <v>178</v>
      </c>
      <c r="M45" t="str">
        <f>IF($G45&lt;&gt;"",VLOOKUP($G45,Model!$A:$D,2,0),"")</f>
        <v/>
      </c>
      <c r="N45" t="str">
        <f>IF($G45&lt;&gt;"",VLOOKUP($G45,Model!$A:$D,3,0),"")</f>
        <v/>
      </c>
      <c r="O45" t="str">
        <f>IF($G45&lt;&gt;"",VLOOKUP($G45,Model!$A:$D,4,0),"")</f>
        <v/>
      </c>
    </row>
    <row r="46" spans="1:15" x14ac:dyDescent="0.3">
      <c r="A46" t="s">
        <v>179</v>
      </c>
      <c r="B46" t="s">
        <v>180</v>
      </c>
      <c r="C46" t="e">
        <v>#N/A</v>
      </c>
      <c r="D46" t="s">
        <v>18</v>
      </c>
      <c r="E46" t="e">
        <v>#N/A</v>
      </c>
      <c r="F46" t="s">
        <v>19</v>
      </c>
      <c r="G46" t="str">
        <f>IFERROR(VLOOKUP(C46,'CWE Categories'!A:C,3,0),"")</f>
        <v/>
      </c>
      <c r="H46" s="5" t="s">
        <v>78</v>
      </c>
      <c r="I46" s="5"/>
      <c r="J46" s="5" t="s">
        <v>43</v>
      </c>
      <c r="M46" t="str">
        <f>IF($G46&lt;&gt;"",VLOOKUP($G46,Model!$A:$D,2,0),"")</f>
        <v/>
      </c>
      <c r="N46" t="str">
        <f>IF($G46&lt;&gt;"",VLOOKUP($G46,Model!$A:$D,3,0),"")</f>
        <v/>
      </c>
      <c r="O46" t="str">
        <f>IF($G46&lt;&gt;"",VLOOKUP($G46,Model!$A:$D,4,0),"")</f>
        <v/>
      </c>
    </row>
    <row r="47" spans="1:15" x14ac:dyDescent="0.3">
      <c r="A47" t="s">
        <v>181</v>
      </c>
      <c r="B47" t="s">
        <v>182</v>
      </c>
      <c r="C47" t="s">
        <v>183</v>
      </c>
      <c r="D47" t="s">
        <v>18</v>
      </c>
      <c r="E47" t="s">
        <v>184</v>
      </c>
      <c r="F47" t="s">
        <v>19</v>
      </c>
      <c r="G47" t="str">
        <f>IFERROR(VLOOKUP(C47,'CWE Categories'!A:C,3,0),"")</f>
        <v>General Authentication, Authorization, and Permission Errors</v>
      </c>
      <c r="H47" s="6" t="s">
        <v>69</v>
      </c>
      <c r="I47" s="6" t="s">
        <v>52</v>
      </c>
      <c r="J47" s="6"/>
      <c r="M47" t="str">
        <f>IF($G47&lt;&gt;"",VLOOKUP($G47,Model!$A:$D,2,0),"")</f>
        <v>Exploit Public-Facing Application,  Exploitation for Privilege Escalation, Exploitation of Remote Services</v>
      </c>
      <c r="N47" t="str">
        <f>IF($G47&lt;&gt;"",VLOOKUP($G47,Model!$A:$D,3,0),"")</f>
        <v>Depends on what is given access to.</v>
      </c>
      <c r="O47" t="str">
        <f>IF($G47&lt;&gt;"",VLOOKUP($G47,Model!$A:$D,4,0),"")</f>
        <v>N/A</v>
      </c>
    </row>
    <row r="48" spans="1:15" x14ac:dyDescent="0.3">
      <c r="A48" t="s">
        <v>185</v>
      </c>
      <c r="B48" t="s">
        <v>186</v>
      </c>
      <c r="C48" t="e">
        <v>#N/A</v>
      </c>
      <c r="D48" t="s">
        <v>18</v>
      </c>
      <c r="E48" t="e">
        <v>#N/A</v>
      </c>
      <c r="F48" t="s">
        <v>19</v>
      </c>
      <c r="G48" t="str">
        <f>IFERROR(VLOOKUP(C48,'CWE Categories'!A:C,3,0),"")</f>
        <v/>
      </c>
      <c r="H48" s="5" t="s">
        <v>20</v>
      </c>
      <c r="I48" s="5"/>
      <c r="J48" s="5" t="s">
        <v>187</v>
      </c>
      <c r="M48" t="str">
        <f>IF($G48&lt;&gt;"",VLOOKUP($G48,Model!$A:$D,2,0),"")</f>
        <v/>
      </c>
      <c r="N48" t="str">
        <f>IF($G48&lt;&gt;"",VLOOKUP($G48,Model!$A:$D,3,0),"")</f>
        <v/>
      </c>
      <c r="O48" t="str">
        <f>IF($G48&lt;&gt;"",VLOOKUP($G48,Model!$A:$D,4,0),"")</f>
        <v/>
      </c>
    </row>
    <row r="49" spans="1:15" x14ac:dyDescent="0.3">
      <c r="A49" t="s">
        <v>188</v>
      </c>
      <c r="B49" t="s">
        <v>189</v>
      </c>
      <c r="C49" t="s">
        <v>190</v>
      </c>
      <c r="D49" t="s">
        <v>18</v>
      </c>
      <c r="E49">
        <v>0</v>
      </c>
      <c r="F49" t="s">
        <v>19</v>
      </c>
      <c r="G49" t="str">
        <f>IFERROR(VLOOKUP(C49,'CWE Categories'!A:C,3,0),"")</f>
        <v>General Authentication, Authorization, and Permission Errors</v>
      </c>
      <c r="H49" s="6" t="s">
        <v>191</v>
      </c>
      <c r="I49" s="6"/>
      <c r="J49" s="6" t="s">
        <v>43</v>
      </c>
      <c r="M49" t="str">
        <f>IF($G49&lt;&gt;"",VLOOKUP($G49,Model!$A:$D,2,0),"")</f>
        <v>Exploit Public-Facing Application,  Exploitation for Privilege Escalation, Exploitation of Remote Services</v>
      </c>
      <c r="N49" t="str">
        <f>IF($G49&lt;&gt;"",VLOOKUP($G49,Model!$A:$D,3,0),"")</f>
        <v>Depends on what is given access to.</v>
      </c>
      <c r="O49" t="str">
        <f>IF($G49&lt;&gt;"",VLOOKUP($G49,Model!$A:$D,4,0),"")</f>
        <v>N/A</v>
      </c>
    </row>
    <row r="50" spans="1:15" x14ac:dyDescent="0.3">
      <c r="A50" t="s">
        <v>192</v>
      </c>
      <c r="B50" t="s">
        <v>193</v>
      </c>
      <c r="C50" t="s">
        <v>150</v>
      </c>
      <c r="D50" t="s">
        <v>18</v>
      </c>
      <c r="E50" t="s">
        <v>194</v>
      </c>
      <c r="F50" t="s">
        <v>19</v>
      </c>
      <c r="G50" t="str">
        <f>IFERROR(VLOOKUP(C50,'CWE Categories'!A:C,3,0),"")</f>
        <v>General Authentication, Authorization, and Permission Errors</v>
      </c>
      <c r="H50" s="5" t="s">
        <v>27</v>
      </c>
      <c r="I50" s="5"/>
      <c r="J50" s="5" t="s">
        <v>43</v>
      </c>
      <c r="M50" t="str">
        <f>IF($G50&lt;&gt;"",VLOOKUP($G50,Model!$A:$D,2,0),"")</f>
        <v>Exploit Public-Facing Application,  Exploitation for Privilege Escalation, Exploitation of Remote Services</v>
      </c>
      <c r="N50" t="str">
        <f>IF($G50&lt;&gt;"",VLOOKUP($G50,Model!$A:$D,3,0),"")</f>
        <v>Depends on what is given access to.</v>
      </c>
      <c r="O50" t="str">
        <f>IF($G50&lt;&gt;"",VLOOKUP($G50,Model!$A:$D,4,0),"")</f>
        <v>N/A</v>
      </c>
    </row>
    <row r="51" spans="1:15" x14ac:dyDescent="0.3">
      <c r="A51" t="s">
        <v>195</v>
      </c>
      <c r="B51" t="s">
        <v>196</v>
      </c>
      <c r="C51" t="s">
        <v>36</v>
      </c>
      <c r="D51" t="s">
        <v>18</v>
      </c>
      <c r="E51" t="s">
        <v>197</v>
      </c>
      <c r="F51" t="s">
        <v>19</v>
      </c>
      <c r="G51" t="str">
        <f>IFERROR(VLOOKUP(C51,'CWE Categories'!A:C,3,0),"")</f>
        <v/>
      </c>
      <c r="H51" s="6" t="s">
        <v>162</v>
      </c>
      <c r="I51" s="6"/>
      <c r="J51" s="6"/>
      <c r="M51" t="str">
        <f>IF($G51&lt;&gt;"",VLOOKUP($G51,Model!$A:$D,2,0),"")</f>
        <v/>
      </c>
      <c r="N51" t="str">
        <f>IF($G51&lt;&gt;"",VLOOKUP($G51,Model!$A:$D,3,0),"")</f>
        <v/>
      </c>
      <c r="O51" t="str">
        <f>IF($G51&lt;&gt;"",VLOOKUP($G51,Model!$A:$D,4,0),"")</f>
        <v/>
      </c>
    </row>
    <row r="52" spans="1:15" x14ac:dyDescent="0.3">
      <c r="A52" t="s">
        <v>198</v>
      </c>
      <c r="B52" t="s">
        <v>199</v>
      </c>
      <c r="C52" t="e">
        <v>#N/A</v>
      </c>
      <c r="D52" t="s">
        <v>18</v>
      </c>
      <c r="E52" t="e">
        <v>#N/A</v>
      </c>
      <c r="F52" t="s">
        <v>19</v>
      </c>
      <c r="G52" t="str">
        <f>IFERROR(VLOOKUP(C52,'CWE Categories'!A:C,3,0),"")</f>
        <v/>
      </c>
      <c r="H52" s="5" t="s">
        <v>200</v>
      </c>
      <c r="I52" s="5"/>
      <c r="J52" s="5"/>
      <c r="M52" t="str">
        <f>IF($G52&lt;&gt;"",VLOOKUP($G52,Model!$A:$D,2,0),"")</f>
        <v/>
      </c>
      <c r="N52" t="str">
        <f>IF($G52&lt;&gt;"",VLOOKUP($G52,Model!$A:$D,3,0),"")</f>
        <v/>
      </c>
      <c r="O52" t="str">
        <f>IF($G52&lt;&gt;"",VLOOKUP($G52,Model!$A:$D,4,0),"")</f>
        <v/>
      </c>
    </row>
    <row r="53" spans="1:15" x14ac:dyDescent="0.3">
      <c r="A53" t="s">
        <v>201</v>
      </c>
      <c r="B53" t="s">
        <v>202</v>
      </c>
      <c r="C53" t="s">
        <v>203</v>
      </c>
      <c r="D53" t="s">
        <v>18</v>
      </c>
      <c r="E53">
        <v>0</v>
      </c>
      <c r="F53" t="s">
        <v>19</v>
      </c>
      <c r="G53" t="str">
        <f>IFERROR(VLOOKUP(C53,'CWE Categories'!A:C,3,0),"")</f>
        <v/>
      </c>
      <c r="H53" s="6" t="s">
        <v>159</v>
      </c>
      <c r="I53" s="6"/>
      <c r="J53" s="6"/>
      <c r="M53" t="str">
        <f>IF($G53&lt;&gt;"",VLOOKUP($G53,Model!$A:$D,2,0),"")</f>
        <v/>
      </c>
      <c r="N53" t="str">
        <f>IF($G53&lt;&gt;"",VLOOKUP($G53,Model!$A:$D,3,0),"")</f>
        <v/>
      </c>
      <c r="O53" t="str">
        <f>IF($G53&lt;&gt;"",VLOOKUP($G53,Model!$A:$D,4,0),"")</f>
        <v/>
      </c>
    </row>
    <row r="54" spans="1:15" x14ac:dyDescent="0.3">
      <c r="A54" t="s">
        <v>204</v>
      </c>
      <c r="B54" t="s">
        <v>205</v>
      </c>
      <c r="C54" t="s">
        <v>106</v>
      </c>
      <c r="D54" t="s">
        <v>18</v>
      </c>
      <c r="E54">
        <v>0</v>
      </c>
      <c r="F54" t="s">
        <v>19</v>
      </c>
      <c r="G54" t="str">
        <f>IFERROR(VLOOKUP(C54,'CWE Categories'!A:C,3,0),"")</f>
        <v>Cross-site Request Forgery (CSRF)</v>
      </c>
      <c r="H54" s="5" t="s">
        <v>27</v>
      </c>
      <c r="I54" s="5"/>
      <c r="J54" s="5" t="s">
        <v>70</v>
      </c>
      <c r="M54" t="str">
        <f>IF($G54&lt;&gt;"",VLOOKUP($G54,Model!$A:$D,2,0),"")</f>
        <v>Exploitation for Privilege Escalation</v>
      </c>
      <c r="N54" t="str">
        <f>IF($G54&lt;&gt;"",VLOOKUP($G54,Model!$A:$D,3,0),"")</f>
        <v>Depends on what functionality is vulnerable</v>
      </c>
      <c r="O54" t="str">
        <f>IF($G54&lt;&gt;"",VLOOKUP($G54,Model!$A:$D,4,0),"")</f>
        <v>User Execution: Malicious Link</v>
      </c>
    </row>
    <row r="55" spans="1:15" x14ac:dyDescent="0.3">
      <c r="A55" t="s">
        <v>206</v>
      </c>
      <c r="B55" t="s">
        <v>207</v>
      </c>
      <c r="C55" t="s">
        <v>208</v>
      </c>
      <c r="D55" t="s">
        <v>18</v>
      </c>
      <c r="E55">
        <v>0</v>
      </c>
      <c r="F55" t="s">
        <v>19</v>
      </c>
      <c r="G55" t="str">
        <f>IFERROR(VLOOKUP(C55,'CWE Categories'!A:C,3,0),"")</f>
        <v>URL Redirection to Untrusted Site ('Open Redirect')</v>
      </c>
      <c r="H55" s="6" t="s">
        <v>122</v>
      </c>
      <c r="I55" s="6" t="s">
        <v>113</v>
      </c>
      <c r="J55" s="6" t="s">
        <v>51</v>
      </c>
      <c r="M55" t="str">
        <f>IF($G55&lt;&gt;"",VLOOKUP($G55,Model!$A:$D,2,0),"")</f>
        <v>N/A</v>
      </c>
      <c r="N55" t="str">
        <f>IF($G55&lt;&gt;"",VLOOKUP($G55,Model!$A:$D,3,0),"")</f>
        <v>Masquerading</v>
      </c>
      <c r="O55" t="str">
        <f>IF($G55&lt;&gt;"",VLOOKUP($G55,Model!$A:$D,4,0),"")</f>
        <v>Phishing: Spearphishing Link</v>
      </c>
    </row>
    <row r="56" spans="1:15" x14ac:dyDescent="0.3">
      <c r="A56" t="s">
        <v>209</v>
      </c>
      <c r="B56" s="8" t="s">
        <v>210</v>
      </c>
      <c r="C56" t="s">
        <v>83</v>
      </c>
      <c r="D56" t="s">
        <v>18</v>
      </c>
      <c r="E56" t="s">
        <v>211</v>
      </c>
      <c r="F56" t="s">
        <v>19</v>
      </c>
      <c r="G56" t="str">
        <f>IFERROR(VLOOKUP(C56,'CWE Categories'!A:C,3,0),"")</f>
        <v>Cross-site Scripting (XSS)</v>
      </c>
      <c r="H56" s="5" t="s">
        <v>85</v>
      </c>
      <c r="I56" s="5" t="s">
        <v>51</v>
      </c>
      <c r="J56" s="5" t="s">
        <v>70</v>
      </c>
      <c r="M56" t="str">
        <f>IF($G56&lt;&gt;"",VLOOKUP($G56,Model!$A:$D,2,0),"")</f>
        <v>Command and Scripting Interpreter: JavaScript/JScript</v>
      </c>
      <c r="N56" t="str">
        <f>IF($G56&lt;&gt;"",VLOOKUP($G56,Model!$A:$D,3,0),"")</f>
        <v>Man-in-the-Browser</v>
      </c>
      <c r="O56" t="str">
        <f>IF($G56&lt;&gt;"",VLOOKUP($G56,Model!$A:$D,4,0),"")</f>
        <v>Stored – Drive-by Compromise, Others – User Execution: Malicious Link</v>
      </c>
    </row>
    <row r="57" spans="1:15" x14ac:dyDescent="0.3">
      <c r="A57" t="s">
        <v>212</v>
      </c>
      <c r="B57" t="s">
        <v>213</v>
      </c>
      <c r="C57" t="s">
        <v>83</v>
      </c>
      <c r="D57" t="s">
        <v>18</v>
      </c>
      <c r="E57" t="s">
        <v>214</v>
      </c>
      <c r="F57" t="s">
        <v>19</v>
      </c>
      <c r="G57" t="str">
        <f>IFERROR(VLOOKUP(C57,'CWE Categories'!A:C,3,0),"")</f>
        <v>Cross-site Scripting (XSS)</v>
      </c>
      <c r="H57" s="6" t="s">
        <v>85</v>
      </c>
      <c r="I57" s="6" t="s">
        <v>51</v>
      </c>
      <c r="J57" s="6" t="s">
        <v>70</v>
      </c>
      <c r="M57" t="str">
        <f>IF($G57&lt;&gt;"",VLOOKUP($G57,Model!$A:$D,2,0),"")</f>
        <v>Command and Scripting Interpreter: JavaScript/JScript</v>
      </c>
      <c r="N57" t="str">
        <f>IF($G57&lt;&gt;"",VLOOKUP($G57,Model!$A:$D,3,0),"")</f>
        <v>Man-in-the-Browser</v>
      </c>
      <c r="O57" t="str">
        <f>IF($G57&lt;&gt;"",VLOOKUP($G57,Model!$A:$D,4,0),"")</f>
        <v>Stored – Drive-by Compromise, Others – User Execution: Malicious Link</v>
      </c>
    </row>
    <row r="58" spans="1:15" x14ac:dyDescent="0.3">
      <c r="A58" t="s">
        <v>215</v>
      </c>
      <c r="B58" t="s">
        <v>216</v>
      </c>
      <c r="C58" t="s">
        <v>36</v>
      </c>
      <c r="D58" t="s">
        <v>18</v>
      </c>
      <c r="E58" t="s">
        <v>217</v>
      </c>
      <c r="F58" t="s">
        <v>19</v>
      </c>
      <c r="G58" t="str">
        <f>IFERROR(VLOOKUP(C58,'CWE Categories'!A:C,3,0),"")</f>
        <v/>
      </c>
      <c r="H58" s="5" t="s">
        <v>218</v>
      </c>
      <c r="I58" s="5" t="s">
        <v>162</v>
      </c>
      <c r="J58" s="5"/>
      <c r="M58" t="str">
        <f>IF($G58&lt;&gt;"",VLOOKUP($G58,Model!$A:$D,2,0),"")</f>
        <v/>
      </c>
      <c r="N58" t="str">
        <f>IF($G58&lt;&gt;"",VLOOKUP($G58,Model!$A:$D,3,0),"")</f>
        <v/>
      </c>
      <c r="O58" t="str">
        <f>IF($G58&lt;&gt;"",VLOOKUP($G58,Model!$A:$D,4,0),"")</f>
        <v/>
      </c>
    </row>
    <row r="59" spans="1:15" x14ac:dyDescent="0.3">
      <c r="A59" t="s">
        <v>219</v>
      </c>
      <c r="B59" t="s">
        <v>220</v>
      </c>
      <c r="C59" t="e">
        <v>#N/A</v>
      </c>
      <c r="D59" t="s">
        <v>18</v>
      </c>
      <c r="E59" t="e">
        <v>#N/A</v>
      </c>
      <c r="F59" t="s">
        <v>19</v>
      </c>
      <c r="G59" t="str">
        <f>IFERROR(VLOOKUP(C59,'CWE Categories'!A:C,3,0),"")</f>
        <v/>
      </c>
      <c r="H59" s="6" t="s">
        <v>20</v>
      </c>
      <c r="I59" s="6"/>
      <c r="J59" s="6" t="s">
        <v>221</v>
      </c>
      <c r="M59" t="str">
        <f>IF($G59&lt;&gt;"",VLOOKUP($G59,Model!$A:$D,2,0),"")</f>
        <v/>
      </c>
      <c r="N59" t="str">
        <f>IF($G59&lt;&gt;"",VLOOKUP($G59,Model!$A:$D,3,0),"")</f>
        <v/>
      </c>
      <c r="O59" t="str">
        <f>IF($G59&lt;&gt;"",VLOOKUP($G59,Model!$A:$D,4,0),"")</f>
        <v/>
      </c>
    </row>
    <row r="60" spans="1:15" x14ac:dyDescent="0.3">
      <c r="A60" t="s">
        <v>222</v>
      </c>
      <c r="B60" t="s">
        <v>223</v>
      </c>
      <c r="C60" t="e">
        <v>#N/A</v>
      </c>
      <c r="D60" t="s">
        <v>18</v>
      </c>
      <c r="E60" t="e">
        <v>#N/A</v>
      </c>
      <c r="F60" t="s">
        <v>19</v>
      </c>
      <c r="G60" t="str">
        <f>IFERROR(VLOOKUP(C60,'CWE Categories'!A:C,3,0),"")</f>
        <v/>
      </c>
      <c r="H60" s="5" t="s">
        <v>122</v>
      </c>
      <c r="I60" s="5" t="s">
        <v>113</v>
      </c>
      <c r="J60" s="5"/>
      <c r="M60" t="str">
        <f>IF($G60&lt;&gt;"",VLOOKUP($G60,Model!$A:$D,2,0),"")</f>
        <v/>
      </c>
      <c r="N60" t="str">
        <f>IF($G60&lt;&gt;"",VLOOKUP($G60,Model!$A:$D,3,0),"")</f>
        <v/>
      </c>
      <c r="O60" t="str">
        <f>IF($G60&lt;&gt;"",VLOOKUP($G60,Model!$A:$D,4,0),"")</f>
        <v/>
      </c>
    </row>
    <row r="61" spans="1:15" x14ac:dyDescent="0.3">
      <c r="A61" t="s">
        <v>224</v>
      </c>
      <c r="B61" t="s">
        <v>225</v>
      </c>
      <c r="C61" t="s">
        <v>17</v>
      </c>
      <c r="D61" t="s">
        <v>18</v>
      </c>
      <c r="E61" t="s">
        <v>226</v>
      </c>
      <c r="F61" t="s">
        <v>19</v>
      </c>
      <c r="G61" t="str">
        <f>IFERROR(VLOOKUP(C61,'CWE Categories'!A:C,3,0),"")</f>
        <v>Memory Modification (Memory Buffer Errors, Pointer Issues, Type Errors, etc.)</v>
      </c>
      <c r="H61" s="6" t="s">
        <v>20</v>
      </c>
      <c r="I61" s="6"/>
      <c r="J61" s="6" t="s">
        <v>227</v>
      </c>
      <c r="M61" t="str">
        <f>IF($G61&lt;&gt;"",VLOOKUP($G61,Model!$A:$D,2,0),"")</f>
        <v>Hijack Execution Flow, Endpoint Denial of Service: Application or System Exploitation</v>
      </c>
      <c r="N61" t="str">
        <f>IF($G61&lt;&gt;"",VLOOKUP($G61,Model!$A:$D,3,0),"")</f>
        <v>N/A</v>
      </c>
      <c r="O61">
        <f>IF($G61&lt;&gt;"",VLOOKUP($G61,Model!$A:$D,4,0),"")</f>
        <v>0</v>
      </c>
    </row>
    <row r="62" spans="1:15" x14ac:dyDescent="0.3">
      <c r="A62" t="s">
        <v>228</v>
      </c>
      <c r="B62" s="8" t="s">
        <v>229</v>
      </c>
      <c r="C62" t="e">
        <v>#N/A</v>
      </c>
      <c r="D62" t="s">
        <v>18</v>
      </c>
      <c r="E62" t="e">
        <v>#N/A</v>
      </c>
      <c r="F62" t="s">
        <v>230</v>
      </c>
      <c r="G62" t="str">
        <f>IFERROR(VLOOKUP(C62,'CWE Categories'!A:C,3,0),"")</f>
        <v/>
      </c>
      <c r="H62" s="9" t="s">
        <v>28</v>
      </c>
      <c r="J62" s="9" t="s">
        <v>231</v>
      </c>
      <c r="M62" t="str">
        <f>IF($G62&lt;&gt;"",VLOOKUP($G62,Model!$A:$D,2,0),"")</f>
        <v/>
      </c>
      <c r="N62" t="str">
        <f>IF($G62&lt;&gt;"",VLOOKUP($G62,Model!$A:$D,3,0),"")</f>
        <v/>
      </c>
      <c r="O62" t="str">
        <f>IF($G62&lt;&gt;"",VLOOKUP($G62,Model!$A:$D,4,0),"")</f>
        <v/>
      </c>
    </row>
    <row r="63" spans="1:15" x14ac:dyDescent="0.3">
      <c r="A63" t="s">
        <v>232</v>
      </c>
      <c r="B63" s="8" t="s">
        <v>233</v>
      </c>
      <c r="C63" t="s">
        <v>36</v>
      </c>
      <c r="D63" t="s">
        <v>18</v>
      </c>
      <c r="E63">
        <v>0</v>
      </c>
      <c r="F63" t="s">
        <v>230</v>
      </c>
      <c r="G63" t="str">
        <f>IFERROR(VLOOKUP(C63,'CWE Categories'!A:C,3,0),"")</f>
        <v/>
      </c>
      <c r="H63" s="9" t="s">
        <v>28</v>
      </c>
      <c r="J63" t="s">
        <v>187</v>
      </c>
      <c r="M63" t="str">
        <f>IF($G63&lt;&gt;"",VLOOKUP($G63,Model!$A:$D,2,0),"")</f>
        <v/>
      </c>
      <c r="N63" t="str">
        <f>IF($G63&lt;&gt;"",VLOOKUP($G63,Model!$A:$D,3,0),"")</f>
        <v/>
      </c>
      <c r="O63" t="str">
        <f>IF($G63&lt;&gt;"",VLOOKUP($G63,Model!$A:$D,4,0),"")</f>
        <v/>
      </c>
    </row>
    <row r="64" spans="1:15" x14ac:dyDescent="0.3">
      <c r="A64" t="s">
        <v>234</v>
      </c>
      <c r="B64" s="8" t="s">
        <v>235</v>
      </c>
      <c r="C64" t="s">
        <v>36</v>
      </c>
      <c r="D64" t="s">
        <v>18</v>
      </c>
      <c r="E64">
        <v>0</v>
      </c>
      <c r="F64" t="s">
        <v>230</v>
      </c>
      <c r="G64" t="str">
        <f>IFERROR(VLOOKUP(C64,'CWE Categories'!A:C,3,0),"")</f>
        <v/>
      </c>
      <c r="H64" t="s">
        <v>27</v>
      </c>
      <c r="J64" t="s">
        <v>236</v>
      </c>
      <c r="M64" t="str">
        <f>IF($G64&lt;&gt;"",VLOOKUP($G64,Model!$A:$D,2,0),"")</f>
        <v/>
      </c>
      <c r="N64" t="str">
        <f>IF($G64&lt;&gt;"",VLOOKUP($G64,Model!$A:$D,3,0),"")</f>
        <v/>
      </c>
      <c r="O64" t="str">
        <f>IF($G64&lt;&gt;"",VLOOKUP($G64,Model!$A:$D,4,0),"")</f>
        <v/>
      </c>
    </row>
    <row r="65" spans="1:15" x14ac:dyDescent="0.3">
      <c r="A65" t="s">
        <v>237</v>
      </c>
      <c r="B65" s="8" t="s">
        <v>238</v>
      </c>
      <c r="C65" t="s">
        <v>83</v>
      </c>
      <c r="D65" t="s">
        <v>18</v>
      </c>
      <c r="E65" t="s">
        <v>239</v>
      </c>
      <c r="F65" t="s">
        <v>230</v>
      </c>
      <c r="G65" t="str">
        <f>IFERROR(VLOOKUP(C65,'CWE Categories'!A:C,3,0),"")</f>
        <v>Cross-site Scripting (XSS)</v>
      </c>
      <c r="H65" s="5" t="s">
        <v>85</v>
      </c>
      <c r="I65" s="5" t="s">
        <v>51</v>
      </c>
      <c r="J65" s="5" t="s">
        <v>70</v>
      </c>
      <c r="M65" t="str">
        <f>IF($G65&lt;&gt;"",VLOOKUP($G65,Model!$A:$D,2,0),"")</f>
        <v>Command and Scripting Interpreter: JavaScript/JScript</v>
      </c>
      <c r="N65" t="str">
        <f>IF($G65&lt;&gt;"",VLOOKUP($G65,Model!$A:$D,3,0),"")</f>
        <v>Man-in-the-Browser</v>
      </c>
      <c r="O65" t="str">
        <f>IF($G65&lt;&gt;"",VLOOKUP($G65,Model!$A:$D,4,0),"")</f>
        <v>Stored – Drive-by Compromise, Others – User Execution: Malicious Link</v>
      </c>
    </row>
    <row r="66" spans="1:15" x14ac:dyDescent="0.3">
      <c r="A66" t="s">
        <v>240</v>
      </c>
      <c r="B66" s="8" t="s">
        <v>241</v>
      </c>
      <c r="C66" t="s">
        <v>36</v>
      </c>
      <c r="D66" t="s">
        <v>18</v>
      </c>
      <c r="E66">
        <v>0</v>
      </c>
      <c r="F66" t="s">
        <v>230</v>
      </c>
      <c r="G66" t="str">
        <f>IFERROR(VLOOKUP(C66,'CWE Categories'!A:C,3,0),"")</f>
        <v/>
      </c>
      <c r="H66" s="9" t="s">
        <v>88</v>
      </c>
      <c r="J66" t="s">
        <v>28</v>
      </c>
      <c r="M66" t="str">
        <f>IF($G66&lt;&gt;"",VLOOKUP($G66,Model!$A:$D,2,0),"")</f>
        <v/>
      </c>
      <c r="N66" t="str">
        <f>IF($G66&lt;&gt;"",VLOOKUP($G66,Model!$A:$D,3,0),"")</f>
        <v/>
      </c>
      <c r="O66" t="str">
        <f>IF($G66&lt;&gt;"",VLOOKUP($G66,Model!$A:$D,4,0),"")</f>
        <v/>
      </c>
    </row>
    <row r="67" spans="1:15" x14ac:dyDescent="0.3">
      <c r="A67" t="s">
        <v>242</v>
      </c>
      <c r="B67" s="8" t="s">
        <v>243</v>
      </c>
      <c r="C67" t="e">
        <v>#N/A</v>
      </c>
      <c r="D67" t="s">
        <v>18</v>
      </c>
      <c r="E67" t="e">
        <v>#N/A</v>
      </c>
      <c r="F67" t="s">
        <v>230</v>
      </c>
      <c r="G67" t="str">
        <f>IFERROR(VLOOKUP(C67,'CWE Categories'!A:C,3,0),"")</f>
        <v/>
      </c>
      <c r="H67" t="s">
        <v>78</v>
      </c>
      <c r="J67" t="s">
        <v>227</v>
      </c>
      <c r="M67" t="str">
        <f>IF($G67&lt;&gt;"",VLOOKUP($G67,Model!$A:$D,2,0),"")</f>
        <v/>
      </c>
      <c r="N67" t="str">
        <f>IF($G67&lt;&gt;"",VLOOKUP($G67,Model!$A:$D,3,0),"")</f>
        <v/>
      </c>
      <c r="O67" t="str">
        <f>IF($G67&lt;&gt;"",VLOOKUP($G67,Model!$A:$D,4,0),"")</f>
        <v/>
      </c>
    </row>
    <row r="68" spans="1:15" x14ac:dyDescent="0.3">
      <c r="A68" t="s">
        <v>244</v>
      </c>
      <c r="B68" t="s">
        <v>245</v>
      </c>
      <c r="C68" t="s">
        <v>183</v>
      </c>
      <c r="D68" t="s">
        <v>18</v>
      </c>
      <c r="E68" t="s">
        <v>246</v>
      </c>
      <c r="F68" t="s">
        <v>230</v>
      </c>
      <c r="G68" t="str">
        <f>IFERROR(VLOOKUP(C68,'CWE Categories'!A:C,3,0),"")</f>
        <v>General Authentication, Authorization, and Permission Errors</v>
      </c>
      <c r="H68" t="s">
        <v>28</v>
      </c>
      <c r="I68" t="s">
        <v>27</v>
      </c>
      <c r="M68" t="str">
        <f>IF($G68&lt;&gt;"",VLOOKUP($G68,Model!$A:$D,2,0),"")</f>
        <v>Exploit Public-Facing Application,  Exploitation for Privilege Escalation, Exploitation of Remote Services</v>
      </c>
      <c r="N68" t="str">
        <f>IF($G68&lt;&gt;"",VLOOKUP($G68,Model!$A:$D,3,0),"")</f>
        <v>Depends on what is given access to.</v>
      </c>
      <c r="O68" t="str">
        <f>IF($G68&lt;&gt;"",VLOOKUP($G68,Model!$A:$D,4,0),"")</f>
        <v>N/A</v>
      </c>
    </row>
    <row r="69" spans="1:15" x14ac:dyDescent="0.3">
      <c r="A69" t="s">
        <v>247</v>
      </c>
      <c r="B69" s="8" t="s">
        <v>248</v>
      </c>
      <c r="C69" t="s">
        <v>83</v>
      </c>
      <c r="D69" t="s">
        <v>18</v>
      </c>
      <c r="E69">
        <v>0</v>
      </c>
      <c r="F69" t="s">
        <v>230</v>
      </c>
      <c r="G69" t="str">
        <f>IFERROR(VLOOKUP(C69,'CWE Categories'!A:C,3,0),"")</f>
        <v>Cross-site Scripting (XSS)</v>
      </c>
      <c r="H69" s="5" t="s">
        <v>85</v>
      </c>
      <c r="I69" s="5" t="s">
        <v>51</v>
      </c>
      <c r="J69" s="5" t="s">
        <v>70</v>
      </c>
      <c r="M69" t="str">
        <f>IF($G69&lt;&gt;"",VLOOKUP($G69,Model!$A:$D,2,0),"")</f>
        <v>Command and Scripting Interpreter: JavaScript/JScript</v>
      </c>
      <c r="N69" t="str">
        <f>IF($G69&lt;&gt;"",VLOOKUP($G69,Model!$A:$D,3,0),"")</f>
        <v>Man-in-the-Browser</v>
      </c>
      <c r="O69" t="str">
        <f>IF($G69&lt;&gt;"",VLOOKUP($G69,Model!$A:$D,4,0),"")</f>
        <v>Stored – Drive-by Compromise, Others – User Execution: Malicious Link</v>
      </c>
    </row>
    <row r="70" spans="1:15" x14ac:dyDescent="0.3">
      <c r="A70" t="s">
        <v>249</v>
      </c>
      <c r="B70" s="8" t="s">
        <v>250</v>
      </c>
      <c r="C70" t="s">
        <v>73</v>
      </c>
      <c r="D70" t="s">
        <v>18</v>
      </c>
      <c r="E70">
        <v>0</v>
      </c>
      <c r="F70" t="s">
        <v>230</v>
      </c>
      <c r="G70" t="str">
        <f>IFERROR(VLOOKUP(C70,'CWE Categories'!A:C,3,0),"")</f>
        <v>OS Command Injection</v>
      </c>
      <c r="H70" s="5" t="s">
        <v>20</v>
      </c>
      <c r="I70" s="5" t="s">
        <v>27</v>
      </c>
      <c r="J70" s="5" t="s">
        <v>251</v>
      </c>
      <c r="M70" t="str">
        <f>IF($G70&lt;&gt;"",VLOOKUP($G70,Model!$A:$D,2,0),"")</f>
        <v>Command and Scripting Interpreter</v>
      </c>
      <c r="N70" t="str">
        <f>IF($G70&lt;&gt;"",VLOOKUP($G70,Model!$A:$D,3,0),"")</f>
        <v>N/A</v>
      </c>
      <c r="O70" t="str">
        <f>IF($G70&lt;&gt;"",VLOOKUP($G70,Model!$A:$D,4,0),"")</f>
        <v>External Remote Service</v>
      </c>
    </row>
    <row r="71" spans="1:15" x14ac:dyDescent="0.3">
      <c r="A71" t="s">
        <v>252</v>
      </c>
      <c r="B71" s="8" t="s">
        <v>253</v>
      </c>
      <c r="C71" t="s">
        <v>254</v>
      </c>
      <c r="D71" t="s">
        <v>18</v>
      </c>
      <c r="E71">
        <v>0</v>
      </c>
      <c r="F71" t="s">
        <v>230</v>
      </c>
      <c r="G71" t="str">
        <f>IFERROR(VLOOKUP(C71,'CWE Categories'!A:C,3,0),"")</f>
        <v>General Cryptographic Issues</v>
      </c>
      <c r="H71" t="s">
        <v>255</v>
      </c>
      <c r="J71" t="s">
        <v>256</v>
      </c>
      <c r="M71" t="str">
        <f>IF($G71&lt;&gt;"",VLOOKUP($G71,Model!$A:$D,2,0),"")</f>
        <v>Credential storage or transmission – Valid Accounts; Transmitting over network – Man-in-the-Middle, Network Sniffing; Sensitive information storage – various techniques from the Collection tactic</v>
      </c>
      <c r="N71" t="str">
        <f>IF($G71&lt;&gt;"",VLOOKUP($G71,Model!$A:$D,3,0),"")</f>
        <v>Brute Force</v>
      </c>
      <c r="O71">
        <f>IF($G71&lt;&gt;"",VLOOKUP($G71,Model!$A:$D,4,0),"")</f>
        <v>0</v>
      </c>
    </row>
    <row r="72" spans="1:15" x14ac:dyDescent="0.3">
      <c r="A72" t="s">
        <v>257</v>
      </c>
      <c r="B72" t="s">
        <v>258</v>
      </c>
      <c r="C72" t="s">
        <v>119</v>
      </c>
      <c r="D72" t="s">
        <v>18</v>
      </c>
      <c r="E72">
        <v>0</v>
      </c>
      <c r="F72" t="s">
        <v>230</v>
      </c>
      <c r="G72" t="str">
        <f>IFERROR(VLOOKUP(C72,'CWE Categories'!A:C,3,0),"")</f>
        <v>OS Command Injection</v>
      </c>
      <c r="H72" s="5" t="s">
        <v>20</v>
      </c>
      <c r="I72" s="5" t="s">
        <v>27</v>
      </c>
      <c r="J72" s="5" t="s">
        <v>43</v>
      </c>
      <c r="M72" t="str">
        <f>IF($G72&lt;&gt;"",VLOOKUP($G72,Model!$A:$D,2,0),"")</f>
        <v>Command and Scripting Interpreter</v>
      </c>
      <c r="N72" t="str">
        <f>IF($G72&lt;&gt;"",VLOOKUP($G72,Model!$A:$D,3,0),"")</f>
        <v>N/A</v>
      </c>
      <c r="O72" t="str">
        <f>IF($G72&lt;&gt;"",VLOOKUP($G72,Model!$A:$D,4,0),"")</f>
        <v>External Remote Service</v>
      </c>
    </row>
    <row r="73" spans="1:15" x14ac:dyDescent="0.3">
      <c r="A73" t="s">
        <v>259</v>
      </c>
      <c r="B73" s="8" t="s">
        <v>260</v>
      </c>
      <c r="C73" t="s">
        <v>261</v>
      </c>
      <c r="D73" t="s">
        <v>18</v>
      </c>
      <c r="E73">
        <v>0</v>
      </c>
      <c r="F73" t="s">
        <v>230</v>
      </c>
      <c r="G73" t="str">
        <f>IFERROR(VLOOKUP(C73,'CWE Categories'!A:C,3,0),"")</f>
        <v>Directory Traversal (Relative and Absolute)</v>
      </c>
      <c r="H73" s="9" t="s">
        <v>78</v>
      </c>
      <c r="J73" t="s">
        <v>191</v>
      </c>
      <c r="M73" t="str">
        <f>IF($G73&lt;&gt;"",VLOOKUP($G73,Model!$A:$D,2,0),"")</f>
        <v>Read files on system  - Data from Local System; Delete files  - Data Destruction; Upload files - Server Software Component: Web Shell; Write to existing files on system  - Data Manipulation</v>
      </c>
      <c r="N73" t="str">
        <f>IF($G73&lt;&gt;"",VLOOKUP($G73,Model!$A:$D,3,0),"")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73" t="str">
        <f>IF($G73&lt;&gt;"",VLOOKUP($G73,Model!$A:$D,4,0),"")</f>
        <v>T1133</v>
      </c>
    </row>
    <row r="74" spans="1:15" x14ac:dyDescent="0.3">
      <c r="A74" t="s">
        <v>262</v>
      </c>
      <c r="B74" t="s">
        <v>263</v>
      </c>
      <c r="C74" t="e">
        <v>#N/A</v>
      </c>
      <c r="D74" t="s">
        <v>18</v>
      </c>
      <c r="E74" t="e">
        <v>#N/A</v>
      </c>
      <c r="F74" t="s">
        <v>230</v>
      </c>
      <c r="G74" t="str">
        <f>IFERROR(VLOOKUP(C74,'CWE Categories'!A:C,3,0),"")</f>
        <v/>
      </c>
      <c r="H74" s="9" t="s">
        <v>88</v>
      </c>
      <c r="J74" t="s">
        <v>28</v>
      </c>
      <c r="M74" t="str">
        <f>IF($G74&lt;&gt;"",VLOOKUP($G74,Model!$A:$D,2,0),"")</f>
        <v/>
      </c>
      <c r="N74" t="str">
        <f>IF($G74&lt;&gt;"",VLOOKUP($G74,Model!$A:$D,3,0),"")</f>
        <v/>
      </c>
      <c r="O74" t="str">
        <f>IF($G74&lt;&gt;"",VLOOKUP($G74,Model!$A:$D,4,0),"")</f>
        <v/>
      </c>
    </row>
    <row r="75" spans="1:15" x14ac:dyDescent="0.3">
      <c r="A75" t="s">
        <v>264</v>
      </c>
      <c r="B75" s="8" t="s">
        <v>265</v>
      </c>
      <c r="C75" t="s">
        <v>266</v>
      </c>
      <c r="D75" t="s">
        <v>18</v>
      </c>
      <c r="E75" t="s">
        <v>267</v>
      </c>
      <c r="F75" t="s">
        <v>230</v>
      </c>
      <c r="G75" t="str">
        <f>IFERROR(VLOOKUP(C75,'CWE Categories'!A:C,3,0),"")</f>
        <v>XML External Entity (XXE)</v>
      </c>
      <c r="H75" s="9" t="s">
        <v>20</v>
      </c>
      <c r="I75" s="9" t="s">
        <v>52</v>
      </c>
      <c r="J75" t="s">
        <v>191</v>
      </c>
      <c r="M75" t="str">
        <f>IF($G75&lt;&gt;"",VLOOKUP($G75,Model!$A:$D,2,0),"")</f>
        <v>Command and Scripting Interpreter.</v>
      </c>
      <c r="N75" t="str">
        <f>IF($G75&lt;&gt;"",VLOOKUP($G75,Model!$A:$D,3,0),"")</f>
        <v>Data from Local System, Network Service Scanning</v>
      </c>
      <c r="O75" t="str">
        <f>IF($G75&lt;&gt;"",VLOOKUP($G75,Model!$A:$D,4,0),"")</f>
        <v>External Remote Service</v>
      </c>
    </row>
    <row r="76" spans="1:15" x14ac:dyDescent="0.3">
      <c r="A76" t="s">
        <v>268</v>
      </c>
      <c r="B76" s="8" t="s">
        <v>269</v>
      </c>
      <c r="C76" t="s">
        <v>119</v>
      </c>
      <c r="D76" t="s">
        <v>18</v>
      </c>
      <c r="E76">
        <v>0</v>
      </c>
      <c r="F76" t="s">
        <v>230</v>
      </c>
      <c r="G76" t="str">
        <f>IFERROR(VLOOKUP(C76,'CWE Categories'!A:C,3,0),"")</f>
        <v>OS Command Injection</v>
      </c>
      <c r="H76" s="5" t="s">
        <v>20</v>
      </c>
      <c r="I76" s="5" t="s">
        <v>27</v>
      </c>
      <c r="J76" s="5" t="s">
        <v>43</v>
      </c>
      <c r="M76" t="str">
        <f>IF($G76&lt;&gt;"",VLOOKUP($G76,Model!$A:$D,2,0),"")</f>
        <v>Command and Scripting Interpreter</v>
      </c>
      <c r="N76" t="str">
        <f>IF($G76&lt;&gt;"",VLOOKUP($G76,Model!$A:$D,3,0),"")</f>
        <v>N/A</v>
      </c>
      <c r="O76" t="str">
        <f>IF($G76&lt;&gt;"",VLOOKUP($G76,Model!$A:$D,4,0),"")</f>
        <v>External Remote Service</v>
      </c>
    </row>
    <row r="77" spans="1:15" x14ac:dyDescent="0.3">
      <c r="A77" t="s">
        <v>270</v>
      </c>
      <c r="B77" s="8" t="s">
        <v>271</v>
      </c>
      <c r="C77" t="e">
        <v>#N/A</v>
      </c>
      <c r="D77" t="s">
        <v>18</v>
      </c>
      <c r="E77" t="e">
        <v>#N/A</v>
      </c>
      <c r="F77" t="s">
        <v>230</v>
      </c>
      <c r="G77" t="str">
        <f>IFERROR(VLOOKUP(C77,'CWE Categories'!A:C,3,0),"")</f>
        <v/>
      </c>
      <c r="H77" s="9" t="s">
        <v>88</v>
      </c>
      <c r="J77" t="s">
        <v>28</v>
      </c>
      <c r="M77" t="str">
        <f>IF($G77&lt;&gt;"",VLOOKUP($G77,Model!$A:$D,2,0),"")</f>
        <v/>
      </c>
      <c r="N77" t="str">
        <f>IF($G77&lt;&gt;"",VLOOKUP($G77,Model!$A:$D,3,0),"")</f>
        <v/>
      </c>
      <c r="O77" t="str">
        <f>IF($G77&lt;&gt;"",VLOOKUP($G77,Model!$A:$D,4,0),"")</f>
        <v/>
      </c>
    </row>
    <row r="78" spans="1:15" x14ac:dyDescent="0.3">
      <c r="A78" t="s">
        <v>272</v>
      </c>
      <c r="B78" s="8" t="s">
        <v>273</v>
      </c>
      <c r="C78" t="s">
        <v>274</v>
      </c>
      <c r="D78" t="s">
        <v>18</v>
      </c>
      <c r="E78" t="s">
        <v>103</v>
      </c>
      <c r="F78" t="s">
        <v>230</v>
      </c>
      <c r="G78" t="str">
        <f>IFERROR(VLOOKUP(C78,'CWE Categories'!A:C,3,0),"")</f>
        <v/>
      </c>
      <c r="H78" s="9" t="s">
        <v>78</v>
      </c>
      <c r="J78" s="9" t="s">
        <v>191</v>
      </c>
      <c r="L78" t="s">
        <v>275</v>
      </c>
      <c r="M78" t="str">
        <f>IF($G78&lt;&gt;"",VLOOKUP($G78,Model!$A:$D,2,0),"")</f>
        <v/>
      </c>
      <c r="N78" t="str">
        <f>IF($G78&lt;&gt;"",VLOOKUP($G78,Model!$A:$D,3,0),"")</f>
        <v/>
      </c>
      <c r="O78" t="str">
        <f>IF($G78&lt;&gt;"",VLOOKUP($G78,Model!$A:$D,4,0),"")</f>
        <v/>
      </c>
    </row>
    <row r="79" spans="1:15" x14ac:dyDescent="0.3">
      <c r="A79" t="s">
        <v>276</v>
      </c>
      <c r="B79" s="8" t="s">
        <v>277</v>
      </c>
      <c r="C79" t="s">
        <v>278</v>
      </c>
      <c r="D79" t="s">
        <v>18</v>
      </c>
      <c r="E79" t="s">
        <v>279</v>
      </c>
      <c r="F79" t="s">
        <v>230</v>
      </c>
      <c r="G79" t="str">
        <f>IFERROR(VLOOKUP(C79,'CWE Categories'!A:C,3,0),"")</f>
        <v>Memory Modification (Memory Buffer Errors, Pointer Issues, Type Errors, etc.)</v>
      </c>
      <c r="H79" t="s">
        <v>280</v>
      </c>
      <c r="J79" t="s">
        <v>281</v>
      </c>
      <c r="M79" t="str">
        <f>IF($G79&lt;&gt;"",VLOOKUP($G79,Model!$A:$D,2,0),"")</f>
        <v>Hijack Execution Flow, Endpoint Denial of Service: Application or System Exploitation</v>
      </c>
      <c r="N79" t="str">
        <f>IF($G79&lt;&gt;"",VLOOKUP($G79,Model!$A:$D,3,0),"")</f>
        <v>N/A</v>
      </c>
      <c r="O79">
        <f>IF($G79&lt;&gt;"",VLOOKUP($G79,Model!$A:$D,4,0),"")</f>
        <v>0</v>
      </c>
    </row>
    <row r="80" spans="1:15" x14ac:dyDescent="0.3">
      <c r="A80" t="s">
        <v>282</v>
      </c>
      <c r="B80" s="8" t="s">
        <v>283</v>
      </c>
      <c r="C80" t="s">
        <v>36</v>
      </c>
      <c r="D80" t="s">
        <v>18</v>
      </c>
      <c r="E80" t="s">
        <v>284</v>
      </c>
      <c r="F80" t="s">
        <v>230</v>
      </c>
      <c r="G80" t="str">
        <f>IFERROR(VLOOKUP(C80,'CWE Categories'!A:C,3,0),"")</f>
        <v/>
      </c>
      <c r="H80" s="9" t="s">
        <v>88</v>
      </c>
      <c r="J80" t="s">
        <v>285</v>
      </c>
      <c r="M80" t="str">
        <f>IF($G80&lt;&gt;"",VLOOKUP($G80,Model!$A:$D,2,0),"")</f>
        <v/>
      </c>
      <c r="N80" t="str">
        <f>IF($G80&lt;&gt;"",VLOOKUP($G80,Model!$A:$D,3,0),"")</f>
        <v/>
      </c>
      <c r="O80" t="str">
        <f>IF($G80&lt;&gt;"",VLOOKUP($G80,Model!$A:$D,4,0),"")</f>
        <v/>
      </c>
    </row>
    <row r="81" spans="1:15" x14ac:dyDescent="0.3">
      <c r="A81" t="s">
        <v>286</v>
      </c>
      <c r="B81" s="8" t="s">
        <v>287</v>
      </c>
      <c r="C81" t="e">
        <v>#N/A</v>
      </c>
      <c r="D81" t="s">
        <v>18</v>
      </c>
      <c r="E81" t="e">
        <v>#N/A</v>
      </c>
      <c r="F81" t="s">
        <v>230</v>
      </c>
      <c r="G81" t="str">
        <f>IFERROR(VLOOKUP(C81,'CWE Categories'!A:C,3,0),"")</f>
        <v/>
      </c>
      <c r="H81" t="s">
        <v>288</v>
      </c>
      <c r="J81" t="s">
        <v>43</v>
      </c>
      <c r="M81" t="str">
        <f>IF($G81&lt;&gt;"",VLOOKUP($G81,Model!$A:$D,2,0),"")</f>
        <v/>
      </c>
      <c r="N81" t="str">
        <f>IF($G81&lt;&gt;"",VLOOKUP($G81,Model!$A:$D,3,0),"")</f>
        <v/>
      </c>
      <c r="O81" t="str">
        <f>IF($G81&lt;&gt;"",VLOOKUP($G81,Model!$A:$D,4,0),"")</f>
        <v/>
      </c>
    </row>
    <row r="82" spans="1:15" x14ac:dyDescent="0.3">
      <c r="A82" t="s">
        <v>289</v>
      </c>
      <c r="B82" s="8" t="s">
        <v>290</v>
      </c>
      <c r="C82" t="s">
        <v>36</v>
      </c>
      <c r="D82" t="s">
        <v>18</v>
      </c>
      <c r="E82" t="s">
        <v>291</v>
      </c>
      <c r="F82" t="s">
        <v>230</v>
      </c>
      <c r="G82" t="str">
        <f>IFERROR(VLOOKUP(C82,'CWE Categories'!A:C,3,0),"")</f>
        <v/>
      </c>
      <c r="H82" t="s">
        <v>292</v>
      </c>
      <c r="J82" s="9" t="s">
        <v>28</v>
      </c>
      <c r="M82" t="str">
        <f>IF($G82&lt;&gt;"",VLOOKUP($G82,Model!$A:$D,2,0),"")</f>
        <v/>
      </c>
      <c r="N82" t="str">
        <f>IF($G82&lt;&gt;"",VLOOKUP($G82,Model!$A:$D,3,0),"")</f>
        <v/>
      </c>
      <c r="O82" t="str">
        <f>IF($G82&lt;&gt;"",VLOOKUP($G82,Model!$A:$D,4,0),"")</f>
        <v/>
      </c>
    </row>
    <row r="83" spans="1:15" x14ac:dyDescent="0.3">
      <c r="A83" t="s">
        <v>293</v>
      </c>
      <c r="B83" s="8" t="s">
        <v>294</v>
      </c>
      <c r="C83" t="s">
        <v>83</v>
      </c>
      <c r="D83" t="s">
        <v>18</v>
      </c>
      <c r="E83" t="s">
        <v>26</v>
      </c>
      <c r="F83" t="s">
        <v>230</v>
      </c>
      <c r="G83" t="str">
        <f>IFERROR(VLOOKUP(C83,'CWE Categories'!A:C,3,0),"")</f>
        <v>Cross-site Scripting (XSS)</v>
      </c>
      <c r="H83" s="5" t="s">
        <v>85</v>
      </c>
      <c r="I83" s="5" t="s">
        <v>51</v>
      </c>
      <c r="J83" s="5" t="s">
        <v>70</v>
      </c>
      <c r="M83" t="str">
        <f>IF($G83&lt;&gt;"",VLOOKUP($G83,Model!$A:$D,2,0),"")</f>
        <v>Command and Scripting Interpreter: JavaScript/JScript</v>
      </c>
      <c r="N83" t="str">
        <f>IF($G83&lt;&gt;"",VLOOKUP($G83,Model!$A:$D,3,0),"")</f>
        <v>Man-in-the-Browser</v>
      </c>
      <c r="O83" t="str">
        <f>IF($G83&lt;&gt;"",VLOOKUP($G83,Model!$A:$D,4,0),"")</f>
        <v>Stored – Drive-by Compromise, Others – User Execution: Malicious Link</v>
      </c>
    </row>
    <row r="84" spans="1:15" x14ac:dyDescent="0.3">
      <c r="A84" t="s">
        <v>295</v>
      </c>
      <c r="B84" s="8" t="s">
        <v>296</v>
      </c>
      <c r="C84" t="s">
        <v>106</v>
      </c>
      <c r="D84" t="s">
        <v>18</v>
      </c>
      <c r="E84" t="s">
        <v>66</v>
      </c>
      <c r="F84" t="s">
        <v>230</v>
      </c>
      <c r="G84" t="str">
        <f>IFERROR(VLOOKUP(C84,'CWE Categories'!A:C,3,0),"")</f>
        <v>Cross-site Request Forgery (CSRF)</v>
      </c>
      <c r="H84" s="9" t="s">
        <v>27</v>
      </c>
      <c r="I84" t="s">
        <v>297</v>
      </c>
      <c r="J84" s="10" t="s">
        <v>298</v>
      </c>
      <c r="M84" t="str">
        <f>IF($G84&lt;&gt;"",VLOOKUP($G84,Model!$A:$D,2,0),"")</f>
        <v>Exploitation for Privilege Escalation</v>
      </c>
      <c r="N84" t="str">
        <f>IF($G84&lt;&gt;"",VLOOKUP($G84,Model!$A:$D,3,0),"")</f>
        <v>Depends on what functionality is vulnerable</v>
      </c>
      <c r="O84" t="str">
        <f>IF($G84&lt;&gt;"",VLOOKUP($G84,Model!$A:$D,4,0),"")</f>
        <v>User Execution: Malicious Link</v>
      </c>
    </row>
    <row r="85" spans="1:15" x14ac:dyDescent="0.3">
      <c r="A85" t="s">
        <v>299</v>
      </c>
      <c r="B85" s="8" t="s">
        <v>300</v>
      </c>
      <c r="C85" t="s">
        <v>36</v>
      </c>
      <c r="D85" t="s">
        <v>18</v>
      </c>
      <c r="E85" t="s">
        <v>301</v>
      </c>
      <c r="F85" t="s">
        <v>230</v>
      </c>
      <c r="G85" t="str">
        <f>IFERROR(VLOOKUP(C85,'CWE Categories'!A:C,3,0),"")</f>
        <v/>
      </c>
      <c r="H85" s="9" t="s">
        <v>88</v>
      </c>
      <c r="J85" s="9" t="s">
        <v>28</v>
      </c>
      <c r="M85" t="str">
        <f>IF($G85&lt;&gt;"",VLOOKUP($G85,Model!$A:$D,2,0),"")</f>
        <v/>
      </c>
      <c r="N85" t="str">
        <f>IF($G85&lt;&gt;"",VLOOKUP($G85,Model!$A:$D,3,0),"")</f>
        <v/>
      </c>
      <c r="O85" t="str">
        <f>IF($G85&lt;&gt;"",VLOOKUP($G85,Model!$A:$D,4,0),"")</f>
        <v/>
      </c>
    </row>
    <row r="86" spans="1:15" x14ac:dyDescent="0.3">
      <c r="A86" t="s">
        <v>302</v>
      </c>
      <c r="B86" s="8" t="s">
        <v>303</v>
      </c>
      <c r="C86" t="e">
        <v>#N/A</v>
      </c>
      <c r="D86" t="s">
        <v>18</v>
      </c>
      <c r="E86" t="e">
        <v>#N/A</v>
      </c>
      <c r="F86" t="s">
        <v>230</v>
      </c>
      <c r="G86" t="str">
        <f>IFERROR(VLOOKUP(C86,'CWE Categories'!A:C,3,0),"")</f>
        <v/>
      </c>
      <c r="H86" s="9" t="s">
        <v>88</v>
      </c>
      <c r="J86" s="9" t="s">
        <v>28</v>
      </c>
      <c r="M86" t="str">
        <f>IF($G86&lt;&gt;"",VLOOKUP($G86,Model!$A:$D,2,0),"")</f>
        <v/>
      </c>
      <c r="N86" t="str">
        <f>IF($G86&lt;&gt;"",VLOOKUP($G86,Model!$A:$D,3,0),"")</f>
        <v/>
      </c>
      <c r="O86" t="str">
        <f>IF($G86&lt;&gt;"",VLOOKUP($G86,Model!$A:$D,4,0),"")</f>
        <v/>
      </c>
    </row>
    <row r="87" spans="1:15" x14ac:dyDescent="0.3">
      <c r="A87" t="s">
        <v>304</v>
      </c>
      <c r="B87" s="8" t="s">
        <v>305</v>
      </c>
      <c r="C87" t="s">
        <v>306</v>
      </c>
      <c r="D87" t="s">
        <v>18</v>
      </c>
      <c r="E87">
        <v>0</v>
      </c>
      <c r="F87" t="s">
        <v>230</v>
      </c>
      <c r="G87" t="str">
        <f>IFERROR(VLOOKUP(C87,'CWE Categories'!A:C,3,0),"")</f>
        <v>General Cryptographic Issues</v>
      </c>
      <c r="H87" s="9" t="s">
        <v>20</v>
      </c>
      <c r="I87" t="s">
        <v>307</v>
      </c>
      <c r="J87" t="s">
        <v>43</v>
      </c>
      <c r="M87" t="str">
        <f>IF($G87&lt;&gt;"",VLOOKUP($G87,Model!$A:$D,2,0),"")</f>
        <v>Credential storage or transmission – Valid Accounts; Transmitting over network – Man-in-the-Middle, Network Sniffing; Sensitive information storage – various techniques from the Collection tactic</v>
      </c>
      <c r="N87" t="str">
        <f>IF($G87&lt;&gt;"",VLOOKUP($G87,Model!$A:$D,3,0),"")</f>
        <v>Brute Force</v>
      </c>
      <c r="O87">
        <f>IF($G87&lt;&gt;"",VLOOKUP($G87,Model!$A:$D,4,0),"")</f>
        <v>0</v>
      </c>
    </row>
    <row r="88" spans="1:15" x14ac:dyDescent="0.3">
      <c r="A88" t="s">
        <v>308</v>
      </c>
      <c r="B88" s="8" t="s">
        <v>309</v>
      </c>
      <c r="C88" t="s">
        <v>36</v>
      </c>
      <c r="D88" t="s">
        <v>18</v>
      </c>
      <c r="E88" t="s">
        <v>310</v>
      </c>
      <c r="F88" t="s">
        <v>230</v>
      </c>
      <c r="G88" t="str">
        <f>IFERROR(VLOOKUP(C88,'CWE Categories'!A:C,3,0),"")</f>
        <v/>
      </c>
      <c r="H88" s="9" t="s">
        <v>88</v>
      </c>
      <c r="J88" t="s">
        <v>227</v>
      </c>
      <c r="M88" t="str">
        <f>IF($G88&lt;&gt;"",VLOOKUP($G88,Model!$A:$D,2,0),"")</f>
        <v/>
      </c>
      <c r="N88" t="str">
        <f>IF($G88&lt;&gt;"",VLOOKUP($G88,Model!$A:$D,3,0),"")</f>
        <v/>
      </c>
      <c r="O88" t="str">
        <f>IF($G88&lt;&gt;"",VLOOKUP($G88,Model!$A:$D,4,0),"")</f>
        <v/>
      </c>
    </row>
    <row r="89" spans="1:15" x14ac:dyDescent="0.3">
      <c r="A89" t="s">
        <v>311</v>
      </c>
      <c r="B89" s="8" t="s">
        <v>312</v>
      </c>
      <c r="C89" t="s">
        <v>17</v>
      </c>
      <c r="D89" t="s">
        <v>18</v>
      </c>
      <c r="E89">
        <v>0</v>
      </c>
      <c r="F89" t="s">
        <v>230</v>
      </c>
      <c r="G89" t="str">
        <f>IFERROR(VLOOKUP(C89,'CWE Categories'!A:C,3,0),"")</f>
        <v>Memory Modification (Memory Buffer Errors, Pointer Issues, Type Errors, etc.)</v>
      </c>
      <c r="H89" t="s">
        <v>280</v>
      </c>
      <c r="J89" s="9" t="s">
        <v>313</v>
      </c>
      <c r="M89" t="str">
        <f>IF($G89&lt;&gt;"",VLOOKUP($G89,Model!$A:$D,2,0),"")</f>
        <v>Hijack Execution Flow, Endpoint Denial of Service: Application or System Exploitation</v>
      </c>
      <c r="N89" t="str">
        <f>IF($G89&lt;&gt;"",VLOOKUP($G89,Model!$A:$D,3,0),"")</f>
        <v>N/A</v>
      </c>
      <c r="O89">
        <f>IF($G89&lt;&gt;"",VLOOKUP($G89,Model!$A:$D,4,0),"")</f>
        <v>0</v>
      </c>
    </row>
    <row r="90" spans="1:15" x14ac:dyDescent="0.3">
      <c r="A90" t="s">
        <v>314</v>
      </c>
      <c r="B90" s="8" t="s">
        <v>315</v>
      </c>
      <c r="C90" t="s">
        <v>316</v>
      </c>
      <c r="D90" t="s">
        <v>18</v>
      </c>
      <c r="E90" t="s">
        <v>317</v>
      </c>
      <c r="F90" t="s">
        <v>230</v>
      </c>
      <c r="G90" t="str">
        <f>IFERROR(VLOOKUP(C90,'CWE Categories'!A:C,3,0),"")</f>
        <v>Memory Modification (Memory Buffer Errors, Pointer Issues, Type Errors, etc.)</v>
      </c>
      <c r="H90" t="s">
        <v>41</v>
      </c>
      <c r="I90" s="9" t="s">
        <v>78</v>
      </c>
      <c r="J90" s="9" t="s">
        <v>236</v>
      </c>
      <c r="M90" t="str">
        <f>IF($G90&lt;&gt;"",VLOOKUP($G90,Model!$A:$D,2,0),"")</f>
        <v>Hijack Execution Flow, Endpoint Denial of Service: Application or System Exploitation</v>
      </c>
      <c r="N90" t="str">
        <f>IF($G90&lt;&gt;"",VLOOKUP($G90,Model!$A:$D,3,0),"")</f>
        <v>N/A</v>
      </c>
      <c r="O90">
        <f>IF($G90&lt;&gt;"",VLOOKUP($G90,Model!$A:$D,4,0),"")</f>
        <v>0</v>
      </c>
    </row>
    <row r="91" spans="1:15" x14ac:dyDescent="0.3">
      <c r="A91" t="s">
        <v>318</v>
      </c>
      <c r="B91" s="8" t="s">
        <v>319</v>
      </c>
      <c r="C91" t="s">
        <v>261</v>
      </c>
      <c r="D91" t="s">
        <v>18</v>
      </c>
      <c r="E91" t="s">
        <v>66</v>
      </c>
      <c r="F91" t="s">
        <v>230</v>
      </c>
      <c r="G91" t="str">
        <f>IFERROR(VLOOKUP(C91,'CWE Categories'!A:C,3,0),"")</f>
        <v>Directory Traversal (Relative and Absolute)</v>
      </c>
      <c r="H91" s="9" t="s">
        <v>52</v>
      </c>
      <c r="J91" t="s">
        <v>28</v>
      </c>
      <c r="M91" t="str">
        <f>IF($G91&lt;&gt;"",VLOOKUP($G91,Model!$A:$D,2,0),"")</f>
        <v>Read files on system  - Data from Local System; Delete files  - Data Destruction; Upload files - Server Software Component: Web Shell; Write to existing files on system  - Data Manipulation</v>
      </c>
      <c r="N91" t="str">
        <f>IF($G91&lt;&gt;"",VLOOKUP($G91,Model!$A:$D,3,0),"")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91" t="str">
        <f>IF($G91&lt;&gt;"",VLOOKUP($G91,Model!$A:$D,4,0),"")</f>
        <v>T1133</v>
      </c>
    </row>
    <row r="92" spans="1:15" x14ac:dyDescent="0.3">
      <c r="A92" t="s">
        <v>320</v>
      </c>
      <c r="B92" s="8" t="s">
        <v>321</v>
      </c>
      <c r="C92" t="e">
        <v>#N/A</v>
      </c>
      <c r="D92" t="s">
        <v>18</v>
      </c>
      <c r="E92" t="e">
        <v>#N/A</v>
      </c>
      <c r="F92" t="s">
        <v>230</v>
      </c>
      <c r="G92" t="str">
        <f>IFERROR(VLOOKUP(C92,'CWE Categories'!A:C,3,0),"")</f>
        <v/>
      </c>
      <c r="H92" s="9" t="s">
        <v>88</v>
      </c>
      <c r="J92" t="s">
        <v>28</v>
      </c>
      <c r="M92" t="str">
        <f>IF($G92&lt;&gt;"",VLOOKUP($G92,Model!$A:$D,2,0),"")</f>
        <v/>
      </c>
      <c r="N92" t="str">
        <f>IF($G92&lt;&gt;"",VLOOKUP($G92,Model!$A:$D,3,0),"")</f>
        <v/>
      </c>
      <c r="O92" t="str">
        <f>IF($G92&lt;&gt;"",VLOOKUP($G92,Model!$A:$D,4,0),"")</f>
        <v/>
      </c>
    </row>
    <row r="93" spans="1:15" x14ac:dyDescent="0.3">
      <c r="A93" t="s">
        <v>322</v>
      </c>
      <c r="B93" s="8" t="s">
        <v>323</v>
      </c>
      <c r="C93" t="e">
        <v>#N/A</v>
      </c>
      <c r="D93" t="s">
        <v>18</v>
      </c>
      <c r="E93" t="e">
        <v>#N/A</v>
      </c>
      <c r="F93" t="s">
        <v>230</v>
      </c>
      <c r="G93" t="str">
        <f>IFERROR(VLOOKUP(C93,'CWE Categories'!A:C,3,0),"")</f>
        <v/>
      </c>
      <c r="H93" s="13" t="s">
        <v>288</v>
      </c>
      <c r="J93" t="s">
        <v>43</v>
      </c>
      <c r="M93" t="str">
        <f>IF($G93&lt;&gt;"",VLOOKUP($G93,Model!$A:$D,2,0),"")</f>
        <v/>
      </c>
      <c r="N93" t="str">
        <f>IF($G93&lt;&gt;"",VLOOKUP($G93,Model!$A:$D,3,0),"")</f>
        <v/>
      </c>
      <c r="O93" t="str">
        <f>IF($G93&lt;&gt;"",VLOOKUP($G93,Model!$A:$D,4,0),"")</f>
        <v/>
      </c>
    </row>
    <row r="94" spans="1:15" x14ac:dyDescent="0.3">
      <c r="A94" t="s">
        <v>324</v>
      </c>
      <c r="B94" s="8" t="s">
        <v>325</v>
      </c>
      <c r="C94" t="e">
        <v>#N/A</v>
      </c>
      <c r="D94" t="s">
        <v>18</v>
      </c>
      <c r="E94" t="e">
        <v>#N/A</v>
      </c>
      <c r="F94" t="s">
        <v>230</v>
      </c>
      <c r="G94" t="str">
        <f>IFERROR(VLOOKUP(C94,'CWE Categories'!A:C,3,0),"")</f>
        <v/>
      </c>
      <c r="H94" s="9" t="s">
        <v>88</v>
      </c>
      <c r="J94" t="s">
        <v>28</v>
      </c>
      <c r="M94" t="str">
        <f>IF($G94&lt;&gt;"",VLOOKUP($G94,Model!$A:$D,2,0),"")</f>
        <v/>
      </c>
      <c r="N94" t="str">
        <f>IF($G94&lt;&gt;"",VLOOKUP($G94,Model!$A:$D,3,0),"")</f>
        <v/>
      </c>
      <c r="O94" t="str">
        <f>IF($G94&lt;&gt;"",VLOOKUP($G94,Model!$A:$D,4,0),"")</f>
        <v/>
      </c>
    </row>
    <row r="95" spans="1:15" x14ac:dyDescent="0.3">
      <c r="A95" t="s">
        <v>326</v>
      </c>
      <c r="B95" s="8" t="s">
        <v>327</v>
      </c>
      <c r="C95" t="s">
        <v>83</v>
      </c>
      <c r="D95" t="s">
        <v>18</v>
      </c>
      <c r="E95" t="s">
        <v>26</v>
      </c>
      <c r="F95" t="s">
        <v>230</v>
      </c>
      <c r="G95" t="str">
        <f>IFERROR(VLOOKUP(C95,'CWE Categories'!A:C,3,0),"")</f>
        <v>Cross-site Scripting (XSS)</v>
      </c>
      <c r="H95" s="5" t="s">
        <v>85</v>
      </c>
      <c r="I95" s="5" t="s">
        <v>51</v>
      </c>
      <c r="J95" s="5" t="s">
        <v>70</v>
      </c>
      <c r="M95" t="str">
        <f>IF($G95&lt;&gt;"",VLOOKUP($G95,Model!$A:$D,2,0),"")</f>
        <v>Command and Scripting Interpreter: JavaScript/JScript</v>
      </c>
      <c r="N95" t="str">
        <f>IF($G95&lt;&gt;"",VLOOKUP($G95,Model!$A:$D,3,0),"")</f>
        <v>Man-in-the-Browser</v>
      </c>
      <c r="O95" t="str">
        <f>IF($G95&lt;&gt;"",VLOOKUP($G95,Model!$A:$D,4,0),"")</f>
        <v>Stored – Drive-by Compromise, Others – User Execution: Malicious Link</v>
      </c>
    </row>
    <row r="96" spans="1:15" x14ac:dyDescent="0.3">
      <c r="A96" t="s">
        <v>328</v>
      </c>
      <c r="B96" s="8" t="s">
        <v>329</v>
      </c>
      <c r="C96" t="s">
        <v>330</v>
      </c>
      <c r="D96" t="s">
        <v>18</v>
      </c>
      <c r="E96" t="s">
        <v>331</v>
      </c>
      <c r="F96" t="s">
        <v>230</v>
      </c>
      <c r="G96" t="str">
        <f>IFERROR(VLOOKUP(C96,'CWE Categories'!A:C,3,0),"")</f>
        <v/>
      </c>
      <c r="H96" s="9" t="s">
        <v>88</v>
      </c>
      <c r="J96" t="s">
        <v>28</v>
      </c>
      <c r="M96" t="str">
        <f>IF($G96&lt;&gt;"",VLOOKUP($G96,Model!$A:$D,2,0),"")</f>
        <v/>
      </c>
      <c r="N96" t="str">
        <f>IF($G96&lt;&gt;"",VLOOKUP($G96,Model!$A:$D,3,0),"")</f>
        <v/>
      </c>
      <c r="O96" t="str">
        <f>IF($G96&lt;&gt;"",VLOOKUP($G96,Model!$A:$D,4,0),"")</f>
        <v/>
      </c>
    </row>
    <row r="97" spans="1:15" x14ac:dyDescent="0.3">
      <c r="A97" t="s">
        <v>332</v>
      </c>
      <c r="B97" s="8" t="s">
        <v>333</v>
      </c>
      <c r="C97" t="s">
        <v>334</v>
      </c>
      <c r="D97" t="s">
        <v>18</v>
      </c>
      <c r="E97" t="s">
        <v>97</v>
      </c>
      <c r="F97" t="s">
        <v>230</v>
      </c>
      <c r="G97" t="str">
        <f>IFERROR(VLOOKUP(C97,'CWE Categories'!A:C,3,0),"")</f>
        <v>Uncontrolled Resource Consumption</v>
      </c>
      <c r="H97" s="9" t="s">
        <v>159</v>
      </c>
      <c r="J97" t="s">
        <v>28</v>
      </c>
      <c r="M97" t="str">
        <f>IF($G97&lt;&gt;"",VLOOKUP($G97,Model!$A:$D,2,0),"")</f>
        <v>Endpoint Denial of Service</v>
      </c>
      <c r="N97" t="str">
        <f>IF($G97&lt;&gt;"",VLOOKUP($G97,Model!$A:$D,3,0),"")</f>
        <v>N/A</v>
      </c>
      <c r="O97" t="str">
        <f>IF($G97&lt;&gt;"",VLOOKUP($G97,Model!$A:$D,4,0),"")</f>
        <v>N/A</v>
      </c>
    </row>
    <row r="98" spans="1:15" x14ac:dyDescent="0.3">
      <c r="A98" t="s">
        <v>335</v>
      </c>
      <c r="B98" s="8" t="s">
        <v>336</v>
      </c>
      <c r="C98" t="s">
        <v>158</v>
      </c>
      <c r="D98" t="s">
        <v>18</v>
      </c>
      <c r="E98" t="s">
        <v>97</v>
      </c>
      <c r="F98" t="s">
        <v>230</v>
      </c>
      <c r="G98" t="str">
        <f>IFERROR(VLOOKUP(C98,'CWE Categories'!A:C,3,0),"")</f>
        <v>Uncontrolled Resource Consumption</v>
      </c>
      <c r="H98" s="9" t="s">
        <v>159</v>
      </c>
      <c r="J98" t="s">
        <v>28</v>
      </c>
      <c r="M98" t="str">
        <f>IF($G98&lt;&gt;"",VLOOKUP($G98,Model!$A:$D,2,0),"")</f>
        <v>Endpoint Denial of Service</v>
      </c>
      <c r="N98" t="str">
        <f>IF($G98&lt;&gt;"",VLOOKUP($G98,Model!$A:$D,3,0),"")</f>
        <v>N/A</v>
      </c>
      <c r="O98" t="str">
        <f>IF($G98&lt;&gt;"",VLOOKUP($G98,Model!$A:$D,4,0),"")</f>
        <v>N/A</v>
      </c>
    </row>
    <row r="99" spans="1:15" x14ac:dyDescent="0.3">
      <c r="A99" t="s">
        <v>337</v>
      </c>
      <c r="B99" s="8" t="s">
        <v>338</v>
      </c>
      <c r="C99" t="s">
        <v>36</v>
      </c>
      <c r="D99" t="s">
        <v>18</v>
      </c>
      <c r="E99">
        <v>0</v>
      </c>
      <c r="F99" t="s">
        <v>230</v>
      </c>
      <c r="G99" t="str">
        <f>IFERROR(VLOOKUP(C99,'CWE Categories'!A:C,3,0),"")</f>
        <v/>
      </c>
      <c r="H99" t="s">
        <v>339</v>
      </c>
      <c r="J99" t="s">
        <v>28</v>
      </c>
      <c r="M99" t="str">
        <f>IF($G99&lt;&gt;"",VLOOKUP($G99,Model!$A:$D,2,0),"")</f>
        <v/>
      </c>
      <c r="N99" t="str">
        <f>IF($G99&lt;&gt;"",VLOOKUP($G99,Model!$A:$D,3,0),"")</f>
        <v/>
      </c>
      <c r="O99" t="str">
        <f>IF($G99&lt;&gt;"",VLOOKUP($G99,Model!$A:$D,4,0),"")</f>
        <v/>
      </c>
    </row>
    <row r="100" spans="1:15" x14ac:dyDescent="0.3">
      <c r="A100" t="s">
        <v>340</v>
      </c>
      <c r="B100" s="8" t="s">
        <v>341</v>
      </c>
      <c r="C100" t="s">
        <v>36</v>
      </c>
      <c r="D100" t="s">
        <v>18</v>
      </c>
      <c r="E100" t="s">
        <v>342</v>
      </c>
      <c r="F100" t="s">
        <v>230</v>
      </c>
      <c r="G100" t="str">
        <f>IFERROR(VLOOKUP(C100,'CWE Categories'!A:C,3,0),"")</f>
        <v/>
      </c>
      <c r="H100" t="s">
        <v>343</v>
      </c>
      <c r="I100" t="s">
        <v>344</v>
      </c>
      <c r="J100" s="9" t="s">
        <v>191</v>
      </c>
      <c r="M100" t="str">
        <f>IF($G100&lt;&gt;"",VLOOKUP($G100,Model!$A:$D,2,0),"")</f>
        <v/>
      </c>
      <c r="N100" t="str">
        <f>IF($G100&lt;&gt;"",VLOOKUP($G100,Model!$A:$D,3,0),"")</f>
        <v/>
      </c>
      <c r="O100" t="str">
        <f>IF($G100&lt;&gt;"",VLOOKUP($G100,Model!$A:$D,4,0),"")</f>
        <v/>
      </c>
    </row>
    <row r="101" spans="1:15" x14ac:dyDescent="0.3">
      <c r="A101" t="s">
        <v>345</v>
      </c>
      <c r="B101" s="8" t="s">
        <v>346</v>
      </c>
      <c r="C101" t="s">
        <v>119</v>
      </c>
      <c r="D101" t="s">
        <v>18</v>
      </c>
      <c r="E101">
        <v>0</v>
      </c>
      <c r="F101" t="s">
        <v>230</v>
      </c>
      <c r="G101" t="str">
        <f>IFERROR(VLOOKUP(C101,'CWE Categories'!A:C,3,0),"")</f>
        <v>OS Command Injection</v>
      </c>
      <c r="H101" s="5" t="s">
        <v>20</v>
      </c>
      <c r="I101" s="5" t="s">
        <v>27</v>
      </c>
      <c r="J101" s="5" t="s">
        <v>43</v>
      </c>
      <c r="M101" t="str">
        <f>IF($G101&lt;&gt;"",VLOOKUP($G101,Model!$A:$D,2,0),"")</f>
        <v>Command and Scripting Interpreter</v>
      </c>
      <c r="N101" t="str">
        <f>IF($G101&lt;&gt;"",VLOOKUP($G101,Model!$A:$D,3,0),"")</f>
        <v>N/A</v>
      </c>
      <c r="O101" t="str">
        <f>IF($G101&lt;&gt;"",VLOOKUP($G101,Model!$A:$D,4,0),"")</f>
        <v>External Remote Service</v>
      </c>
    </row>
    <row r="102" spans="1:15" x14ac:dyDescent="0.3">
      <c r="A102" t="s">
        <v>347</v>
      </c>
      <c r="B102" s="8" t="s">
        <v>348</v>
      </c>
      <c r="C102">
        <v>0</v>
      </c>
      <c r="D102" t="s">
        <v>349</v>
      </c>
      <c r="E102">
        <v>0</v>
      </c>
      <c r="F102" t="s">
        <v>230</v>
      </c>
      <c r="G102" t="str">
        <f>IFERROR(VLOOKUP(C102,'CWE Categories'!A:C,3,0),"")</f>
        <v/>
      </c>
      <c r="H102" t="s">
        <v>350</v>
      </c>
      <c r="L102" t="s">
        <v>351</v>
      </c>
      <c r="M102" t="str">
        <f>IF($G102&lt;&gt;"",VLOOKUP($G102,Model!$A:$D,2,0),"")</f>
        <v/>
      </c>
      <c r="N102" t="str">
        <f>IF($G102&lt;&gt;"",VLOOKUP($G102,Model!$A:$D,3,0),"")</f>
        <v/>
      </c>
      <c r="O102" t="str">
        <f>IF($G102&lt;&gt;"",VLOOKUP($G102,Model!$A:$D,4,0),"")</f>
        <v/>
      </c>
    </row>
    <row r="103" spans="1:15" x14ac:dyDescent="0.3">
      <c r="A103" t="s">
        <v>352</v>
      </c>
      <c r="B103" s="8" t="s">
        <v>353</v>
      </c>
      <c r="C103" t="s">
        <v>354</v>
      </c>
      <c r="D103" t="s">
        <v>349</v>
      </c>
      <c r="E103" t="s">
        <v>355</v>
      </c>
      <c r="F103" t="s">
        <v>230</v>
      </c>
      <c r="G103" t="str">
        <f>IFERROR(VLOOKUP(C103,'CWE Categories'!A:C,3,0),"")</f>
        <v/>
      </c>
      <c r="H103" t="s">
        <v>356</v>
      </c>
      <c r="I103" s="9" t="s">
        <v>52</v>
      </c>
      <c r="M103" t="str">
        <f>IF($G103&lt;&gt;"",VLOOKUP($G103,Model!$A:$D,2,0),"")</f>
        <v/>
      </c>
      <c r="N103" t="str">
        <f>IF($G103&lt;&gt;"",VLOOKUP($G103,Model!$A:$D,3,0),"")</f>
        <v/>
      </c>
      <c r="O103" t="str">
        <f>IF($G103&lt;&gt;"",VLOOKUP($G103,Model!$A:$D,4,0),"")</f>
        <v/>
      </c>
    </row>
    <row r="104" spans="1:15" x14ac:dyDescent="0.3">
      <c r="A104" t="s">
        <v>357</v>
      </c>
      <c r="B104" s="8" t="s">
        <v>358</v>
      </c>
      <c r="C104" t="s">
        <v>136</v>
      </c>
      <c r="D104" t="s">
        <v>349</v>
      </c>
      <c r="E104" t="s">
        <v>359</v>
      </c>
      <c r="F104" t="s">
        <v>230</v>
      </c>
      <c r="G104" t="str">
        <f>IFERROR(VLOOKUP(C104,'CWE Categories'!A:C,3,0),"")</f>
        <v>General Authentication, Authorization, and Permission Errors</v>
      </c>
      <c r="H104" s="9" t="s">
        <v>28</v>
      </c>
      <c r="J104" s="9"/>
      <c r="M104" t="str">
        <f>IF($G104&lt;&gt;"",VLOOKUP($G104,Model!$A:$D,2,0),"")</f>
        <v>Exploit Public-Facing Application,  Exploitation for Privilege Escalation, Exploitation of Remote Services</v>
      </c>
      <c r="N104" t="str">
        <f>IF($G104&lt;&gt;"",VLOOKUP($G104,Model!$A:$D,3,0),"")</f>
        <v>Depends on what is given access to.</v>
      </c>
      <c r="O104" t="str">
        <f>IF($G104&lt;&gt;"",VLOOKUP($G104,Model!$A:$D,4,0),"")</f>
        <v>N/A</v>
      </c>
    </row>
    <row r="105" spans="1:15" x14ac:dyDescent="0.3">
      <c r="A105" t="s">
        <v>360</v>
      </c>
      <c r="B105" s="8" t="s">
        <v>361</v>
      </c>
      <c r="C105" t="s">
        <v>150</v>
      </c>
      <c r="D105" t="s">
        <v>349</v>
      </c>
      <c r="E105" t="s">
        <v>362</v>
      </c>
      <c r="F105" t="s">
        <v>230</v>
      </c>
      <c r="G105" t="str">
        <f>IFERROR(VLOOKUP(C105,'CWE Categories'!A:C,3,0),"")</f>
        <v>General Authentication, Authorization, and Permission Errors</v>
      </c>
      <c r="H105" s="9" t="s">
        <v>27</v>
      </c>
      <c r="J105" s="9" t="s">
        <v>43</v>
      </c>
      <c r="M105" t="str">
        <f>IF($G105&lt;&gt;"",VLOOKUP($G105,Model!$A:$D,2,0),"")</f>
        <v>Exploit Public-Facing Application,  Exploitation for Privilege Escalation, Exploitation of Remote Services</v>
      </c>
      <c r="N105" t="str">
        <f>IF($G105&lt;&gt;"",VLOOKUP($G105,Model!$A:$D,3,0),"")</f>
        <v>Depends on what is given access to.</v>
      </c>
      <c r="O105" t="str">
        <f>IF($G105&lt;&gt;"",VLOOKUP($G105,Model!$A:$D,4,0),"")</f>
        <v>N/A</v>
      </c>
    </row>
    <row r="106" spans="1:15" x14ac:dyDescent="0.3">
      <c r="A106" t="s">
        <v>363</v>
      </c>
      <c r="B106" s="8" t="s">
        <v>364</v>
      </c>
      <c r="C106" t="s">
        <v>266</v>
      </c>
      <c r="D106" t="s">
        <v>349</v>
      </c>
      <c r="E106" t="s">
        <v>365</v>
      </c>
      <c r="F106" t="s">
        <v>230</v>
      </c>
      <c r="G106" t="str">
        <f>IFERROR(VLOOKUP(C106,'CWE Categories'!A:C,3,0),"")</f>
        <v>XML External Entity (XXE)</v>
      </c>
      <c r="H106" s="9" t="s">
        <v>20</v>
      </c>
      <c r="I106" t="s">
        <v>366</v>
      </c>
      <c r="J106" t="s">
        <v>191</v>
      </c>
      <c r="M106" t="str">
        <f>IF($G106&lt;&gt;"",VLOOKUP($G106,Model!$A:$D,2,0),"")</f>
        <v>Command and Scripting Interpreter.</v>
      </c>
      <c r="N106" t="str">
        <f>IF($G106&lt;&gt;"",VLOOKUP($G106,Model!$A:$D,3,0),"")</f>
        <v>Data from Local System, Network Service Scanning</v>
      </c>
      <c r="O106" t="str">
        <f>IF($G106&lt;&gt;"",VLOOKUP($G106,Model!$A:$D,4,0),"")</f>
        <v>External Remote Service</v>
      </c>
    </row>
    <row r="107" spans="1:15" x14ac:dyDescent="0.3">
      <c r="A107" t="s">
        <v>367</v>
      </c>
      <c r="B107" s="8" t="s">
        <v>368</v>
      </c>
      <c r="C107" t="s">
        <v>83</v>
      </c>
      <c r="D107" t="s">
        <v>349</v>
      </c>
      <c r="E107" t="s">
        <v>369</v>
      </c>
      <c r="F107" t="s">
        <v>230</v>
      </c>
      <c r="G107" t="str">
        <f>IFERROR(VLOOKUP(C107,'CWE Categories'!A:C,3,0),"")</f>
        <v>Cross-site Scripting (XSS)</v>
      </c>
      <c r="H107" s="5" t="s">
        <v>85</v>
      </c>
      <c r="I107" s="5" t="s">
        <v>51</v>
      </c>
      <c r="J107" s="5" t="s">
        <v>70</v>
      </c>
      <c r="M107" t="str">
        <f>IF($G107&lt;&gt;"",VLOOKUP($G107,Model!$A:$D,2,0),"")</f>
        <v>Command and Scripting Interpreter: JavaScript/JScript</v>
      </c>
      <c r="N107" t="str">
        <f>IF($G107&lt;&gt;"",VLOOKUP($G107,Model!$A:$D,3,0),"")</f>
        <v>Man-in-the-Browser</v>
      </c>
      <c r="O107" t="str">
        <f>IF($G107&lt;&gt;"",VLOOKUP($G107,Model!$A:$D,4,0),"")</f>
        <v>Stored – Drive-by Compromise, Others – User Execution: Malicious Link</v>
      </c>
    </row>
    <row r="108" spans="1:15" x14ac:dyDescent="0.3">
      <c r="A108" t="s">
        <v>370</v>
      </c>
      <c r="B108" s="8" t="s">
        <v>371</v>
      </c>
      <c r="C108" t="s">
        <v>25</v>
      </c>
      <c r="D108" t="s">
        <v>349</v>
      </c>
      <c r="E108" t="s">
        <v>372</v>
      </c>
      <c r="F108" t="s">
        <v>230</v>
      </c>
      <c r="G108" t="str">
        <f>IFERROR(VLOOKUP(C108,'CWE Categories'!A:C,3,0),"")</f>
        <v>Hard-coded Credentials</v>
      </c>
      <c r="H108" t="s">
        <v>356</v>
      </c>
      <c r="M108" t="str">
        <f>IF($G108&lt;&gt;"",VLOOKUP($G108,Model!$A:$D,2,0),"")</f>
        <v>Default Accounts</v>
      </c>
      <c r="N108" t="str">
        <f>IF($G108&lt;&gt;"",VLOOKUP($G108,Model!$A:$D,3,0),"")</f>
        <v>N/A</v>
      </c>
      <c r="O108" t="str">
        <f>IF($G108&lt;&gt;"",VLOOKUP($G108,Model!$A:$D,4,0),"")</f>
        <v>N/A</v>
      </c>
    </row>
    <row r="109" spans="1:15" x14ac:dyDescent="0.3">
      <c r="A109" t="s">
        <v>373</v>
      </c>
      <c r="B109" t="s">
        <v>374</v>
      </c>
      <c r="C109" t="s">
        <v>354</v>
      </c>
      <c r="D109" t="s">
        <v>349</v>
      </c>
      <c r="E109" t="s">
        <v>375</v>
      </c>
      <c r="F109" t="s">
        <v>230</v>
      </c>
      <c r="G109" t="str">
        <f>IFERROR(VLOOKUP(C109,'CWE Categories'!A:C,3,0),"")</f>
        <v/>
      </c>
      <c r="H109" t="s">
        <v>356</v>
      </c>
      <c r="I109" s="9" t="s">
        <v>52</v>
      </c>
      <c r="M109" t="str">
        <f>IF($G109&lt;&gt;"",VLOOKUP($G109,Model!$A:$D,2,0),"")</f>
        <v/>
      </c>
      <c r="N109" t="str">
        <f>IF($G109&lt;&gt;"",VLOOKUP($G109,Model!$A:$D,3,0),"")</f>
        <v/>
      </c>
      <c r="O109" t="str">
        <f>IF($G109&lt;&gt;"",VLOOKUP($G109,Model!$A:$D,4,0),"")</f>
        <v/>
      </c>
    </row>
    <row r="110" spans="1:15" x14ac:dyDescent="0.3">
      <c r="A110" t="s">
        <v>376</v>
      </c>
      <c r="B110" s="8" t="s">
        <v>377</v>
      </c>
      <c r="C110" t="s">
        <v>261</v>
      </c>
      <c r="D110" t="s">
        <v>349</v>
      </c>
      <c r="E110" t="s">
        <v>378</v>
      </c>
      <c r="F110" t="s">
        <v>230</v>
      </c>
      <c r="G110" t="str">
        <f>IFERROR(VLOOKUP(C110,'CWE Categories'!A:C,3,0),"")</f>
        <v>Directory Traversal (Relative and Absolute)</v>
      </c>
      <c r="H110" s="9" t="s">
        <v>27</v>
      </c>
      <c r="J110" t="s">
        <v>227</v>
      </c>
      <c r="M110" t="str">
        <f>IF($G110&lt;&gt;"",VLOOKUP($G110,Model!$A:$D,2,0),"")</f>
        <v>Read files on system  - Data from Local System; Delete files  - Data Destruction; Upload files - Server Software Component: Web Shell; Write to existing files on system  - Data Manipulation</v>
      </c>
      <c r="N110" t="str">
        <f>IF($G110&lt;&gt;"",VLOOKUP($G110,Model!$A:$D,3,0),"")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10" t="str">
        <f>IF($G110&lt;&gt;"",VLOOKUP($G110,Model!$A:$D,4,0),"")</f>
        <v>T1133</v>
      </c>
    </row>
    <row r="111" spans="1:15" x14ac:dyDescent="0.3">
      <c r="A111" t="s">
        <v>379</v>
      </c>
      <c r="B111" s="8" t="s">
        <v>380</v>
      </c>
      <c r="C111" t="s">
        <v>36</v>
      </c>
      <c r="D111" t="s">
        <v>349</v>
      </c>
      <c r="E111" t="s">
        <v>381</v>
      </c>
      <c r="F111" t="s">
        <v>230</v>
      </c>
      <c r="G111" t="str">
        <f>IFERROR(VLOOKUP(C111,'CWE Categories'!A:C,3,0),"")</f>
        <v/>
      </c>
      <c r="H111" s="9" t="s">
        <v>382</v>
      </c>
      <c r="I111" s="9" t="s">
        <v>383</v>
      </c>
      <c r="J111" t="s">
        <v>28</v>
      </c>
      <c r="M111" t="str">
        <f>IF($G111&lt;&gt;"",VLOOKUP($G111,Model!$A:$D,2,0),"")</f>
        <v/>
      </c>
      <c r="N111" t="str">
        <f>IF($G111&lt;&gt;"",VLOOKUP($G111,Model!$A:$D,3,0),"")</f>
        <v/>
      </c>
      <c r="O111" t="str">
        <f>IF($G111&lt;&gt;"",VLOOKUP($G111,Model!$A:$D,4,0),"")</f>
        <v/>
      </c>
    </row>
    <row r="112" spans="1:15" x14ac:dyDescent="0.3">
      <c r="A112" t="s">
        <v>384</v>
      </c>
      <c r="B112" s="8" t="s">
        <v>385</v>
      </c>
      <c r="C112" t="s">
        <v>386</v>
      </c>
      <c r="D112" t="s">
        <v>349</v>
      </c>
      <c r="E112" t="s">
        <v>387</v>
      </c>
      <c r="F112" t="s">
        <v>230</v>
      </c>
      <c r="G112" t="str">
        <f>IFERROR(VLOOKUP(C112,'CWE Categories'!A:C,3,0),"")</f>
        <v>General Cryptographic Issues</v>
      </c>
      <c r="H112" s="9" t="s">
        <v>43</v>
      </c>
      <c r="J112" t="s">
        <v>256</v>
      </c>
      <c r="M112" t="str">
        <f>IF($G112&lt;&gt;"",VLOOKUP($G112,Model!$A:$D,2,0),"")</f>
        <v>Credential storage or transmission – Valid Accounts; Transmitting over network – Man-in-the-Middle, Network Sniffing; Sensitive information storage – various techniques from the Collection tactic</v>
      </c>
      <c r="N112" t="str">
        <f>IF($G112&lt;&gt;"",VLOOKUP($G112,Model!$A:$D,3,0),"")</f>
        <v>Brute Force</v>
      </c>
      <c r="O112">
        <f>IF($G112&lt;&gt;"",VLOOKUP($G112,Model!$A:$D,4,0),"")</f>
        <v>0</v>
      </c>
    </row>
    <row r="113" spans="1:15" x14ac:dyDescent="0.3">
      <c r="A113" t="s">
        <v>388</v>
      </c>
      <c r="B113" s="8" t="s">
        <v>389</v>
      </c>
      <c r="C113" t="s">
        <v>390</v>
      </c>
      <c r="D113" t="s">
        <v>349</v>
      </c>
      <c r="E113" t="s">
        <v>391</v>
      </c>
      <c r="F113" t="s">
        <v>230</v>
      </c>
      <c r="G113" t="str">
        <f>IFERROR(VLOOKUP(C113,'CWE Categories'!A:C,3,0),"")</f>
        <v>General Authentication, Authorization, and Permission Errors</v>
      </c>
      <c r="H113" s="9" t="s">
        <v>28</v>
      </c>
      <c r="J113" s="9" t="s">
        <v>78</v>
      </c>
      <c r="M113" t="str">
        <f>IF($G113&lt;&gt;"",VLOOKUP($G113,Model!$A:$D,2,0),"")</f>
        <v>Exploit Public-Facing Application,  Exploitation for Privilege Escalation, Exploitation of Remote Services</v>
      </c>
      <c r="N113" t="str">
        <f>IF($G113&lt;&gt;"",VLOOKUP($G113,Model!$A:$D,3,0),"")</f>
        <v>Depends on what is given access to.</v>
      </c>
      <c r="O113" t="str">
        <f>IF($G113&lt;&gt;"",VLOOKUP($G113,Model!$A:$D,4,0),"")</f>
        <v>N/A</v>
      </c>
    </row>
    <row r="114" spans="1:15" x14ac:dyDescent="0.3">
      <c r="A114" t="s">
        <v>392</v>
      </c>
      <c r="B114" s="8" t="s">
        <v>393</v>
      </c>
      <c r="C114" t="s">
        <v>394</v>
      </c>
      <c r="D114" t="s">
        <v>349</v>
      </c>
      <c r="E114" t="s">
        <v>395</v>
      </c>
      <c r="F114" t="s">
        <v>230</v>
      </c>
      <c r="G114" t="str">
        <f>IFERROR(VLOOKUP(C114,'CWE Categories'!A:C,3,0),"")</f>
        <v/>
      </c>
      <c r="H114" s="9" t="s">
        <v>85</v>
      </c>
      <c r="I114" s="9" t="s">
        <v>51</v>
      </c>
      <c r="J114" s="9" t="s">
        <v>70</v>
      </c>
      <c r="M114" t="str">
        <f>IF($G114&lt;&gt;"",VLOOKUP($G114,Model!$A:$D,2,0),"")</f>
        <v/>
      </c>
      <c r="N114" t="str">
        <f>IF($G114&lt;&gt;"",VLOOKUP($G114,Model!$A:$D,3,0),"")</f>
        <v/>
      </c>
      <c r="O114" t="str">
        <f>IF($G114&lt;&gt;"",VLOOKUP($G114,Model!$A:$D,4,0),"")</f>
        <v/>
      </c>
    </row>
    <row r="115" spans="1:15" x14ac:dyDescent="0.3">
      <c r="A115" t="s">
        <v>396</v>
      </c>
      <c r="B115" s="8" t="s">
        <v>397</v>
      </c>
      <c r="C115" t="s">
        <v>398</v>
      </c>
      <c r="D115" t="s">
        <v>349</v>
      </c>
      <c r="E115" t="s">
        <v>399</v>
      </c>
      <c r="F115" t="s">
        <v>230</v>
      </c>
      <c r="G115" t="str">
        <f>IFERROR(VLOOKUP(C115,'CWE Categories'!A:C,3,0),"")</f>
        <v>General Cryptographic Issues</v>
      </c>
      <c r="H115" s="9" t="s">
        <v>43</v>
      </c>
      <c r="J115" t="s">
        <v>256</v>
      </c>
      <c r="M115" t="str">
        <f>IF($G115&lt;&gt;"",VLOOKUP($G115,Model!$A:$D,2,0),"")</f>
        <v>Credential storage or transmission – Valid Accounts; Transmitting over network – Man-in-the-Middle, Network Sniffing; Sensitive information storage – various techniques from the Collection tactic</v>
      </c>
      <c r="N115" t="str">
        <f>IF($G115&lt;&gt;"",VLOOKUP($G115,Model!$A:$D,3,0),"")</f>
        <v>Brute Force</v>
      </c>
      <c r="O115">
        <f>IF($G115&lt;&gt;"",VLOOKUP($G115,Model!$A:$D,4,0),"")</f>
        <v>0</v>
      </c>
    </row>
    <row r="116" spans="1:15" x14ac:dyDescent="0.3">
      <c r="A116" t="s">
        <v>400</v>
      </c>
      <c r="B116" s="8" t="s">
        <v>401</v>
      </c>
      <c r="C116" t="s">
        <v>386</v>
      </c>
      <c r="D116" t="s">
        <v>349</v>
      </c>
      <c r="E116" t="s">
        <v>355</v>
      </c>
      <c r="F116" t="s">
        <v>230</v>
      </c>
      <c r="G116" t="str">
        <f>IFERROR(VLOOKUP(C116,'CWE Categories'!A:C,3,0),"")</f>
        <v>General Cryptographic Issues</v>
      </c>
      <c r="H116" s="9" t="s">
        <v>356</v>
      </c>
      <c r="J116" t="s">
        <v>256</v>
      </c>
      <c r="M116" t="str">
        <f>IF($G116&lt;&gt;"",VLOOKUP($G116,Model!$A:$D,2,0),"")</f>
        <v>Credential storage or transmission – Valid Accounts; Transmitting over network – Man-in-the-Middle, Network Sniffing; Sensitive information storage – various techniques from the Collection tactic</v>
      </c>
      <c r="N116" t="str">
        <f>IF($G116&lt;&gt;"",VLOOKUP($G116,Model!$A:$D,3,0),"")</f>
        <v>Brute Force</v>
      </c>
      <c r="O116">
        <f>IF($G116&lt;&gt;"",VLOOKUP($G116,Model!$A:$D,4,0),"")</f>
        <v>0</v>
      </c>
    </row>
    <row r="117" spans="1:15" x14ac:dyDescent="0.3">
      <c r="A117" t="s">
        <v>402</v>
      </c>
      <c r="B117" t="s">
        <v>403</v>
      </c>
      <c r="C117" t="s">
        <v>404</v>
      </c>
      <c r="D117" t="s">
        <v>349</v>
      </c>
      <c r="E117">
        <v>0</v>
      </c>
      <c r="F117" t="s">
        <v>230</v>
      </c>
      <c r="G117" t="str">
        <f>IFERROR(VLOOKUP(C117,'CWE Categories'!A:C,3,0),"")</f>
        <v>General Authentication, Authorization, and Permission Errors</v>
      </c>
      <c r="H117" t="s">
        <v>307</v>
      </c>
      <c r="J117" t="s">
        <v>405</v>
      </c>
      <c r="M117" t="str">
        <f>IF($G117&lt;&gt;"",VLOOKUP($G117,Model!$A:$D,2,0),"")</f>
        <v>Exploit Public-Facing Application,  Exploitation for Privilege Escalation, Exploitation of Remote Services</v>
      </c>
      <c r="N117" t="str">
        <f>IF($G117&lt;&gt;"",VLOOKUP($G117,Model!$A:$D,3,0),"")</f>
        <v>Depends on what is given access to.</v>
      </c>
      <c r="O117" t="str">
        <f>IF($G117&lt;&gt;"",VLOOKUP($G117,Model!$A:$D,4,0),"")</f>
        <v>N/A</v>
      </c>
    </row>
    <row r="118" spans="1:15" x14ac:dyDescent="0.3">
      <c r="A118" t="s">
        <v>406</v>
      </c>
      <c r="B118" s="8" t="s">
        <v>407</v>
      </c>
      <c r="C118" t="s">
        <v>408</v>
      </c>
      <c r="D118" t="s">
        <v>349</v>
      </c>
      <c r="E118" t="s">
        <v>409</v>
      </c>
      <c r="F118" t="s">
        <v>230</v>
      </c>
      <c r="G118" t="str">
        <f>IFERROR(VLOOKUP(C118,'CWE Categories'!A:C,3,0),"")</f>
        <v/>
      </c>
      <c r="H118" s="9" t="s">
        <v>52</v>
      </c>
      <c r="J118" t="s">
        <v>28</v>
      </c>
      <c r="M118" t="str">
        <f>IF($G118&lt;&gt;"",VLOOKUP($G118,Model!$A:$D,2,0),"")</f>
        <v/>
      </c>
      <c r="N118" t="str">
        <f>IF($G118&lt;&gt;"",VLOOKUP($G118,Model!$A:$D,3,0),"")</f>
        <v/>
      </c>
      <c r="O118" t="str">
        <f>IF($G118&lt;&gt;"",VLOOKUP($G118,Model!$A:$D,4,0),"")</f>
        <v/>
      </c>
    </row>
    <row r="119" spans="1:15" x14ac:dyDescent="0.3">
      <c r="A119" t="s">
        <v>410</v>
      </c>
      <c r="B119" s="8" t="s">
        <v>411</v>
      </c>
      <c r="C119" t="s">
        <v>408</v>
      </c>
      <c r="D119" t="s">
        <v>349</v>
      </c>
      <c r="E119" t="s">
        <v>409</v>
      </c>
      <c r="F119" t="s">
        <v>230</v>
      </c>
      <c r="G119" t="str">
        <f>IFERROR(VLOOKUP(C119,'CWE Categories'!A:C,3,0),"")</f>
        <v/>
      </c>
      <c r="H119" s="9" t="s">
        <v>52</v>
      </c>
      <c r="J119" t="s">
        <v>28</v>
      </c>
      <c r="M119" t="str">
        <f>IF($G119&lt;&gt;"",VLOOKUP($G119,Model!$A:$D,2,0),"")</f>
        <v/>
      </c>
      <c r="N119" t="str">
        <f>IF($G119&lt;&gt;"",VLOOKUP($G119,Model!$A:$D,3,0),"")</f>
        <v/>
      </c>
      <c r="O119" t="str">
        <f>IF($G119&lt;&gt;"",VLOOKUP($G119,Model!$A:$D,4,0),"")</f>
        <v/>
      </c>
    </row>
    <row r="120" spans="1:15" x14ac:dyDescent="0.3">
      <c r="A120" t="s">
        <v>412</v>
      </c>
      <c r="B120" s="8" t="s">
        <v>413</v>
      </c>
      <c r="C120" t="s">
        <v>183</v>
      </c>
      <c r="D120" t="s">
        <v>349</v>
      </c>
      <c r="E120">
        <v>0</v>
      </c>
      <c r="F120" t="s">
        <v>230</v>
      </c>
      <c r="G120" t="str">
        <f>IFERROR(VLOOKUP(C120,'CWE Categories'!A:C,3,0),"")</f>
        <v>General Authentication, Authorization, and Permission Errors</v>
      </c>
      <c r="H120" s="9" t="s">
        <v>27</v>
      </c>
      <c r="I120" t="s">
        <v>200</v>
      </c>
      <c r="M120" t="str">
        <f>IF($G120&lt;&gt;"",VLOOKUP($G120,Model!$A:$D,2,0),"")</f>
        <v>Exploit Public-Facing Application,  Exploitation for Privilege Escalation, Exploitation of Remote Services</v>
      </c>
      <c r="N120" t="str">
        <f>IF($G120&lt;&gt;"",VLOOKUP($G120,Model!$A:$D,3,0),"")</f>
        <v>Depends on what is given access to.</v>
      </c>
      <c r="O120" t="str">
        <f>IF($G120&lt;&gt;"",VLOOKUP($G120,Model!$A:$D,4,0),"")</f>
        <v>N/A</v>
      </c>
    </row>
    <row r="121" spans="1:15" x14ac:dyDescent="0.3">
      <c r="A121" t="s">
        <v>414</v>
      </c>
      <c r="B121" s="8" t="s">
        <v>415</v>
      </c>
      <c r="C121" t="s">
        <v>416</v>
      </c>
      <c r="D121" t="s">
        <v>349</v>
      </c>
      <c r="E121" t="s">
        <v>417</v>
      </c>
      <c r="F121" t="s">
        <v>230</v>
      </c>
      <c r="G121" t="str">
        <f>IFERROR(VLOOKUP(C121,'CWE Categories'!A:C,3,0),"")</f>
        <v/>
      </c>
      <c r="H121" s="9" t="s">
        <v>20</v>
      </c>
      <c r="J121" t="s">
        <v>28</v>
      </c>
      <c r="M121" t="str">
        <f>IF($G121&lt;&gt;"",VLOOKUP($G121,Model!$A:$D,2,0),"")</f>
        <v/>
      </c>
      <c r="N121" t="str">
        <f>IF($G121&lt;&gt;"",VLOOKUP($G121,Model!$A:$D,3,0),"")</f>
        <v/>
      </c>
      <c r="O121" t="str">
        <f>IF($G121&lt;&gt;"",VLOOKUP($G121,Model!$A:$D,4,0),"")</f>
        <v/>
      </c>
    </row>
    <row r="122" spans="1:15" x14ac:dyDescent="0.3">
      <c r="A122" t="s">
        <v>418</v>
      </c>
      <c r="B122" s="7" t="s">
        <v>419</v>
      </c>
      <c r="C122" t="s">
        <v>420</v>
      </c>
      <c r="D122" t="s">
        <v>349</v>
      </c>
      <c r="E122" t="s">
        <v>421</v>
      </c>
      <c r="F122" t="s">
        <v>19</v>
      </c>
      <c r="G122" t="str">
        <f>IFERROR(VLOOKUP(C122,'CWE Categories'!A:C,3,0),"")</f>
        <v>Session Fixation</v>
      </c>
      <c r="H122" t="s">
        <v>137</v>
      </c>
      <c r="M122" t="str">
        <f>IF($G122&lt;&gt;"",VLOOKUP($G122,Model!$A:$D,2,0),"")</f>
        <v>Remote Service Session Hijacking</v>
      </c>
      <c r="N122" t="str">
        <f>IF($G122&lt;&gt;"",VLOOKUP($G122,Model!$A:$D,3,0),"")</f>
        <v>N/A</v>
      </c>
      <c r="O122" t="str">
        <f>IF($G122&lt;&gt;"",VLOOKUP($G122,Model!$A:$D,4,0),"")</f>
        <v>N/A</v>
      </c>
    </row>
    <row r="123" spans="1:15" x14ac:dyDescent="0.3">
      <c r="A123" t="s">
        <v>422</v>
      </c>
      <c r="B123" s="7" t="s">
        <v>423</v>
      </c>
      <c r="C123">
        <v>0</v>
      </c>
      <c r="D123" t="s">
        <v>349</v>
      </c>
      <c r="E123">
        <v>0</v>
      </c>
      <c r="F123" t="s">
        <v>19</v>
      </c>
      <c r="G123" t="str">
        <f>IFERROR(VLOOKUP(C123,'CWE Categories'!A:C,3,0),"")</f>
        <v/>
      </c>
      <c r="M123" t="str">
        <f>IF($G123&lt;&gt;"",VLOOKUP($G123,Model!$A:$D,2,0),"")</f>
        <v/>
      </c>
      <c r="N123" t="str">
        <f>IF($G123&lt;&gt;"",VLOOKUP($G123,Model!$A:$D,3,0),"")</f>
        <v/>
      </c>
      <c r="O123" t="str">
        <f>IF($G123&lt;&gt;"",VLOOKUP($G123,Model!$A:$D,4,0),"")</f>
        <v/>
      </c>
    </row>
    <row r="124" spans="1:15" x14ac:dyDescent="0.3">
      <c r="A124" t="s">
        <v>424</v>
      </c>
      <c r="B124" t="s">
        <v>425</v>
      </c>
      <c r="C124" t="s">
        <v>73</v>
      </c>
      <c r="D124" t="s">
        <v>349</v>
      </c>
      <c r="E124" t="s">
        <v>426</v>
      </c>
      <c r="F124" t="s">
        <v>19</v>
      </c>
      <c r="G124" t="str">
        <f>IFERROR(VLOOKUP(C124,'CWE Categories'!A:C,3,0),"")</f>
        <v>OS Command Injection</v>
      </c>
      <c r="H124" t="s">
        <v>20</v>
      </c>
      <c r="I124" t="s">
        <v>27</v>
      </c>
      <c r="M124" t="str">
        <f>IF($G124&lt;&gt;"",VLOOKUP($G124,Model!$A:$D,2,0),"")</f>
        <v>Command and Scripting Interpreter</v>
      </c>
      <c r="N124" t="str">
        <f>IF($G124&lt;&gt;"",VLOOKUP($G124,Model!$A:$D,3,0),"")</f>
        <v>N/A</v>
      </c>
      <c r="O124" t="str">
        <f>IF($G124&lt;&gt;"",VLOOKUP($G124,Model!$A:$D,4,0),"")</f>
        <v>External Remote Service</v>
      </c>
    </row>
    <row r="125" spans="1:15" x14ac:dyDescent="0.3">
      <c r="A125" t="s">
        <v>427</v>
      </c>
      <c r="B125" t="s">
        <v>428</v>
      </c>
      <c r="C125" t="s">
        <v>429</v>
      </c>
      <c r="D125" t="s">
        <v>349</v>
      </c>
      <c r="E125" t="s">
        <v>409</v>
      </c>
      <c r="F125" t="s">
        <v>19</v>
      </c>
      <c r="G125" t="str">
        <f>IFERROR(VLOOKUP(C125,'CWE Categories'!A:C,3,0),"")</f>
        <v>Memory Read (Memory Buffer Errors, Pointer Issues, Type Errors, etc.)</v>
      </c>
      <c r="H125" t="s">
        <v>162</v>
      </c>
      <c r="M125" t="str">
        <f>IF($G125&lt;&gt;"",VLOOKUP($G125,Model!$A:$D,2,0),"")</f>
        <v>Data from Local System</v>
      </c>
      <c r="N125" t="str">
        <f>IF($G125&lt;&gt;"",VLOOKUP($G125,Model!$A:$D,3,0),"")</f>
        <v>Exploitation for Defense Evasion, Exploitation for Credential Access</v>
      </c>
      <c r="O125">
        <f>IF($G125&lt;&gt;"",VLOOKUP($G125,Model!$A:$D,4,0),"")</f>
        <v>0</v>
      </c>
    </row>
    <row r="126" spans="1:15" x14ac:dyDescent="0.3">
      <c r="A126" t="s">
        <v>430</v>
      </c>
      <c r="B126" t="s">
        <v>431</v>
      </c>
      <c r="C126" t="s">
        <v>432</v>
      </c>
      <c r="D126" t="s">
        <v>349</v>
      </c>
      <c r="E126" t="s">
        <v>387</v>
      </c>
      <c r="F126" t="s">
        <v>19</v>
      </c>
      <c r="G126" t="str">
        <f>IFERROR(VLOOKUP(C126,'CWE Categories'!A:C,3,0),"")</f>
        <v>Session Fixation</v>
      </c>
      <c r="H126" t="s">
        <v>137</v>
      </c>
      <c r="J126" t="s">
        <v>43</v>
      </c>
      <c r="M126" t="str">
        <f>IF($G126&lt;&gt;"",VLOOKUP($G126,Model!$A:$D,2,0),"")</f>
        <v>Remote Service Session Hijacking</v>
      </c>
      <c r="N126" t="str">
        <f>IF($G126&lt;&gt;"",VLOOKUP($G126,Model!$A:$D,3,0),"")</f>
        <v>N/A</v>
      </c>
      <c r="O126" t="str">
        <f>IF($G126&lt;&gt;"",VLOOKUP($G126,Model!$A:$D,4,0),"")</f>
        <v>N/A</v>
      </c>
    </row>
    <row r="127" spans="1:15" x14ac:dyDescent="0.3">
      <c r="A127" t="s">
        <v>433</v>
      </c>
      <c r="B127" t="s">
        <v>434</v>
      </c>
      <c r="C127" t="s">
        <v>36</v>
      </c>
      <c r="D127" t="s">
        <v>349</v>
      </c>
      <c r="E127" t="s">
        <v>435</v>
      </c>
      <c r="F127" t="s">
        <v>19</v>
      </c>
      <c r="H127" t="s">
        <v>20</v>
      </c>
      <c r="J127" t="s">
        <v>187</v>
      </c>
      <c r="M127" t="str">
        <f>IF($G127&lt;&gt;"",VLOOKUP($G127,Model!$A:$D,2,0),"")</f>
        <v/>
      </c>
      <c r="N127" t="str">
        <f>IF($G127&lt;&gt;"",VLOOKUP($G127,Model!$A:$D,3,0),"")</f>
        <v/>
      </c>
      <c r="O127" t="str">
        <f>IF($G127&lt;&gt;"",VLOOKUP($G127,Model!$A:$D,4,0),"")</f>
        <v/>
      </c>
    </row>
    <row r="128" spans="1:15" x14ac:dyDescent="0.3">
      <c r="A128" t="s">
        <v>436</v>
      </c>
      <c r="B128" t="s">
        <v>437</v>
      </c>
      <c r="C128" t="s">
        <v>330</v>
      </c>
      <c r="D128" t="s">
        <v>349</v>
      </c>
      <c r="E128" t="s">
        <v>438</v>
      </c>
      <c r="F128" t="s">
        <v>19</v>
      </c>
      <c r="G128" t="str">
        <f>IFERROR(VLOOKUP(C128,'CWE Categories'!A:C,3,0),"")</f>
        <v/>
      </c>
      <c r="H128" t="s">
        <v>20</v>
      </c>
      <c r="J128" t="s">
        <v>28</v>
      </c>
      <c r="M128" t="str">
        <f>IF($G128&lt;&gt;"",VLOOKUP($G128,Model!$A:$D,2,0),"")</f>
        <v/>
      </c>
      <c r="N128" t="str">
        <f>IF($G128&lt;&gt;"",VLOOKUP($G128,Model!$A:$D,3,0),"")</f>
        <v/>
      </c>
      <c r="O128" t="str">
        <f>IF($G128&lt;&gt;"",VLOOKUP($G128,Model!$A:$D,4,0),"")</f>
        <v/>
      </c>
    </row>
    <row r="129" spans="1:15" x14ac:dyDescent="0.3">
      <c r="A129" t="s">
        <v>439</v>
      </c>
      <c r="B129" t="s">
        <v>440</v>
      </c>
      <c r="C129" t="s">
        <v>330</v>
      </c>
      <c r="D129" t="s">
        <v>349</v>
      </c>
      <c r="E129" t="s">
        <v>441</v>
      </c>
      <c r="F129" t="s">
        <v>19</v>
      </c>
      <c r="G129" t="str">
        <f>IFERROR(VLOOKUP(C129,'CWE Categories'!A:C,3,0),"")</f>
        <v/>
      </c>
      <c r="H129" t="s">
        <v>442</v>
      </c>
      <c r="M129" t="str">
        <f>IF($G129&lt;&gt;"",VLOOKUP($G129,Model!$A:$D,2,0),"")</f>
        <v/>
      </c>
      <c r="N129" t="str">
        <f>IF($G129&lt;&gt;"",VLOOKUP($G129,Model!$A:$D,3,0),"")</f>
        <v/>
      </c>
      <c r="O129" t="str">
        <f>IF($G129&lt;&gt;"",VLOOKUP($G129,Model!$A:$D,4,0),"")</f>
        <v/>
      </c>
    </row>
    <row r="130" spans="1:15" x14ac:dyDescent="0.3">
      <c r="A130" t="s">
        <v>443</v>
      </c>
      <c r="B130" t="s">
        <v>444</v>
      </c>
      <c r="C130" t="s">
        <v>83</v>
      </c>
      <c r="D130" t="s">
        <v>349</v>
      </c>
      <c r="E130" t="s">
        <v>445</v>
      </c>
      <c r="F130" t="s">
        <v>19</v>
      </c>
      <c r="G130" t="str">
        <f>IFERROR(VLOOKUP(C130,'CWE Categories'!A:C,3,0),"")</f>
        <v>Cross-site Scripting (XSS)</v>
      </c>
      <c r="H130" t="s">
        <v>85</v>
      </c>
      <c r="I130" t="s">
        <v>123</v>
      </c>
      <c r="J130" t="s">
        <v>113</v>
      </c>
      <c r="M130" t="str">
        <f>IF($G130&lt;&gt;"",VLOOKUP($G130,Model!$A:$D,2,0),"")</f>
        <v>Command and Scripting Interpreter: JavaScript/JScript</v>
      </c>
      <c r="N130" t="str">
        <f>IF($G130&lt;&gt;"",VLOOKUP($G130,Model!$A:$D,3,0),"")</f>
        <v>Man-in-the-Browser</v>
      </c>
      <c r="O130" t="str">
        <f>IF($G130&lt;&gt;"",VLOOKUP($G130,Model!$A:$D,4,0),"")</f>
        <v>Stored – Drive-by Compromise, Others – User Execution: Malicious Link</v>
      </c>
    </row>
    <row r="131" spans="1:15" x14ac:dyDescent="0.3">
      <c r="A131" t="s">
        <v>446</v>
      </c>
      <c r="B131" t="s">
        <v>447</v>
      </c>
      <c r="C131" t="s">
        <v>448</v>
      </c>
      <c r="D131" t="s">
        <v>349</v>
      </c>
      <c r="E131" t="s">
        <v>449</v>
      </c>
      <c r="F131" t="s">
        <v>19</v>
      </c>
      <c r="G131" t="str">
        <f>IFERROR(VLOOKUP(C131,'CWE Categories'!A:C,3,0),"")</f>
        <v/>
      </c>
      <c r="H131" t="s">
        <v>51</v>
      </c>
      <c r="M131" t="str">
        <f>IF($G131&lt;&gt;"",VLOOKUP($G131,Model!$A:$D,2,0),"")</f>
        <v/>
      </c>
      <c r="N131" t="str">
        <f>IF($G131&lt;&gt;"",VLOOKUP($G131,Model!$A:$D,3,0),"")</f>
        <v/>
      </c>
      <c r="O131" t="str">
        <f>IF($G131&lt;&gt;"",VLOOKUP($G131,Model!$A:$D,4,0),"")</f>
        <v/>
      </c>
    </row>
    <row r="132" spans="1:15" x14ac:dyDescent="0.3">
      <c r="A132" t="s">
        <v>450</v>
      </c>
      <c r="B132" s="7" t="s">
        <v>451</v>
      </c>
      <c r="C132" t="e">
        <v>#N/A</v>
      </c>
      <c r="D132" t="s">
        <v>349</v>
      </c>
      <c r="E132" t="e">
        <v>#N/A</v>
      </c>
      <c r="F132" t="s">
        <v>19</v>
      </c>
      <c r="G132" t="str">
        <f>IFERROR(VLOOKUP(C132,'CWE Categories'!A:C,3,0),"")</f>
        <v/>
      </c>
      <c r="H132" t="s">
        <v>52</v>
      </c>
      <c r="M132" t="str">
        <f>IF($G132&lt;&gt;"",VLOOKUP($G132,Model!$A:$D,2,0),"")</f>
        <v/>
      </c>
      <c r="N132" t="str">
        <f>IF($G132&lt;&gt;"",VLOOKUP($G132,Model!$A:$D,3,0),"")</f>
        <v/>
      </c>
      <c r="O132" t="str">
        <f>IF($G132&lt;&gt;"",VLOOKUP($G132,Model!$A:$D,4,0),"")</f>
        <v/>
      </c>
    </row>
    <row r="133" spans="1:15" x14ac:dyDescent="0.3">
      <c r="A133" t="s">
        <v>452</v>
      </c>
      <c r="B133" t="s">
        <v>453</v>
      </c>
      <c r="C133" t="s">
        <v>73</v>
      </c>
      <c r="D133" t="s">
        <v>349</v>
      </c>
      <c r="E133">
        <v>0</v>
      </c>
      <c r="F133" t="s">
        <v>19</v>
      </c>
      <c r="G133" t="str">
        <f>IFERROR(VLOOKUP(C133,'CWE Categories'!A:C,3,0),"")</f>
        <v>OS Command Injection</v>
      </c>
      <c r="H133" t="s">
        <v>20</v>
      </c>
      <c r="I133" t="s">
        <v>27</v>
      </c>
      <c r="J133" t="s">
        <v>43</v>
      </c>
      <c r="M133" t="str">
        <f>IF($G133&lt;&gt;"",VLOOKUP($G133,Model!$A:$D,2,0),"")</f>
        <v>Command and Scripting Interpreter</v>
      </c>
      <c r="N133" t="str">
        <f>IF($G133&lt;&gt;"",VLOOKUP($G133,Model!$A:$D,3,0),"")</f>
        <v>N/A</v>
      </c>
      <c r="O133" t="str">
        <f>IF($G133&lt;&gt;"",VLOOKUP($G133,Model!$A:$D,4,0),"")</f>
        <v>External Remote Service</v>
      </c>
    </row>
    <row r="134" spans="1:15" x14ac:dyDescent="0.3">
      <c r="A134" t="s">
        <v>454</v>
      </c>
      <c r="B134" t="s">
        <v>455</v>
      </c>
      <c r="C134">
        <v>0</v>
      </c>
      <c r="D134" t="s">
        <v>349</v>
      </c>
      <c r="E134">
        <v>0</v>
      </c>
      <c r="F134" t="s">
        <v>19</v>
      </c>
      <c r="G134" t="str">
        <f>IFERROR(VLOOKUP(C134,'CWE Categories'!A:C,3,0),"")</f>
        <v/>
      </c>
      <c r="M134" t="str">
        <f>IF($G134&lt;&gt;"",VLOOKUP($G134,Model!$A:$D,2,0),"")</f>
        <v/>
      </c>
      <c r="N134" t="str">
        <f>IF($G134&lt;&gt;"",VLOOKUP($G134,Model!$A:$D,3,0),"")</f>
        <v/>
      </c>
      <c r="O134" t="str">
        <f>IF($G134&lt;&gt;"",VLOOKUP($G134,Model!$A:$D,4,0),"")</f>
        <v/>
      </c>
    </row>
    <row r="135" spans="1:15" x14ac:dyDescent="0.3">
      <c r="A135" t="s">
        <v>456</v>
      </c>
      <c r="B135" t="s">
        <v>457</v>
      </c>
      <c r="C135" t="s">
        <v>261</v>
      </c>
      <c r="D135" t="s">
        <v>349</v>
      </c>
      <c r="E135" t="s">
        <v>458</v>
      </c>
      <c r="F135" t="s">
        <v>19</v>
      </c>
      <c r="G135" t="str">
        <f>IFERROR(VLOOKUP(C135,'CWE Categories'!A:C,3,0),"")</f>
        <v>Directory Traversal (Relative and Absolute)</v>
      </c>
      <c r="H135" t="s">
        <v>52</v>
      </c>
      <c r="J135" t="s">
        <v>28</v>
      </c>
      <c r="M135" t="str">
        <f>IF($G135&lt;&gt;"",VLOOKUP($G135,Model!$A:$D,2,0),"")</f>
        <v>Read files on system  - Data from Local System; Delete files  - Data Destruction; Upload files - Server Software Component: Web Shell; Write to existing files on system  - Data Manipulation</v>
      </c>
      <c r="N135" t="str">
        <f>IF($G135&lt;&gt;"",VLOOKUP($G135,Model!$A:$D,3,0),"")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35" t="str">
        <f>IF($G135&lt;&gt;"",VLOOKUP($G135,Model!$A:$D,4,0),"")</f>
        <v>T1133</v>
      </c>
    </row>
    <row r="136" spans="1:15" x14ac:dyDescent="0.3">
      <c r="A136" t="s">
        <v>459</v>
      </c>
      <c r="B136" t="s">
        <v>460</v>
      </c>
      <c r="C136" t="s">
        <v>83</v>
      </c>
      <c r="D136" t="s">
        <v>349</v>
      </c>
      <c r="E136" t="s">
        <v>461</v>
      </c>
      <c r="F136" t="s">
        <v>19</v>
      </c>
      <c r="G136" t="str">
        <f>IFERROR(VLOOKUP(C136,'CWE Categories'!A:C,3,0),"")</f>
        <v>Cross-site Scripting (XSS)</v>
      </c>
      <c r="H136" t="s">
        <v>85</v>
      </c>
      <c r="I136" t="s">
        <v>123</v>
      </c>
      <c r="J136" t="s">
        <v>113</v>
      </c>
      <c r="M136" t="str">
        <f>IF($G136&lt;&gt;"",VLOOKUP($G136,Model!$A:$D,2,0),"")</f>
        <v>Command and Scripting Interpreter: JavaScript/JScript</v>
      </c>
      <c r="N136" t="str">
        <f>IF($G136&lt;&gt;"",VLOOKUP($G136,Model!$A:$D,3,0),"")</f>
        <v>Man-in-the-Browser</v>
      </c>
      <c r="O136" t="str">
        <f>IF($G136&lt;&gt;"",VLOOKUP($G136,Model!$A:$D,4,0),"")</f>
        <v>Stored – Drive-by Compromise, Others – User Execution: Malicious Link</v>
      </c>
    </row>
    <row r="137" spans="1:15" x14ac:dyDescent="0.3">
      <c r="A137" t="s">
        <v>462</v>
      </c>
      <c r="B137" t="s">
        <v>463</v>
      </c>
      <c r="C137" t="s">
        <v>83</v>
      </c>
      <c r="D137" t="s">
        <v>349</v>
      </c>
      <c r="E137" t="s">
        <v>445</v>
      </c>
      <c r="F137" t="s">
        <v>19</v>
      </c>
      <c r="G137" t="str">
        <f>IFERROR(VLOOKUP(C137,'CWE Categories'!A:C,3,0),"")</f>
        <v>Cross-site Scripting (XSS)</v>
      </c>
      <c r="H137" t="s">
        <v>85</v>
      </c>
      <c r="I137" t="s">
        <v>123</v>
      </c>
      <c r="J137" t="s">
        <v>113</v>
      </c>
      <c r="M137" t="str">
        <f>IF($G137&lt;&gt;"",VLOOKUP($G137,Model!$A:$D,2,0),"")</f>
        <v>Command and Scripting Interpreter: JavaScript/JScript</v>
      </c>
      <c r="N137" t="str">
        <f>IF($G137&lt;&gt;"",VLOOKUP($G137,Model!$A:$D,3,0),"")</f>
        <v>Man-in-the-Browser</v>
      </c>
      <c r="O137" t="str">
        <f>IF($G137&lt;&gt;"",VLOOKUP($G137,Model!$A:$D,4,0),"")</f>
        <v>Stored – Drive-by Compromise, Others – User Execution: Malicious Link</v>
      </c>
    </row>
    <row r="138" spans="1:15" x14ac:dyDescent="0.3">
      <c r="A138" t="s">
        <v>464</v>
      </c>
      <c r="B138" t="s">
        <v>465</v>
      </c>
      <c r="C138" t="s">
        <v>128</v>
      </c>
      <c r="D138" t="s">
        <v>349</v>
      </c>
      <c r="E138" t="s">
        <v>466</v>
      </c>
      <c r="F138" t="s">
        <v>19</v>
      </c>
      <c r="G138" t="str">
        <f>IFERROR(VLOOKUP(C138,'CWE Categories'!A:C,3,0),"")</f>
        <v>General Authentication, Authorization, and Permission Errors</v>
      </c>
      <c r="H138" t="s">
        <v>27</v>
      </c>
      <c r="M138" t="str">
        <f>IF($G138&lt;&gt;"",VLOOKUP($G138,Model!$A:$D,2,0),"")</f>
        <v>Exploit Public-Facing Application,  Exploitation for Privilege Escalation, Exploitation of Remote Services</v>
      </c>
      <c r="N138" t="str">
        <f>IF($G138&lt;&gt;"",VLOOKUP($G138,Model!$A:$D,3,0),"")</f>
        <v>Depends on what is given access to.</v>
      </c>
      <c r="O138" t="str">
        <f>IF($G138&lt;&gt;"",VLOOKUP($G138,Model!$A:$D,4,0),"")</f>
        <v>N/A</v>
      </c>
    </row>
    <row r="139" spans="1:15" x14ac:dyDescent="0.3">
      <c r="A139" t="s">
        <v>467</v>
      </c>
      <c r="B139" t="s">
        <v>468</v>
      </c>
      <c r="C139" t="s">
        <v>128</v>
      </c>
      <c r="D139" t="s">
        <v>349</v>
      </c>
      <c r="E139" t="s">
        <v>355</v>
      </c>
      <c r="F139" t="s">
        <v>19</v>
      </c>
      <c r="G139" t="str">
        <f>IFERROR(VLOOKUP(C139,'CWE Categories'!A:C,3,0),"")</f>
        <v>General Authentication, Authorization, and Permission Errors</v>
      </c>
      <c r="H139" t="s">
        <v>27</v>
      </c>
      <c r="I139" t="s">
        <v>52</v>
      </c>
      <c r="M139" t="str">
        <f>IF($G139&lt;&gt;"",VLOOKUP($G139,Model!$A:$D,2,0),"")</f>
        <v>Exploit Public-Facing Application,  Exploitation for Privilege Escalation, Exploitation of Remote Services</v>
      </c>
      <c r="N139" t="str">
        <f>IF($G139&lt;&gt;"",VLOOKUP($G139,Model!$A:$D,3,0),"")</f>
        <v>Depends on what is given access to.</v>
      </c>
      <c r="O139" t="str">
        <f>IF($G139&lt;&gt;"",VLOOKUP($G139,Model!$A:$D,4,0),"")</f>
        <v>N/A</v>
      </c>
    </row>
    <row r="140" spans="1:15" x14ac:dyDescent="0.3">
      <c r="A140" t="s">
        <v>469</v>
      </c>
      <c r="B140" t="s">
        <v>470</v>
      </c>
      <c r="C140" t="s">
        <v>136</v>
      </c>
      <c r="D140" t="s">
        <v>349</v>
      </c>
      <c r="E140" t="s">
        <v>395</v>
      </c>
      <c r="F140" t="s">
        <v>19</v>
      </c>
      <c r="G140" t="str">
        <f>IFERROR(VLOOKUP(C140,'CWE Categories'!A:C,3,0),"")</f>
        <v>General Authentication, Authorization, and Permission Errors</v>
      </c>
      <c r="H140" t="s">
        <v>28</v>
      </c>
      <c r="I140" t="s">
        <v>471</v>
      </c>
      <c r="M140" t="str">
        <f>IF($G140&lt;&gt;"",VLOOKUP($G140,Model!$A:$D,2,0),"")</f>
        <v>Exploit Public-Facing Application,  Exploitation for Privilege Escalation, Exploitation of Remote Services</v>
      </c>
      <c r="N140" t="str">
        <f>IF($G140&lt;&gt;"",VLOOKUP($G140,Model!$A:$D,3,0),"")</f>
        <v>Depends on what is given access to.</v>
      </c>
      <c r="O140" t="str">
        <f>IF($G140&lt;&gt;"",VLOOKUP($G140,Model!$A:$D,4,0),"")</f>
        <v>N/A</v>
      </c>
    </row>
    <row r="141" spans="1:15" x14ac:dyDescent="0.3">
      <c r="A141" t="s">
        <v>472</v>
      </c>
      <c r="B141" t="s">
        <v>473</v>
      </c>
      <c r="C141" t="s">
        <v>261</v>
      </c>
      <c r="D141" t="s">
        <v>349</v>
      </c>
      <c r="E141" t="s">
        <v>474</v>
      </c>
      <c r="F141" t="s">
        <v>19</v>
      </c>
      <c r="G141" t="str">
        <f>IFERROR(VLOOKUP(C141,'CWE Categories'!A:C,3,0),"")</f>
        <v>Directory Traversal (Relative and Absolute)</v>
      </c>
      <c r="H141" t="s">
        <v>52</v>
      </c>
      <c r="J141" t="s">
        <v>28</v>
      </c>
      <c r="M141" t="str">
        <f>IF($G141&lt;&gt;"",VLOOKUP($G141,Model!$A:$D,2,0),"")</f>
        <v>Read files on system  - Data from Local System; Delete files  - Data Destruction; Upload files - Server Software Component: Web Shell; Write to existing files on system  - Data Manipulation</v>
      </c>
      <c r="N141" t="str">
        <f>IF($G141&lt;&gt;"",VLOOKUP($G141,Model!$A:$D,3,0),"")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41" t="str">
        <f>IF($G141&lt;&gt;"",VLOOKUP($G141,Model!$A:$D,4,0),"")</f>
        <v>T1133</v>
      </c>
    </row>
    <row r="142" spans="1:15" x14ac:dyDescent="0.3">
      <c r="A142" t="s">
        <v>475</v>
      </c>
      <c r="B142" t="s">
        <v>476</v>
      </c>
      <c r="C142" t="s">
        <v>477</v>
      </c>
      <c r="D142" t="s">
        <v>349</v>
      </c>
      <c r="E142" t="s">
        <v>478</v>
      </c>
      <c r="G142" t="str">
        <f>IFERROR(VLOOKUP(C142,'CWE Categories'!A:C,3,0),"")</f>
        <v>General Cryptographic Issues</v>
      </c>
      <c r="M142" t="str">
        <f>IF($G142&lt;&gt;"",VLOOKUP($G142,Model!$A:$D,2,0),"")</f>
        <v>Credential storage or transmission – Valid Accounts; Transmitting over network – Man-in-the-Middle, Network Sniffing; Sensitive information storage – various techniques from the Collection tactic</v>
      </c>
      <c r="N142" t="str">
        <f>IF($G142&lt;&gt;"",VLOOKUP($G142,Model!$A:$D,3,0),"")</f>
        <v>Brute Force</v>
      </c>
      <c r="O142">
        <f>IF($G142&lt;&gt;"",VLOOKUP($G142,Model!$A:$D,4,0),"")</f>
        <v>0</v>
      </c>
    </row>
    <row r="143" spans="1:15" x14ac:dyDescent="0.3">
      <c r="A143" t="s">
        <v>479</v>
      </c>
      <c r="B143" t="s">
        <v>480</v>
      </c>
      <c r="C143" t="e">
        <v>#N/A</v>
      </c>
      <c r="D143" t="s">
        <v>349</v>
      </c>
      <c r="E143" t="e">
        <v>#N/A</v>
      </c>
      <c r="F143" t="s">
        <v>19</v>
      </c>
      <c r="G143" t="str">
        <f>IFERROR(VLOOKUP(C143,'CWE Categories'!A:C,3,0),"")</f>
        <v/>
      </c>
      <c r="H143" t="s">
        <v>200</v>
      </c>
      <c r="M143" t="str">
        <f>IF($G143&lt;&gt;"",VLOOKUP($G143,Model!$A:$D,2,0),"")</f>
        <v/>
      </c>
      <c r="N143" t="str">
        <f>IF($G143&lt;&gt;"",VLOOKUP($G143,Model!$A:$D,3,0),"")</f>
        <v/>
      </c>
      <c r="O143" t="str">
        <f>IF($G143&lt;&gt;"",VLOOKUP($G143,Model!$A:$D,4,0),"")</f>
        <v/>
      </c>
    </row>
    <row r="144" spans="1:15" x14ac:dyDescent="0.3">
      <c r="A144" t="s">
        <v>481</v>
      </c>
      <c r="B144" t="s">
        <v>482</v>
      </c>
      <c r="C144" t="s">
        <v>354</v>
      </c>
      <c r="D144" t="s">
        <v>349</v>
      </c>
      <c r="E144" t="s">
        <v>483</v>
      </c>
      <c r="F144" t="s">
        <v>19</v>
      </c>
      <c r="G144" t="str">
        <f>IFERROR(VLOOKUP(C144,'CWE Categories'!A:C,3,0),"")</f>
        <v/>
      </c>
      <c r="H144" t="s">
        <v>52</v>
      </c>
      <c r="M144" t="str">
        <f>IF($G144&lt;&gt;"",VLOOKUP($G144,Model!$A:$D,2,0),"")</f>
        <v/>
      </c>
      <c r="N144" t="str">
        <f>IF($G144&lt;&gt;"",VLOOKUP($G144,Model!$A:$D,3,0),"")</f>
        <v/>
      </c>
      <c r="O144" t="str">
        <f>IF($G144&lt;&gt;"",VLOOKUP($G144,Model!$A:$D,4,0),"")</f>
        <v/>
      </c>
    </row>
    <row r="145" spans="1:15" x14ac:dyDescent="0.3">
      <c r="A145" t="s">
        <v>484</v>
      </c>
      <c r="B145" t="s">
        <v>485</v>
      </c>
      <c r="C145" t="s">
        <v>354</v>
      </c>
      <c r="D145" t="s">
        <v>349</v>
      </c>
      <c r="E145" t="s">
        <v>486</v>
      </c>
      <c r="F145" t="s">
        <v>19</v>
      </c>
      <c r="G145" t="str">
        <f>IFERROR(VLOOKUP(C145,'CWE Categories'!A:C,3,0),"")</f>
        <v/>
      </c>
      <c r="H145" t="s">
        <v>43</v>
      </c>
      <c r="J145" t="s">
        <v>256</v>
      </c>
      <c r="M145" t="str">
        <f>IF($G145&lt;&gt;"",VLOOKUP($G145,Model!$A:$D,2,0),"")</f>
        <v/>
      </c>
      <c r="N145" t="str">
        <f>IF($G145&lt;&gt;"",VLOOKUP($G145,Model!$A:$D,3,0),"")</f>
        <v/>
      </c>
      <c r="O145" t="str">
        <f>IF($G145&lt;&gt;"",VLOOKUP($G145,Model!$A:$D,4,0),"")</f>
        <v/>
      </c>
    </row>
    <row r="146" spans="1:15" x14ac:dyDescent="0.3">
      <c r="A146" t="s">
        <v>487</v>
      </c>
      <c r="B146" t="s">
        <v>488</v>
      </c>
      <c r="C146" t="s">
        <v>83</v>
      </c>
      <c r="D146" t="s">
        <v>349</v>
      </c>
      <c r="E146" t="s">
        <v>395</v>
      </c>
      <c r="F146" t="s">
        <v>19</v>
      </c>
      <c r="G146" t="str">
        <f>IFERROR(VLOOKUP(C146,'CWE Categories'!A:C,3,0),"")</f>
        <v>Cross-site Scripting (XSS)</v>
      </c>
      <c r="H146" t="s">
        <v>85</v>
      </c>
      <c r="I146" t="s">
        <v>123</v>
      </c>
      <c r="J146" t="s">
        <v>113</v>
      </c>
      <c r="M146" t="str">
        <f>IF($G146&lt;&gt;"",VLOOKUP($G146,Model!$A:$D,2,0),"")</f>
        <v>Command and Scripting Interpreter: JavaScript/JScript</v>
      </c>
      <c r="N146" t="str">
        <f>IF($G146&lt;&gt;"",VLOOKUP($G146,Model!$A:$D,3,0),"")</f>
        <v>Man-in-the-Browser</v>
      </c>
      <c r="O146" t="str">
        <f>IF($G146&lt;&gt;"",VLOOKUP($G146,Model!$A:$D,4,0),"")</f>
        <v>Stored – Drive-by Compromise, Others – User Execution: Malicious Link</v>
      </c>
    </row>
    <row r="147" spans="1:15" x14ac:dyDescent="0.3">
      <c r="A147" t="s">
        <v>489</v>
      </c>
      <c r="B147" t="s">
        <v>490</v>
      </c>
      <c r="C147" t="s">
        <v>136</v>
      </c>
      <c r="D147" t="s">
        <v>349</v>
      </c>
      <c r="E147" t="s">
        <v>491</v>
      </c>
      <c r="F147" t="s">
        <v>19</v>
      </c>
      <c r="G147" t="str">
        <f>IFERROR(VLOOKUP(C147,'CWE Categories'!A:C,3,0),"")</f>
        <v>General Authentication, Authorization, and Permission Errors</v>
      </c>
      <c r="H147" t="s">
        <v>297</v>
      </c>
      <c r="M147" t="str">
        <f>IF($G147&lt;&gt;"",VLOOKUP($G147,Model!$A:$D,2,0),"")</f>
        <v>Exploit Public-Facing Application,  Exploitation for Privilege Escalation, Exploitation of Remote Services</v>
      </c>
      <c r="N147" t="str">
        <f>IF($G147&lt;&gt;"",VLOOKUP($G147,Model!$A:$D,3,0),"")</f>
        <v>Depends on what is given access to.</v>
      </c>
      <c r="O147" t="str">
        <f>IF($G147&lt;&gt;"",VLOOKUP($G147,Model!$A:$D,4,0),"")</f>
        <v>N/A</v>
      </c>
    </row>
    <row r="148" spans="1:15" x14ac:dyDescent="0.3">
      <c r="A148" t="s">
        <v>492</v>
      </c>
      <c r="B148" t="s">
        <v>493</v>
      </c>
      <c r="C148" t="s">
        <v>83</v>
      </c>
      <c r="D148" t="s">
        <v>349</v>
      </c>
      <c r="E148" t="s">
        <v>378</v>
      </c>
      <c r="F148" t="s">
        <v>19</v>
      </c>
      <c r="G148" t="str">
        <f>IFERROR(VLOOKUP(C148,'CWE Categories'!A:C,3,0),"")</f>
        <v>Cross-site Scripting (XSS)</v>
      </c>
      <c r="H148" t="s">
        <v>85</v>
      </c>
      <c r="I148" t="s">
        <v>123</v>
      </c>
      <c r="J148" t="s">
        <v>187</v>
      </c>
      <c r="M148" t="str">
        <f>IF($G148&lt;&gt;"",VLOOKUP($G148,Model!$A:$D,2,0),"")</f>
        <v>Command and Scripting Interpreter: JavaScript/JScript</v>
      </c>
      <c r="N148" t="str">
        <f>IF($G148&lt;&gt;"",VLOOKUP($G148,Model!$A:$D,3,0),"")</f>
        <v>Man-in-the-Browser</v>
      </c>
      <c r="O148" t="str">
        <f>IF($G148&lt;&gt;"",VLOOKUP($G148,Model!$A:$D,4,0),"")</f>
        <v>Stored – Drive-by Compromise, Others – User Execution: Malicious Link</v>
      </c>
    </row>
    <row r="149" spans="1:15" x14ac:dyDescent="0.3">
      <c r="A149" t="s">
        <v>494</v>
      </c>
      <c r="B149" t="s">
        <v>495</v>
      </c>
      <c r="C149" t="e">
        <v>#N/A</v>
      </c>
      <c r="D149" t="s">
        <v>349</v>
      </c>
      <c r="E149" t="e">
        <v>#N/A</v>
      </c>
      <c r="F149" t="s">
        <v>19</v>
      </c>
      <c r="G149" t="str">
        <f>IFERROR(VLOOKUP(C149,'CWE Categories'!A:C,3,0),"")</f>
        <v/>
      </c>
      <c r="H149" t="s">
        <v>200</v>
      </c>
      <c r="M149" t="str">
        <f>IF($G149&lt;&gt;"",VLOOKUP($G149,Model!$A:$D,2,0),"")</f>
        <v/>
      </c>
      <c r="N149" t="str">
        <f>IF($G149&lt;&gt;"",VLOOKUP($G149,Model!$A:$D,3,0),"")</f>
        <v/>
      </c>
      <c r="O149" t="str">
        <f>IF($G149&lt;&gt;"",VLOOKUP($G149,Model!$A:$D,4,0),"")</f>
        <v/>
      </c>
    </row>
    <row r="150" spans="1:15" x14ac:dyDescent="0.3">
      <c r="A150" t="s">
        <v>496</v>
      </c>
      <c r="B150" t="s">
        <v>497</v>
      </c>
      <c r="C150" t="s">
        <v>330</v>
      </c>
      <c r="D150" t="s">
        <v>349</v>
      </c>
      <c r="E150" t="s">
        <v>498</v>
      </c>
      <c r="F150" t="s">
        <v>19</v>
      </c>
      <c r="G150" t="str">
        <f>IFERROR(VLOOKUP(C150,'CWE Categories'!A:C,3,0),"")</f>
        <v/>
      </c>
      <c r="H150" t="s">
        <v>27</v>
      </c>
      <c r="J150" t="s">
        <v>43</v>
      </c>
      <c r="M150" t="str">
        <f>IF($G150&lt;&gt;"",VLOOKUP($G150,Model!$A:$D,2,0),"")</f>
        <v/>
      </c>
      <c r="N150" t="str">
        <f>IF($G150&lt;&gt;"",VLOOKUP($G150,Model!$A:$D,3,0),"")</f>
        <v/>
      </c>
      <c r="O150" t="str">
        <f>IF($G150&lt;&gt;"",VLOOKUP($G150,Model!$A:$D,4,0),"")</f>
        <v/>
      </c>
    </row>
    <row r="151" spans="1:15" x14ac:dyDescent="0.3">
      <c r="A151" t="s">
        <v>499</v>
      </c>
      <c r="B151" t="s">
        <v>500</v>
      </c>
      <c r="C151" t="s">
        <v>501</v>
      </c>
      <c r="D151" t="s">
        <v>349</v>
      </c>
      <c r="E151" t="s">
        <v>502</v>
      </c>
      <c r="F151" t="s">
        <v>19</v>
      </c>
      <c r="G151" t="str">
        <f>IFERROR(VLOOKUP(C151,'CWE Categories'!A:C,3,0),"")</f>
        <v>General Credential Management Errors</v>
      </c>
      <c r="H151" t="s">
        <v>503</v>
      </c>
      <c r="I151" t="s">
        <v>504</v>
      </c>
      <c r="M151" t="str">
        <f>IF($G151&lt;&gt;"",VLOOKUP($G151,Model!$A:$D,2,0),"")</f>
        <v>Unsecure Credentials</v>
      </c>
      <c r="N151" t="str">
        <f>IF($G151&lt;&gt;"",VLOOKUP($G151,Model!$A:$D,3,0),"")</f>
        <v>Valid Accounts</v>
      </c>
      <c r="O151" t="str">
        <f>IF($G151&lt;&gt;"",VLOOKUP($G151,Model!$A:$D,4,0),"")</f>
        <v>N/A</v>
      </c>
    </row>
    <row r="152" spans="1:15" x14ac:dyDescent="0.3">
      <c r="A152" t="s">
        <v>505</v>
      </c>
      <c r="B152" t="s">
        <v>506</v>
      </c>
      <c r="C152" t="s">
        <v>507</v>
      </c>
      <c r="D152" t="s">
        <v>349</v>
      </c>
      <c r="E152" t="s">
        <v>508</v>
      </c>
      <c r="F152" t="s">
        <v>19</v>
      </c>
      <c r="G152" t="str">
        <f>IFERROR(VLOOKUP(C152,'CWE Categories'!A:C,3,0),"")</f>
        <v>General Authentication, Authorization, and Permission Errors</v>
      </c>
      <c r="H152" t="s">
        <v>27</v>
      </c>
      <c r="J152" t="s">
        <v>503</v>
      </c>
      <c r="M152" t="str">
        <f>IF($G152&lt;&gt;"",VLOOKUP($G152,Model!$A:$D,2,0),"")</f>
        <v>Exploit Public-Facing Application,  Exploitation for Privilege Escalation, Exploitation of Remote Services</v>
      </c>
      <c r="N152" t="str">
        <f>IF($G152&lt;&gt;"",VLOOKUP($G152,Model!$A:$D,3,0),"")</f>
        <v>Depends on what is given access to.</v>
      </c>
      <c r="O152" t="str">
        <f>IF($G152&lt;&gt;"",VLOOKUP($G152,Model!$A:$D,4,0),"")</f>
        <v>N/A</v>
      </c>
    </row>
    <row r="153" spans="1:15" x14ac:dyDescent="0.3">
      <c r="A153" t="s">
        <v>509</v>
      </c>
      <c r="B153" t="s">
        <v>510</v>
      </c>
      <c r="C153">
        <v>0</v>
      </c>
      <c r="D153" t="s">
        <v>349</v>
      </c>
      <c r="E153">
        <v>0</v>
      </c>
      <c r="F153" t="s">
        <v>19</v>
      </c>
      <c r="G153" t="str">
        <f>IFERROR(VLOOKUP(C153,'CWE Categories'!A:C,3,0),"")</f>
        <v/>
      </c>
      <c r="M153" t="str">
        <f>IF($G153&lt;&gt;"",VLOOKUP($G153,Model!$A:$D,2,0),"")</f>
        <v/>
      </c>
      <c r="N153" t="str">
        <f>IF($G153&lt;&gt;"",VLOOKUP($G153,Model!$A:$D,3,0),"")</f>
        <v/>
      </c>
      <c r="O153" t="str">
        <f>IF($G153&lt;&gt;"",VLOOKUP($G153,Model!$A:$D,4,0),"")</f>
        <v/>
      </c>
    </row>
    <row r="154" spans="1:15" x14ac:dyDescent="0.3">
      <c r="A154" t="s">
        <v>511</v>
      </c>
      <c r="B154" t="s">
        <v>512</v>
      </c>
      <c r="C154" t="s">
        <v>158</v>
      </c>
      <c r="D154" t="s">
        <v>349</v>
      </c>
      <c r="E154" t="s">
        <v>426</v>
      </c>
      <c r="F154" t="s">
        <v>19</v>
      </c>
      <c r="G154" t="str">
        <f>IFERROR(VLOOKUP(C154,'CWE Categories'!A:C,3,0),"")</f>
        <v>Uncontrolled Resource Consumption</v>
      </c>
      <c r="H154" t="s">
        <v>159</v>
      </c>
      <c r="M154" t="str">
        <f>IF($G154&lt;&gt;"",VLOOKUP($G154,Model!$A:$D,2,0),"")</f>
        <v>Endpoint Denial of Service</v>
      </c>
      <c r="N154" t="str">
        <f>IF($G154&lt;&gt;"",VLOOKUP($G154,Model!$A:$D,3,0),"")</f>
        <v>N/A</v>
      </c>
      <c r="O154" t="str">
        <f>IF($G154&lt;&gt;"",VLOOKUP($G154,Model!$A:$D,4,0),"")</f>
        <v>N/A</v>
      </c>
    </row>
    <row r="155" spans="1:15" x14ac:dyDescent="0.3">
      <c r="A155" t="s">
        <v>513</v>
      </c>
      <c r="B155" t="s">
        <v>514</v>
      </c>
      <c r="C155" t="s">
        <v>354</v>
      </c>
      <c r="D155" t="s">
        <v>349</v>
      </c>
      <c r="E155" t="s">
        <v>395</v>
      </c>
      <c r="F155" t="s">
        <v>19</v>
      </c>
      <c r="G155" t="str">
        <f>IFERROR(VLOOKUP(C155,'CWE Categories'!A:C,3,0),"")</f>
        <v/>
      </c>
      <c r="H155" t="s">
        <v>52</v>
      </c>
      <c r="M155" t="str">
        <f>IF($G155&lt;&gt;"",VLOOKUP($G155,Model!$A:$D,2,0),"")</f>
        <v/>
      </c>
      <c r="N155" t="str">
        <f>IF($G155&lt;&gt;"",VLOOKUP($G155,Model!$A:$D,3,0),"")</f>
        <v/>
      </c>
      <c r="O155" t="str">
        <f>IF($G155&lt;&gt;"",VLOOKUP($G155,Model!$A:$D,4,0),"")</f>
        <v/>
      </c>
    </row>
    <row r="156" spans="1:15" x14ac:dyDescent="0.3">
      <c r="A156" t="s">
        <v>515</v>
      </c>
      <c r="B156" t="s">
        <v>516</v>
      </c>
      <c r="C156" t="s">
        <v>390</v>
      </c>
      <c r="D156" t="s">
        <v>349</v>
      </c>
      <c r="E156">
        <v>0</v>
      </c>
      <c r="F156" t="s">
        <v>19</v>
      </c>
      <c r="G156" t="str">
        <f>IFERROR(VLOOKUP(C156,'CWE Categories'!A:C,3,0),"")</f>
        <v>General Authentication, Authorization, and Permission Errors</v>
      </c>
      <c r="H156" t="s">
        <v>27</v>
      </c>
      <c r="I156" t="s">
        <v>297</v>
      </c>
      <c r="M156" t="str">
        <f>IF($G156&lt;&gt;"",VLOOKUP($G156,Model!$A:$D,2,0),"")</f>
        <v>Exploit Public-Facing Application,  Exploitation for Privilege Escalation, Exploitation of Remote Services</v>
      </c>
      <c r="N156" t="str">
        <f>IF($G156&lt;&gt;"",VLOOKUP($G156,Model!$A:$D,3,0),"")</f>
        <v>Depends on what is given access to.</v>
      </c>
      <c r="O156" t="str">
        <f>IF($G156&lt;&gt;"",VLOOKUP($G156,Model!$A:$D,4,0),"")</f>
        <v>N/A</v>
      </c>
    </row>
    <row r="157" spans="1:15" x14ac:dyDescent="0.3">
      <c r="A157" t="s">
        <v>517</v>
      </c>
      <c r="B157" t="s">
        <v>518</v>
      </c>
      <c r="C157" t="s">
        <v>83</v>
      </c>
      <c r="D157" t="s">
        <v>349</v>
      </c>
      <c r="E157" t="s">
        <v>421</v>
      </c>
      <c r="F157" t="s">
        <v>19</v>
      </c>
      <c r="G157" t="str">
        <f>IFERROR(VLOOKUP(C157,'CWE Categories'!A:C,3,0),"")</f>
        <v>Cross-site Scripting (XSS)</v>
      </c>
      <c r="H157" t="s">
        <v>85</v>
      </c>
      <c r="I157" t="s">
        <v>123</v>
      </c>
      <c r="J157" t="s">
        <v>187</v>
      </c>
      <c r="M157" t="str">
        <f>IF($G157&lt;&gt;"",VLOOKUP($G157,Model!$A:$D,2,0),"")</f>
        <v>Command and Scripting Interpreter: JavaScript/JScript</v>
      </c>
      <c r="N157" t="str">
        <f>IF($G157&lt;&gt;"",VLOOKUP($G157,Model!$A:$D,3,0),"")</f>
        <v>Man-in-the-Browser</v>
      </c>
      <c r="O157" t="str">
        <f>IF($G157&lt;&gt;"",VLOOKUP($G157,Model!$A:$D,4,0),"")</f>
        <v>Stored – Drive-by Compromise, Others – User Execution: Malicious Link</v>
      </c>
    </row>
    <row r="158" spans="1:15" x14ac:dyDescent="0.3">
      <c r="A158" t="s">
        <v>519</v>
      </c>
      <c r="B158" t="s">
        <v>520</v>
      </c>
      <c r="C158">
        <v>0</v>
      </c>
      <c r="D158" t="s">
        <v>349</v>
      </c>
      <c r="E158">
        <v>0</v>
      </c>
      <c r="F158" t="s">
        <v>19</v>
      </c>
      <c r="G158" t="str">
        <f>IFERROR(VLOOKUP(C158,'CWE Categories'!A:C,3,0),"")</f>
        <v/>
      </c>
      <c r="M158" t="str">
        <f>IF($G158&lt;&gt;"",VLOOKUP($G158,Model!$A:$D,2,0),"")</f>
        <v/>
      </c>
      <c r="N158" t="str">
        <f>IF($G158&lt;&gt;"",VLOOKUP($G158,Model!$A:$D,3,0),"")</f>
        <v/>
      </c>
      <c r="O158" t="str">
        <f>IF($G158&lt;&gt;"",VLOOKUP($G158,Model!$A:$D,4,0),"")</f>
        <v/>
      </c>
    </row>
    <row r="159" spans="1:15" x14ac:dyDescent="0.3">
      <c r="A159" t="s">
        <v>521</v>
      </c>
      <c r="B159" t="s">
        <v>522</v>
      </c>
      <c r="C159" t="s">
        <v>507</v>
      </c>
      <c r="D159" t="s">
        <v>349</v>
      </c>
      <c r="E159" t="s">
        <v>523</v>
      </c>
      <c r="F159" t="s">
        <v>19</v>
      </c>
      <c r="G159" t="str">
        <f>IFERROR(VLOOKUP(C159,'CWE Categories'!A:C,3,0),"")</f>
        <v>General Authentication, Authorization, and Permission Errors</v>
      </c>
      <c r="H159" t="s">
        <v>524</v>
      </c>
      <c r="I159" t="s">
        <v>297</v>
      </c>
      <c r="L159" t="s">
        <v>525</v>
      </c>
      <c r="M159" t="str">
        <f>IF($G159&lt;&gt;"",VLOOKUP($G159,Model!$A:$D,2,0),"")</f>
        <v>Exploit Public-Facing Application,  Exploitation for Privilege Escalation, Exploitation of Remote Services</v>
      </c>
      <c r="N159" t="str">
        <f>IF($G159&lt;&gt;"",VLOOKUP($G159,Model!$A:$D,3,0),"")</f>
        <v>Depends on what is given access to.</v>
      </c>
      <c r="O159" t="str">
        <f>IF($G159&lt;&gt;"",VLOOKUP($G159,Model!$A:$D,4,0),"")</f>
        <v>N/A</v>
      </c>
    </row>
    <row r="160" spans="1:15" x14ac:dyDescent="0.3">
      <c r="A160" t="s">
        <v>526</v>
      </c>
      <c r="B160" t="s">
        <v>527</v>
      </c>
      <c r="C160" t="e">
        <v>#N/A</v>
      </c>
      <c r="D160" t="s">
        <v>349</v>
      </c>
      <c r="E160" t="e">
        <v>#N/A</v>
      </c>
      <c r="F160" t="s">
        <v>19</v>
      </c>
      <c r="G160" t="str">
        <f>IFERROR(VLOOKUP(C160,'CWE Categories'!A:C,3,0),"")</f>
        <v/>
      </c>
      <c r="H160" t="s">
        <v>200</v>
      </c>
      <c r="M160" t="str">
        <f>IF($G160&lt;&gt;"",VLOOKUP($G160,Model!$A:$D,2,0),"")</f>
        <v/>
      </c>
      <c r="N160" t="str">
        <f>IF($G160&lt;&gt;"",VLOOKUP($G160,Model!$A:$D,3,0),"")</f>
        <v/>
      </c>
      <c r="O160" t="str">
        <f>IF($G160&lt;&gt;"",VLOOKUP($G160,Model!$A:$D,4,0),"")</f>
        <v/>
      </c>
    </row>
    <row r="161" spans="1:15" x14ac:dyDescent="0.3">
      <c r="A161" t="s">
        <v>528</v>
      </c>
      <c r="B161" t="s">
        <v>529</v>
      </c>
      <c r="C161">
        <v>0</v>
      </c>
      <c r="D161" t="s">
        <v>349</v>
      </c>
      <c r="E161">
        <v>0</v>
      </c>
      <c r="F161" t="s">
        <v>19</v>
      </c>
      <c r="G161" t="str">
        <f>IFERROR(VLOOKUP(C161,'CWE Categories'!A:C,3,0),"")</f>
        <v/>
      </c>
      <c r="M161" t="str">
        <f>IF($G161&lt;&gt;"",VLOOKUP($G161,Model!$A:$D,2,0),"")</f>
        <v/>
      </c>
      <c r="N161" t="str">
        <f>IF($G161&lt;&gt;"",VLOOKUP($G161,Model!$A:$D,3,0),"")</f>
        <v/>
      </c>
      <c r="O161" t="str">
        <f>IF($G161&lt;&gt;"",VLOOKUP($G161,Model!$A:$D,4,0),"")</f>
        <v/>
      </c>
    </row>
    <row r="162" spans="1:15" x14ac:dyDescent="0.3">
      <c r="A162" t="s">
        <v>530</v>
      </c>
      <c r="B162" t="s">
        <v>531</v>
      </c>
      <c r="C162" t="s">
        <v>330</v>
      </c>
      <c r="D162" t="s">
        <v>349</v>
      </c>
      <c r="E162" t="s">
        <v>532</v>
      </c>
      <c r="F162" t="s">
        <v>19</v>
      </c>
      <c r="G162" t="str">
        <f>IFERROR(VLOOKUP(C162,'CWE Categories'!A:C,3,0),"")</f>
        <v/>
      </c>
      <c r="H162" t="s">
        <v>503</v>
      </c>
      <c r="I162" t="s">
        <v>27</v>
      </c>
      <c r="M162" t="str">
        <f>IF($G162&lt;&gt;"",VLOOKUP($G162,Model!$A:$D,2,0),"")</f>
        <v/>
      </c>
      <c r="N162" t="str">
        <f>IF($G162&lt;&gt;"",VLOOKUP($G162,Model!$A:$D,3,0),"")</f>
        <v/>
      </c>
      <c r="O162" t="str">
        <f>IF($G162&lt;&gt;"",VLOOKUP($G162,Model!$A:$D,4,0),"")</f>
        <v/>
      </c>
    </row>
    <row r="163" spans="1:15" x14ac:dyDescent="0.3">
      <c r="A163" t="s">
        <v>533</v>
      </c>
      <c r="B163" t="s">
        <v>534</v>
      </c>
      <c r="C163" t="s">
        <v>25</v>
      </c>
      <c r="D163" t="s">
        <v>349</v>
      </c>
      <c r="E163" t="s">
        <v>535</v>
      </c>
      <c r="F163" t="s">
        <v>19</v>
      </c>
      <c r="G163" t="str">
        <f>IFERROR(VLOOKUP(C163,'CWE Categories'!A:C,3,0),"")</f>
        <v>Hard-coded Credentials</v>
      </c>
      <c r="H163" t="s">
        <v>356</v>
      </c>
      <c r="M163" t="str">
        <f>IF($G163&lt;&gt;"",VLOOKUP($G163,Model!$A:$D,2,0),"")</f>
        <v>Default Accounts</v>
      </c>
      <c r="N163" t="str">
        <f>IF($G163&lt;&gt;"",VLOOKUP($G163,Model!$A:$D,3,0),"")</f>
        <v>N/A</v>
      </c>
      <c r="O163" t="str">
        <f>IF($G163&lt;&gt;"",VLOOKUP($G163,Model!$A:$D,4,0),"")</f>
        <v>N/A</v>
      </c>
    </row>
    <row r="164" spans="1:15" x14ac:dyDescent="0.3">
      <c r="A164" t="s">
        <v>536</v>
      </c>
      <c r="B164" t="s">
        <v>537</v>
      </c>
      <c r="C164" t="s">
        <v>330</v>
      </c>
      <c r="D164" t="s">
        <v>349</v>
      </c>
      <c r="E164" t="s">
        <v>538</v>
      </c>
      <c r="F164" t="s">
        <v>19</v>
      </c>
      <c r="G164" t="str">
        <f>IFERROR(VLOOKUP(C164,'CWE Categories'!A:C,3,0),"")</f>
        <v/>
      </c>
      <c r="H164" t="s">
        <v>27</v>
      </c>
      <c r="J164" t="s">
        <v>28</v>
      </c>
      <c r="M164" t="str">
        <f>IF($G164&lt;&gt;"",VLOOKUP($G164,Model!$A:$D,2,0),"")</f>
        <v/>
      </c>
      <c r="N164" t="str">
        <f>IF($G164&lt;&gt;"",VLOOKUP($G164,Model!$A:$D,3,0),"")</f>
        <v/>
      </c>
      <c r="O164" t="str">
        <f>IF($G164&lt;&gt;"",VLOOKUP($G164,Model!$A:$D,4,0),"")</f>
        <v/>
      </c>
    </row>
    <row r="165" spans="1:15" x14ac:dyDescent="0.3">
      <c r="A165" t="s">
        <v>539</v>
      </c>
      <c r="B165" t="s">
        <v>540</v>
      </c>
      <c r="C165">
        <v>0</v>
      </c>
      <c r="D165" t="s">
        <v>349</v>
      </c>
      <c r="E165">
        <v>0</v>
      </c>
      <c r="F165" t="s">
        <v>19</v>
      </c>
      <c r="G165" t="str">
        <f>IFERROR(VLOOKUP(C165,'CWE Categories'!A:C,3,0),"")</f>
        <v/>
      </c>
      <c r="M165" t="str">
        <f>IF($G165&lt;&gt;"",VLOOKUP($G165,Model!$A:$D,2,0),"")</f>
        <v/>
      </c>
      <c r="N165" t="str">
        <f>IF($G165&lt;&gt;"",VLOOKUP($G165,Model!$A:$D,3,0),"")</f>
        <v/>
      </c>
      <c r="O165" t="str">
        <f>IF($G165&lt;&gt;"",VLOOKUP($G165,Model!$A:$D,4,0),"")</f>
        <v/>
      </c>
    </row>
    <row r="166" spans="1:15" x14ac:dyDescent="0.3">
      <c r="A166" t="s">
        <v>541</v>
      </c>
      <c r="B166" t="s">
        <v>542</v>
      </c>
      <c r="C166" t="s">
        <v>150</v>
      </c>
      <c r="D166" t="s">
        <v>349</v>
      </c>
      <c r="E166" t="s">
        <v>543</v>
      </c>
      <c r="F166" t="s">
        <v>19</v>
      </c>
      <c r="G166" t="str">
        <f>IFERROR(VLOOKUP(C166,'CWE Categories'!A:C,3,0),"")</f>
        <v>General Authentication, Authorization, and Permission Errors</v>
      </c>
      <c r="H166" t="s">
        <v>524</v>
      </c>
      <c r="I166" t="s">
        <v>27</v>
      </c>
      <c r="L166" t="s">
        <v>525</v>
      </c>
      <c r="M166" t="str">
        <f>IF($G166&lt;&gt;"",VLOOKUP($G166,Model!$A:$D,2,0),"")</f>
        <v>Exploit Public-Facing Application,  Exploitation for Privilege Escalation, Exploitation of Remote Services</v>
      </c>
      <c r="N166" t="str">
        <f>IF($G166&lt;&gt;"",VLOOKUP($G166,Model!$A:$D,3,0),"")</f>
        <v>Depends on what is given access to.</v>
      </c>
      <c r="O166" t="str">
        <f>IF($G166&lt;&gt;"",VLOOKUP($G166,Model!$A:$D,4,0),"")</f>
        <v>N/A</v>
      </c>
    </row>
    <row r="167" spans="1:15" x14ac:dyDescent="0.3">
      <c r="A167" t="s">
        <v>544</v>
      </c>
      <c r="B167" t="s">
        <v>545</v>
      </c>
      <c r="C167" t="e">
        <v>#N/A</v>
      </c>
      <c r="D167" t="s">
        <v>349</v>
      </c>
      <c r="E167" t="e">
        <v>#N/A</v>
      </c>
      <c r="F167" t="s">
        <v>19</v>
      </c>
      <c r="G167" t="str">
        <f>IFERROR(VLOOKUP(C167,'CWE Categories'!A:C,3,0),"")</f>
        <v/>
      </c>
      <c r="H167" t="s">
        <v>27</v>
      </c>
      <c r="M167" t="str">
        <f>IF($G167&lt;&gt;"",VLOOKUP($G167,Model!$A:$D,2,0),"")</f>
        <v/>
      </c>
      <c r="N167" t="str">
        <f>IF($G167&lt;&gt;"",VLOOKUP($G167,Model!$A:$D,3,0),"")</f>
        <v/>
      </c>
      <c r="O167" t="str">
        <f>IF($G167&lt;&gt;"",VLOOKUP($G167,Model!$A:$D,4,0),"")</f>
        <v/>
      </c>
    </row>
    <row r="168" spans="1:15" x14ac:dyDescent="0.3">
      <c r="A168" t="s">
        <v>546</v>
      </c>
      <c r="B168" t="s">
        <v>547</v>
      </c>
      <c r="C168" t="s">
        <v>261</v>
      </c>
      <c r="D168" t="s">
        <v>349</v>
      </c>
      <c r="E168">
        <v>0</v>
      </c>
      <c r="F168" t="s">
        <v>19</v>
      </c>
      <c r="G168" t="str">
        <f>IFERROR(VLOOKUP(C168,'CWE Categories'!A:C,3,0),"")</f>
        <v>Directory Traversal (Relative and Absolute)</v>
      </c>
      <c r="H168" t="s">
        <v>52</v>
      </c>
      <c r="J168" t="s">
        <v>28</v>
      </c>
      <c r="L168" t="s">
        <v>525</v>
      </c>
      <c r="M168" t="str">
        <f>IF($G168&lt;&gt;"",VLOOKUP($G168,Model!$A:$D,2,0),"")</f>
        <v>Read files on system  - Data from Local System; Delete files  - Data Destruction; Upload files - Server Software Component: Web Shell; Write to existing files on system  - Data Manipulation</v>
      </c>
      <c r="N168" t="str">
        <f>IF($G168&lt;&gt;"",VLOOKUP($G168,Model!$A:$D,3,0),"")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68" t="str">
        <f>IF($G168&lt;&gt;"",VLOOKUP($G168,Model!$A:$D,4,0),"")</f>
        <v>T1133</v>
      </c>
    </row>
    <row r="169" spans="1:15" x14ac:dyDescent="0.3">
      <c r="A169" t="s">
        <v>548</v>
      </c>
      <c r="B169" t="s">
        <v>549</v>
      </c>
      <c r="C169" t="s">
        <v>136</v>
      </c>
      <c r="D169" t="s">
        <v>349</v>
      </c>
      <c r="E169" t="s">
        <v>550</v>
      </c>
      <c r="F169" t="s">
        <v>19</v>
      </c>
      <c r="G169" t="str">
        <f>IFERROR(VLOOKUP(C169,'CWE Categories'!A:C,3,0),"")</f>
        <v>General Authentication, Authorization, and Permission Errors</v>
      </c>
      <c r="H169" t="s">
        <v>27</v>
      </c>
      <c r="J169" t="s">
        <v>471</v>
      </c>
      <c r="M169" t="str">
        <f>IF($G169&lt;&gt;"",VLOOKUP($G169,Model!$A:$D,2,0),"")</f>
        <v>Exploit Public-Facing Application,  Exploitation for Privilege Escalation, Exploitation of Remote Services</v>
      </c>
      <c r="N169" t="str">
        <f>IF($G169&lt;&gt;"",VLOOKUP($G169,Model!$A:$D,3,0),"")</f>
        <v>Depends on what is given access to.</v>
      </c>
      <c r="O169" t="str">
        <f>IF($G169&lt;&gt;"",VLOOKUP($G169,Model!$A:$D,4,0),"")</f>
        <v>N/A</v>
      </c>
    </row>
    <row r="170" spans="1:15" x14ac:dyDescent="0.3">
      <c r="A170" t="s">
        <v>551</v>
      </c>
      <c r="B170" t="s">
        <v>552</v>
      </c>
      <c r="C170" t="s">
        <v>150</v>
      </c>
      <c r="D170" t="s">
        <v>349</v>
      </c>
      <c r="E170" t="s">
        <v>553</v>
      </c>
      <c r="G170" t="str">
        <f>IFERROR(VLOOKUP(C170,'CWE Categories'!A:C,3,0),"")</f>
        <v>General Authentication, Authorization, and Permission Errors</v>
      </c>
      <c r="M170" t="str">
        <f>IF($G170&lt;&gt;"",VLOOKUP($G170,Model!$A:$D,2,0),"")</f>
        <v>Exploit Public-Facing Application,  Exploitation for Privilege Escalation, Exploitation of Remote Services</v>
      </c>
      <c r="N170" t="str">
        <f>IF($G170&lt;&gt;"",VLOOKUP($G170,Model!$A:$D,3,0),"")</f>
        <v>Depends on what is given access to.</v>
      </c>
      <c r="O170" t="str">
        <f>IF($G170&lt;&gt;"",VLOOKUP($G170,Model!$A:$D,4,0),"")</f>
        <v>N/A</v>
      </c>
    </row>
    <row r="171" spans="1:15" x14ac:dyDescent="0.3">
      <c r="A171" t="s">
        <v>554</v>
      </c>
      <c r="B171" t="s">
        <v>555</v>
      </c>
      <c r="C171" t="s">
        <v>477</v>
      </c>
      <c r="D171" t="s">
        <v>349</v>
      </c>
      <c r="E171" t="s">
        <v>409</v>
      </c>
      <c r="G171" t="str">
        <f>IFERROR(VLOOKUP(C171,'CWE Categories'!A:C,3,0),"")</f>
        <v>General Cryptographic Issues</v>
      </c>
      <c r="M171" t="str">
        <f>IF($G171&lt;&gt;"",VLOOKUP($G171,Model!$A:$D,2,0),"")</f>
        <v>Credential storage or transmission – Valid Accounts; Transmitting over network – Man-in-the-Middle, Network Sniffing; Sensitive information storage – various techniques from the Collection tactic</v>
      </c>
      <c r="N171" t="str">
        <f>IF($G171&lt;&gt;"",VLOOKUP($G171,Model!$A:$D,3,0),"")</f>
        <v>Brute Force</v>
      </c>
      <c r="O171">
        <f>IF($G171&lt;&gt;"",VLOOKUP($G171,Model!$A:$D,4,0),"")</f>
        <v>0</v>
      </c>
    </row>
    <row r="172" spans="1:15" x14ac:dyDescent="0.3">
      <c r="A172" t="s">
        <v>556</v>
      </c>
      <c r="B172" t="s">
        <v>557</v>
      </c>
      <c r="C172" t="s">
        <v>183</v>
      </c>
      <c r="D172" t="s">
        <v>349</v>
      </c>
      <c r="E172" t="s">
        <v>372</v>
      </c>
      <c r="F172" t="s">
        <v>19</v>
      </c>
      <c r="G172" t="str">
        <f>IFERROR(VLOOKUP(C172,'CWE Categories'!A:C,3,0),"")</f>
        <v>General Authentication, Authorization, and Permission Errors</v>
      </c>
      <c r="H172" t="s">
        <v>28</v>
      </c>
      <c r="I172" t="s">
        <v>52</v>
      </c>
      <c r="M172" t="str">
        <f>IF($G172&lt;&gt;"",VLOOKUP($G172,Model!$A:$D,2,0),"")</f>
        <v>Exploit Public-Facing Application,  Exploitation for Privilege Escalation, Exploitation of Remote Services</v>
      </c>
      <c r="N172" t="str">
        <f>IF($G172&lt;&gt;"",VLOOKUP($G172,Model!$A:$D,3,0),"")</f>
        <v>Depends on what is given access to.</v>
      </c>
      <c r="O172" t="str">
        <f>IF($G172&lt;&gt;"",VLOOKUP($G172,Model!$A:$D,4,0),"")</f>
        <v>N/A</v>
      </c>
    </row>
    <row r="173" spans="1:15" x14ac:dyDescent="0.3">
      <c r="A173" t="s">
        <v>558</v>
      </c>
      <c r="B173" t="s">
        <v>559</v>
      </c>
      <c r="C173" t="s">
        <v>208</v>
      </c>
      <c r="D173" t="s">
        <v>349</v>
      </c>
      <c r="E173" t="s">
        <v>491</v>
      </c>
      <c r="F173" t="s">
        <v>19</v>
      </c>
      <c r="G173" t="str">
        <f>IFERROR(VLOOKUP(C173,'CWE Categories'!A:C,3,0),"")</f>
        <v>URL Redirection to Untrusted Site ('Open Redirect')</v>
      </c>
      <c r="I173" t="s">
        <v>56</v>
      </c>
      <c r="J173" t="s">
        <v>560</v>
      </c>
      <c r="M173" t="str">
        <f>IF($G173&lt;&gt;"",VLOOKUP($G173,Model!$A:$D,2,0),"")</f>
        <v>N/A</v>
      </c>
      <c r="N173" t="str">
        <f>IF($G173&lt;&gt;"",VLOOKUP($G173,Model!$A:$D,3,0),"")</f>
        <v>Masquerading</v>
      </c>
      <c r="O173" t="str">
        <f>IF($G173&lt;&gt;"",VLOOKUP($G173,Model!$A:$D,4,0),"")</f>
        <v>Phishing: Spearphishing Link</v>
      </c>
    </row>
    <row r="174" spans="1:15" x14ac:dyDescent="0.3">
      <c r="A174" t="s">
        <v>561</v>
      </c>
      <c r="B174" t="s">
        <v>562</v>
      </c>
      <c r="C174" t="s">
        <v>330</v>
      </c>
      <c r="D174" t="s">
        <v>349</v>
      </c>
      <c r="E174" t="s">
        <v>395</v>
      </c>
      <c r="F174" t="s">
        <v>19</v>
      </c>
      <c r="G174" t="str">
        <f>IFERROR(VLOOKUP(C174,'CWE Categories'!A:C,3,0),"")</f>
        <v/>
      </c>
      <c r="H174" t="s">
        <v>27</v>
      </c>
      <c r="M174" t="str">
        <f>IF($G174&lt;&gt;"",VLOOKUP($G174,Model!$A:$D,2,0),"")</f>
        <v/>
      </c>
      <c r="N174" t="str">
        <f>IF($G174&lt;&gt;"",VLOOKUP($G174,Model!$A:$D,3,0),"")</f>
        <v/>
      </c>
      <c r="O174" t="str">
        <f>IF($G174&lt;&gt;"",VLOOKUP($G174,Model!$A:$D,4,0),"")</f>
        <v/>
      </c>
    </row>
    <row r="175" spans="1:15" x14ac:dyDescent="0.3">
      <c r="A175" t="s">
        <v>563</v>
      </c>
      <c r="B175" t="s">
        <v>564</v>
      </c>
      <c r="C175" t="s">
        <v>208</v>
      </c>
      <c r="D175" t="s">
        <v>349</v>
      </c>
      <c r="E175" t="s">
        <v>565</v>
      </c>
      <c r="F175" t="s">
        <v>19</v>
      </c>
      <c r="G175" t="str">
        <f>IFERROR(VLOOKUP(C175,'CWE Categories'!A:C,3,0),"")</f>
        <v>URL Redirection to Untrusted Site ('Open Redirect')</v>
      </c>
      <c r="I175" t="s">
        <v>56</v>
      </c>
      <c r="J175" t="s">
        <v>560</v>
      </c>
      <c r="M175" t="str">
        <f>IF($G175&lt;&gt;"",VLOOKUP($G175,Model!$A:$D,2,0),"")</f>
        <v>N/A</v>
      </c>
      <c r="N175" t="str">
        <f>IF($G175&lt;&gt;"",VLOOKUP($G175,Model!$A:$D,3,0),"")</f>
        <v>Masquerading</v>
      </c>
      <c r="O175" t="str">
        <f>IF($G175&lt;&gt;"",VLOOKUP($G175,Model!$A:$D,4,0),"")</f>
        <v>Phishing: Spearphishing Link</v>
      </c>
    </row>
    <row r="176" spans="1:15" x14ac:dyDescent="0.3">
      <c r="A176" t="s">
        <v>566</v>
      </c>
      <c r="B176" t="s">
        <v>567</v>
      </c>
      <c r="C176" t="s">
        <v>183</v>
      </c>
      <c r="D176" t="s">
        <v>349</v>
      </c>
      <c r="E176" t="s">
        <v>355</v>
      </c>
      <c r="F176" t="s">
        <v>19</v>
      </c>
      <c r="G176" t="str">
        <f>IFERROR(VLOOKUP(C176,'CWE Categories'!A:C,3,0),"")</f>
        <v>General Authentication, Authorization, and Permission Errors</v>
      </c>
      <c r="I176" t="s">
        <v>27</v>
      </c>
      <c r="M176" t="str">
        <f>IF($G176&lt;&gt;"",VLOOKUP($G176,Model!$A:$D,2,0),"")</f>
        <v>Exploit Public-Facing Application,  Exploitation for Privilege Escalation, Exploitation of Remote Services</v>
      </c>
      <c r="N176" t="str">
        <f>IF($G176&lt;&gt;"",VLOOKUP($G176,Model!$A:$D,3,0),"")</f>
        <v>Depends on what is given access to.</v>
      </c>
      <c r="O176" t="str">
        <f>IF($G176&lt;&gt;"",VLOOKUP($G176,Model!$A:$D,4,0),"")</f>
        <v>N/A</v>
      </c>
    </row>
    <row r="177" spans="1:15" x14ac:dyDescent="0.3">
      <c r="A177" t="s">
        <v>568</v>
      </c>
      <c r="B177" t="s">
        <v>569</v>
      </c>
      <c r="C177" t="s">
        <v>420</v>
      </c>
      <c r="D177" t="s">
        <v>349</v>
      </c>
      <c r="E177" t="s">
        <v>570</v>
      </c>
      <c r="F177" t="s">
        <v>19</v>
      </c>
      <c r="G177" t="str">
        <f>IFERROR(VLOOKUP(C177,'CWE Categories'!A:C,3,0),"")</f>
        <v>Session Fixation</v>
      </c>
      <c r="H177" t="s">
        <v>137</v>
      </c>
      <c r="M177" t="str">
        <f>IF($G177&lt;&gt;"",VLOOKUP($G177,Model!$A:$D,2,0),"")</f>
        <v>Remote Service Session Hijacking</v>
      </c>
      <c r="N177" t="str">
        <f>IF($G177&lt;&gt;"",VLOOKUP($G177,Model!$A:$D,3,0),"")</f>
        <v>N/A</v>
      </c>
      <c r="O177" t="str">
        <f>IF($G177&lt;&gt;"",VLOOKUP($G177,Model!$A:$D,4,0),"")</f>
        <v>N/A</v>
      </c>
    </row>
    <row r="178" spans="1:15" x14ac:dyDescent="0.3">
      <c r="A178" t="s">
        <v>571</v>
      </c>
      <c r="B178" t="s">
        <v>572</v>
      </c>
      <c r="C178" t="s">
        <v>448</v>
      </c>
      <c r="D178" t="s">
        <v>349</v>
      </c>
      <c r="E178" t="s">
        <v>573</v>
      </c>
      <c r="F178" t="s">
        <v>19</v>
      </c>
      <c r="G178" t="str">
        <f>IFERROR(VLOOKUP(C178,'CWE Categories'!A:C,3,0),"")</f>
        <v/>
      </c>
      <c r="H178" t="s">
        <v>574</v>
      </c>
      <c r="J178" t="s">
        <v>575</v>
      </c>
      <c r="M178" t="str">
        <f>IF($G178&lt;&gt;"",VLOOKUP($G178,Model!$A:$D,2,0),"")</f>
        <v/>
      </c>
      <c r="N178" t="str">
        <f>IF($G178&lt;&gt;"",VLOOKUP($G178,Model!$A:$D,3,0),"")</f>
        <v/>
      </c>
      <c r="O178" t="str">
        <f>IF($G178&lt;&gt;"",VLOOKUP($G178,Model!$A:$D,4,0),"")</f>
        <v/>
      </c>
    </row>
    <row r="179" spans="1:15" x14ac:dyDescent="0.3">
      <c r="A179" t="s">
        <v>576</v>
      </c>
      <c r="B179" t="s">
        <v>577</v>
      </c>
      <c r="C179" t="s">
        <v>578</v>
      </c>
      <c r="D179" t="s">
        <v>349</v>
      </c>
      <c r="E179" t="s">
        <v>579</v>
      </c>
      <c r="F179" t="s">
        <v>19</v>
      </c>
      <c r="G179" t="str">
        <f>IFERROR(VLOOKUP(C179,'CWE Categories'!A:C,3,0),"")</f>
        <v>Code Injection</v>
      </c>
      <c r="H179" t="s">
        <v>20</v>
      </c>
      <c r="M179" t="str">
        <f>IF($G179&lt;&gt;"",VLOOKUP($G179,Model!$A:$D,2,0),"")</f>
        <v>Command and Scripting Interpreter</v>
      </c>
      <c r="N179" t="str">
        <f>IF($G179&lt;&gt;"",VLOOKUP($G179,Model!$A:$D,3,0),"")</f>
        <v>N/A</v>
      </c>
      <c r="O179" t="str">
        <f>IF($G179&lt;&gt;"",VLOOKUP($G179,Model!$A:$D,4,0),"")</f>
        <v>N/A</v>
      </c>
    </row>
    <row r="180" spans="1:15" x14ac:dyDescent="0.3">
      <c r="A180" t="s">
        <v>580</v>
      </c>
      <c r="B180" t="s">
        <v>581</v>
      </c>
      <c r="C180" t="s">
        <v>145</v>
      </c>
      <c r="D180" t="s">
        <v>349</v>
      </c>
      <c r="E180" t="s">
        <v>582</v>
      </c>
      <c r="F180" t="s">
        <v>19</v>
      </c>
      <c r="G180" t="str">
        <f>IFERROR(VLOOKUP(C180,'CWE Categories'!A:C,3,0),"")</f>
        <v>Untrusted/Uncontrolled/Unquoted Search Path</v>
      </c>
      <c r="H180" t="s">
        <v>41</v>
      </c>
      <c r="M180" t="str">
        <f>IF($G180&lt;&gt;"",VLOOKUP($G180,Model!$A:$D,2,0),"")</f>
        <v>Hijack Execution Flow</v>
      </c>
      <c r="N180" t="str">
        <f>IF($G180&lt;&gt;"",VLOOKUP($G180,Model!$A:$D,3,0),"")</f>
        <v>N/A</v>
      </c>
      <c r="O180" t="str">
        <f>IF($G180&lt;&gt;"",VLOOKUP($G180,Model!$A:$D,4,0),"")</f>
        <v>N/A</v>
      </c>
    </row>
    <row r="181" spans="1:15" x14ac:dyDescent="0.3">
      <c r="A181" t="s">
        <v>583</v>
      </c>
      <c r="B181" t="s">
        <v>584</v>
      </c>
      <c r="C181" t="s">
        <v>73</v>
      </c>
      <c r="D181" t="s">
        <v>349</v>
      </c>
      <c r="E181" t="s">
        <v>585</v>
      </c>
      <c r="F181" t="s">
        <v>19</v>
      </c>
      <c r="G181" t="str">
        <f>IFERROR(VLOOKUP(C181,'CWE Categories'!A:C,3,0),"")</f>
        <v>OS Command Injection</v>
      </c>
      <c r="H181" t="s">
        <v>20</v>
      </c>
      <c r="I181" t="s">
        <v>297</v>
      </c>
      <c r="M181" t="str">
        <f>IF($G181&lt;&gt;"",VLOOKUP($G181,Model!$A:$D,2,0),"")</f>
        <v>Command and Scripting Interpreter</v>
      </c>
      <c r="N181" t="str">
        <f>IF($G181&lt;&gt;"",VLOOKUP($G181,Model!$A:$D,3,0),"")</f>
        <v>N/A</v>
      </c>
      <c r="O181" t="str">
        <f>IF($G181&lt;&gt;"",VLOOKUP($G181,Model!$A:$D,4,0),"")</f>
        <v>External Remote Service</v>
      </c>
    </row>
    <row r="182" spans="1:15" x14ac:dyDescent="0.3">
      <c r="A182" t="s">
        <v>586</v>
      </c>
      <c r="B182" t="s">
        <v>587</v>
      </c>
      <c r="C182">
        <v>0</v>
      </c>
      <c r="D182" t="s">
        <v>349</v>
      </c>
      <c r="E182">
        <v>0</v>
      </c>
      <c r="F182" t="s">
        <v>19</v>
      </c>
      <c r="G182" t="str">
        <f>IFERROR(VLOOKUP(C182,'CWE Categories'!A:C,3,0),"")</f>
        <v/>
      </c>
      <c r="M182" t="str">
        <f>IF($G182&lt;&gt;"",VLOOKUP($G182,Model!$A:$D,2,0),"")</f>
        <v/>
      </c>
      <c r="N182" t="str">
        <f>IF($G182&lt;&gt;"",VLOOKUP($G182,Model!$A:$D,3,0),"")</f>
        <v/>
      </c>
      <c r="O182" t="str">
        <f>IF($G182&lt;&gt;"",VLOOKUP($G182,Model!$A:$D,4,0),"")</f>
        <v/>
      </c>
    </row>
    <row r="183" spans="1:15" x14ac:dyDescent="0.3">
      <c r="A183" t="s">
        <v>588</v>
      </c>
      <c r="B183" t="s">
        <v>589</v>
      </c>
      <c r="C183" t="s">
        <v>590</v>
      </c>
      <c r="D183" t="s">
        <v>349</v>
      </c>
      <c r="E183" t="s">
        <v>591</v>
      </c>
      <c r="F183" t="s">
        <v>19</v>
      </c>
      <c r="G183" t="str">
        <f>IFERROR(VLOOKUP(C183,'CWE Categories'!A:C,3,0),"")</f>
        <v/>
      </c>
      <c r="I183" t="s">
        <v>592</v>
      </c>
      <c r="M183" t="str">
        <f>IF($G183&lt;&gt;"",VLOOKUP($G183,Model!$A:$D,2,0),"")</f>
        <v/>
      </c>
      <c r="N183" t="str">
        <f>IF($G183&lt;&gt;"",VLOOKUP($G183,Model!$A:$D,3,0),"")</f>
        <v/>
      </c>
      <c r="O183" t="str">
        <f>IF($G183&lt;&gt;"",VLOOKUP($G183,Model!$A:$D,4,0),"")</f>
        <v/>
      </c>
    </row>
    <row r="184" spans="1:15" x14ac:dyDescent="0.3">
      <c r="A184" t="s">
        <v>593</v>
      </c>
      <c r="B184" t="s">
        <v>594</v>
      </c>
      <c r="C184" t="s">
        <v>390</v>
      </c>
      <c r="D184" t="s">
        <v>349</v>
      </c>
      <c r="E184" t="s">
        <v>579</v>
      </c>
      <c r="F184" t="s">
        <v>595</v>
      </c>
      <c r="G184" t="str">
        <f>IFERROR(VLOOKUP(C184,'CWE Categories'!A:C,3,0),"")</f>
        <v>General Authentication, Authorization, and Permission Errors</v>
      </c>
      <c r="H184" t="s">
        <v>42</v>
      </c>
      <c r="I184" t="s">
        <v>20</v>
      </c>
      <c r="M184" t="str">
        <f>IF($G184&lt;&gt;"",VLOOKUP($G184,Model!$A:$D,2,0),"")</f>
        <v>Exploit Public-Facing Application,  Exploitation for Privilege Escalation, Exploitation of Remote Services</v>
      </c>
      <c r="N184" t="str">
        <f>IF($G184&lt;&gt;"",VLOOKUP($G184,Model!$A:$D,3,0),"")</f>
        <v>Depends on what is given access to.</v>
      </c>
      <c r="O184" t="str">
        <f>IF($G184&lt;&gt;"",VLOOKUP($G184,Model!$A:$D,4,0),"")</f>
        <v>N/A</v>
      </c>
    </row>
    <row r="185" spans="1:15" x14ac:dyDescent="0.3">
      <c r="A185" t="s">
        <v>596</v>
      </c>
      <c r="B185" t="s">
        <v>597</v>
      </c>
      <c r="C185" t="s">
        <v>598</v>
      </c>
      <c r="D185" t="s">
        <v>349</v>
      </c>
      <c r="E185" t="s">
        <v>591</v>
      </c>
      <c r="G185" t="str">
        <f>IFERROR(VLOOKUP(C185,'CWE Categories'!A:C,3,0),"")</f>
        <v/>
      </c>
      <c r="M185" t="str">
        <f>IF($G185&lt;&gt;"",VLOOKUP($G185,Model!$A:$D,2,0),"")</f>
        <v/>
      </c>
      <c r="N185" t="str">
        <f>IF($G185&lt;&gt;"",VLOOKUP($G185,Model!$A:$D,3,0),"")</f>
        <v/>
      </c>
      <c r="O185" t="str">
        <f>IF($G185&lt;&gt;"",VLOOKUP($G185,Model!$A:$D,4,0),"")</f>
        <v/>
      </c>
    </row>
    <row r="186" spans="1:15" x14ac:dyDescent="0.3">
      <c r="A186" t="s">
        <v>599</v>
      </c>
      <c r="B186" t="s">
        <v>600</v>
      </c>
      <c r="C186" t="s">
        <v>73</v>
      </c>
      <c r="D186" t="s">
        <v>349</v>
      </c>
      <c r="E186" t="s">
        <v>395</v>
      </c>
      <c r="F186" t="s">
        <v>19</v>
      </c>
      <c r="G186" t="str">
        <f>IFERROR(VLOOKUP(C186,'CWE Categories'!A:C,3,0),"")</f>
        <v>OS Command Injection</v>
      </c>
      <c r="H186" t="s">
        <v>20</v>
      </c>
      <c r="M186" t="str">
        <f>IF($G186&lt;&gt;"",VLOOKUP($G186,Model!$A:$D,2,0),"")</f>
        <v>Command and Scripting Interpreter</v>
      </c>
      <c r="N186" t="str">
        <f>IF($G186&lt;&gt;"",VLOOKUP($G186,Model!$A:$D,3,0),"")</f>
        <v>N/A</v>
      </c>
      <c r="O186" t="str">
        <f>IF($G186&lt;&gt;"",VLOOKUP($G186,Model!$A:$D,4,0),"")</f>
        <v>External Remote Service</v>
      </c>
    </row>
    <row r="187" spans="1:15" x14ac:dyDescent="0.3">
      <c r="A187" t="s">
        <v>601</v>
      </c>
      <c r="B187" t="s">
        <v>602</v>
      </c>
      <c r="C187" t="s">
        <v>208</v>
      </c>
      <c r="D187" t="s">
        <v>349</v>
      </c>
      <c r="E187" t="s">
        <v>538</v>
      </c>
      <c r="F187" t="s">
        <v>19</v>
      </c>
      <c r="G187" t="str">
        <f>IFERROR(VLOOKUP(C187,'CWE Categories'!A:C,3,0),"")</f>
        <v>URL Redirection to Untrusted Site ('Open Redirect')</v>
      </c>
      <c r="I187" t="s">
        <v>56</v>
      </c>
      <c r="J187" t="s">
        <v>560</v>
      </c>
      <c r="M187" t="str">
        <f>IF($G187&lt;&gt;"",VLOOKUP($G187,Model!$A:$D,2,0),"")</f>
        <v>N/A</v>
      </c>
      <c r="N187" t="str">
        <f>IF($G187&lt;&gt;"",VLOOKUP($G187,Model!$A:$D,3,0),"")</f>
        <v>Masquerading</v>
      </c>
      <c r="O187" t="str">
        <f>IF($G187&lt;&gt;"",VLOOKUP($G187,Model!$A:$D,4,0),"")</f>
        <v>Phishing: Spearphishing Link</v>
      </c>
    </row>
    <row r="188" spans="1:15" x14ac:dyDescent="0.3">
      <c r="A188" t="s">
        <v>603</v>
      </c>
      <c r="B188" t="s">
        <v>604</v>
      </c>
      <c r="C188" t="s">
        <v>31</v>
      </c>
      <c r="D188" t="s">
        <v>349</v>
      </c>
      <c r="E188" t="s">
        <v>417</v>
      </c>
      <c r="F188" t="s">
        <v>19</v>
      </c>
      <c r="G188" t="str">
        <f>IFERROR(VLOOKUP(C188,'CWE Categories'!A:C,3,0),"")</f>
        <v>General Authentication, Authorization, and Permission Errors</v>
      </c>
      <c r="H188" t="s">
        <v>27</v>
      </c>
      <c r="M188" t="str">
        <f>IF($G188&lt;&gt;"",VLOOKUP($G188,Model!$A:$D,2,0),"")</f>
        <v>Exploit Public-Facing Application,  Exploitation for Privilege Escalation, Exploitation of Remote Services</v>
      </c>
      <c r="N188" t="str">
        <f>IF($G188&lt;&gt;"",VLOOKUP($G188,Model!$A:$D,3,0),"")</f>
        <v>Depends on what is given access to.</v>
      </c>
      <c r="O188" t="str">
        <f>IF($G188&lt;&gt;"",VLOOKUP($G188,Model!$A:$D,4,0),"")</f>
        <v>N/A</v>
      </c>
    </row>
    <row r="189" spans="1:15" x14ac:dyDescent="0.3">
      <c r="A189" t="s">
        <v>605</v>
      </c>
      <c r="B189" t="s">
        <v>606</v>
      </c>
      <c r="C189" t="s">
        <v>330</v>
      </c>
      <c r="D189" t="s">
        <v>349</v>
      </c>
      <c r="E189" t="s">
        <v>607</v>
      </c>
      <c r="F189" t="s">
        <v>19</v>
      </c>
      <c r="G189" t="str">
        <f>IFERROR(VLOOKUP(C189,'CWE Categories'!A:C,3,0),"")</f>
        <v/>
      </c>
      <c r="H189" t="s">
        <v>28</v>
      </c>
      <c r="I189" t="s">
        <v>52</v>
      </c>
      <c r="M189" t="str">
        <f>IF($G189&lt;&gt;"",VLOOKUP($G189,Model!$A:$D,2,0),"")</f>
        <v/>
      </c>
      <c r="N189" t="str">
        <f>IF($G189&lt;&gt;"",VLOOKUP($G189,Model!$A:$D,3,0),"")</f>
        <v/>
      </c>
      <c r="O189" t="str">
        <f>IF($G189&lt;&gt;"",VLOOKUP($G189,Model!$A:$D,4,0),"")</f>
        <v/>
      </c>
    </row>
    <row r="190" spans="1:15" x14ac:dyDescent="0.3">
      <c r="A190" t="s">
        <v>608</v>
      </c>
      <c r="B190" t="s">
        <v>609</v>
      </c>
      <c r="C190" t="s">
        <v>136</v>
      </c>
      <c r="D190" t="s">
        <v>349</v>
      </c>
      <c r="E190" t="s">
        <v>610</v>
      </c>
      <c r="F190" t="s">
        <v>19</v>
      </c>
      <c r="G190" t="str">
        <f>IFERROR(VLOOKUP(C190,'CWE Categories'!A:C,3,0),"")</f>
        <v>General Authentication, Authorization, and Permission Errors</v>
      </c>
      <c r="H190" t="s">
        <v>52</v>
      </c>
      <c r="J190" t="s">
        <v>78</v>
      </c>
      <c r="L190" t="s">
        <v>525</v>
      </c>
      <c r="M190" t="str">
        <f>IF($G190&lt;&gt;"",VLOOKUP($G190,Model!$A:$D,2,0),"")</f>
        <v>Exploit Public-Facing Application,  Exploitation for Privilege Escalation, Exploitation of Remote Services</v>
      </c>
      <c r="N190" t="str">
        <f>IF($G190&lt;&gt;"",VLOOKUP($G190,Model!$A:$D,3,0),"")</f>
        <v>Depends on what is given access to.</v>
      </c>
      <c r="O190" t="str">
        <f>IF($G190&lt;&gt;"",VLOOKUP($G190,Model!$A:$D,4,0),"")</f>
        <v>N/A</v>
      </c>
    </row>
    <row r="191" spans="1:15" x14ac:dyDescent="0.3">
      <c r="A191" t="s">
        <v>611</v>
      </c>
      <c r="B191" t="s">
        <v>612</v>
      </c>
      <c r="C191" t="s">
        <v>136</v>
      </c>
      <c r="D191" t="s">
        <v>349</v>
      </c>
      <c r="E191" t="s">
        <v>613</v>
      </c>
      <c r="F191" t="s">
        <v>19</v>
      </c>
      <c r="G191" t="str">
        <f>IFERROR(VLOOKUP(C191,'CWE Categories'!A:C,3,0),"")</f>
        <v>General Authentication, Authorization, and Permission Errors</v>
      </c>
      <c r="H191" t="s">
        <v>28</v>
      </c>
      <c r="M191" t="str">
        <f>IF($G191&lt;&gt;"",VLOOKUP($G191,Model!$A:$D,2,0),"")</f>
        <v>Exploit Public-Facing Application,  Exploitation for Privilege Escalation, Exploitation of Remote Services</v>
      </c>
      <c r="N191" t="str">
        <f>IF($G191&lt;&gt;"",VLOOKUP($G191,Model!$A:$D,3,0),"")</f>
        <v>Depends on what is given access to.</v>
      </c>
      <c r="O191" t="str">
        <f>IF($G191&lt;&gt;"",VLOOKUP($G191,Model!$A:$D,4,0),"")</f>
        <v>N/A</v>
      </c>
    </row>
    <row r="192" spans="1:15" x14ac:dyDescent="0.3">
      <c r="A192" t="s">
        <v>614</v>
      </c>
      <c r="B192" t="s">
        <v>615</v>
      </c>
      <c r="C192" t="s">
        <v>394</v>
      </c>
      <c r="D192" t="s">
        <v>349</v>
      </c>
      <c r="E192" t="s">
        <v>616</v>
      </c>
      <c r="F192" t="s">
        <v>19</v>
      </c>
      <c r="G192" t="str">
        <f>IFERROR(VLOOKUP(C192,'CWE Categories'!A:C,3,0),"")</f>
        <v/>
      </c>
      <c r="H192" t="s">
        <v>617</v>
      </c>
      <c r="M192" t="str">
        <f>IF($G192&lt;&gt;"",VLOOKUP($G192,Model!$A:$D,2,0),"")</f>
        <v/>
      </c>
      <c r="N192" t="str">
        <f>IF($G192&lt;&gt;"",VLOOKUP($G192,Model!$A:$D,3,0),"")</f>
        <v/>
      </c>
      <c r="O192" t="str">
        <f>IF($G192&lt;&gt;"",VLOOKUP($G192,Model!$A:$D,4,0),"")</f>
        <v/>
      </c>
    </row>
    <row r="193" spans="1:15" x14ac:dyDescent="0.3">
      <c r="A193" t="s">
        <v>618</v>
      </c>
      <c r="B193" t="s">
        <v>619</v>
      </c>
      <c r="C193" t="s">
        <v>83</v>
      </c>
      <c r="D193" t="s">
        <v>349</v>
      </c>
      <c r="E193" t="s">
        <v>620</v>
      </c>
      <c r="F193" t="s">
        <v>19</v>
      </c>
      <c r="G193" t="str">
        <f>IFERROR(VLOOKUP(C193,'CWE Categories'!A:C,3,0),"")</f>
        <v>Cross-site Scripting (XSS)</v>
      </c>
      <c r="H193" t="s">
        <v>85</v>
      </c>
      <c r="I193" t="s">
        <v>123</v>
      </c>
      <c r="J193" t="s">
        <v>113</v>
      </c>
      <c r="M193" t="str">
        <f>IF($G193&lt;&gt;"",VLOOKUP($G193,Model!$A:$D,2,0),"")</f>
        <v>Command and Scripting Interpreter: JavaScript/JScript</v>
      </c>
      <c r="N193" t="str">
        <f>IF($G193&lt;&gt;"",VLOOKUP($G193,Model!$A:$D,3,0),"")</f>
        <v>Man-in-the-Browser</v>
      </c>
      <c r="O193" t="str">
        <f>IF($G193&lt;&gt;"",VLOOKUP($G193,Model!$A:$D,4,0),"")</f>
        <v>Stored – Drive-by Compromise, Others – User Execution: Malicious Link</v>
      </c>
    </row>
    <row r="194" spans="1:15" x14ac:dyDescent="0.3">
      <c r="A194" t="s">
        <v>621</v>
      </c>
      <c r="B194" t="s">
        <v>622</v>
      </c>
      <c r="C194" t="s">
        <v>354</v>
      </c>
      <c r="D194" t="s">
        <v>349</v>
      </c>
      <c r="E194" t="s">
        <v>623</v>
      </c>
      <c r="F194" t="s">
        <v>19</v>
      </c>
      <c r="H194" t="s">
        <v>51</v>
      </c>
      <c r="M194" t="str">
        <f>IF($G194&lt;&gt;"",VLOOKUP($G194,Model!$A:$D,2,0),"")</f>
        <v/>
      </c>
      <c r="N194" t="str">
        <f>IF($G194&lt;&gt;"",VLOOKUP($G194,Model!$A:$D,3,0),"")</f>
        <v/>
      </c>
      <c r="O194" t="str">
        <f>IF($G194&lt;&gt;"",VLOOKUP($G194,Model!$A:$D,4,0),"")</f>
        <v/>
      </c>
    </row>
    <row r="195" spans="1:15" x14ac:dyDescent="0.3">
      <c r="A195" t="s">
        <v>624</v>
      </c>
      <c r="B195" t="s">
        <v>625</v>
      </c>
      <c r="C195" t="s">
        <v>83</v>
      </c>
      <c r="D195" t="s">
        <v>349</v>
      </c>
      <c r="E195" t="s">
        <v>626</v>
      </c>
      <c r="F195" t="s">
        <v>19</v>
      </c>
      <c r="G195" t="str">
        <f>IFERROR(VLOOKUP(C195,'CWE Categories'!A:C,3,0),"")</f>
        <v>Cross-site Scripting (XSS)</v>
      </c>
      <c r="H195" t="s">
        <v>85</v>
      </c>
      <c r="I195" t="s">
        <v>123</v>
      </c>
      <c r="J195" t="s">
        <v>70</v>
      </c>
      <c r="L195" t="s">
        <v>525</v>
      </c>
      <c r="M195" t="str">
        <f>IF($G195&lt;&gt;"",VLOOKUP($G195,Model!$A:$D,2,0),"")</f>
        <v>Command and Scripting Interpreter: JavaScript/JScript</v>
      </c>
      <c r="N195" t="str">
        <f>IF($G195&lt;&gt;"",VLOOKUP($G195,Model!$A:$D,3,0),"")</f>
        <v>Man-in-the-Browser</v>
      </c>
      <c r="O195" t="str">
        <f>IF($G195&lt;&gt;"",VLOOKUP($G195,Model!$A:$D,4,0),"")</f>
        <v>Stored – Drive-by Compromise, Others – User Execution: Malicious Link</v>
      </c>
    </row>
    <row r="196" spans="1:15" x14ac:dyDescent="0.3">
      <c r="A196" t="s">
        <v>627</v>
      </c>
      <c r="B196" t="s">
        <v>628</v>
      </c>
      <c r="C196" t="s">
        <v>31</v>
      </c>
      <c r="D196" t="s">
        <v>349</v>
      </c>
      <c r="E196" t="s">
        <v>629</v>
      </c>
      <c r="F196" t="s">
        <v>595</v>
      </c>
      <c r="G196" t="str">
        <f>IFERROR(VLOOKUP(C196,'CWE Categories'!A:C,3,0),"")</f>
        <v>General Authentication, Authorization, and Permission Errors</v>
      </c>
      <c r="H196" t="s">
        <v>630</v>
      </c>
      <c r="M196" t="str">
        <f>IF($G196&lt;&gt;"",VLOOKUP($G196,Model!$A:$D,2,0),"")</f>
        <v>Exploit Public-Facing Application,  Exploitation for Privilege Escalation, Exploitation of Remote Services</v>
      </c>
      <c r="N196" t="str">
        <f>IF($G196&lt;&gt;"",VLOOKUP($G196,Model!$A:$D,3,0),"")</f>
        <v>Depends on what is given access to.</v>
      </c>
      <c r="O196" t="str">
        <f>IF($G196&lt;&gt;"",VLOOKUP($G196,Model!$A:$D,4,0),"")</f>
        <v>N/A</v>
      </c>
    </row>
    <row r="197" spans="1:15" x14ac:dyDescent="0.3">
      <c r="A197" t="s">
        <v>631</v>
      </c>
      <c r="B197" t="s">
        <v>632</v>
      </c>
      <c r="C197" t="s">
        <v>477</v>
      </c>
      <c r="D197" t="s">
        <v>349</v>
      </c>
      <c r="E197" t="s">
        <v>633</v>
      </c>
      <c r="F197" t="s">
        <v>595</v>
      </c>
      <c r="G197" t="str">
        <f>IFERROR(VLOOKUP(C197,'CWE Categories'!A:C,3,0),"")</f>
        <v>General Cryptographic Issues</v>
      </c>
      <c r="H197" t="s">
        <v>634</v>
      </c>
      <c r="J197" t="s">
        <v>256</v>
      </c>
      <c r="L197" t="s">
        <v>635</v>
      </c>
      <c r="M197" t="str">
        <f>IF($G197&lt;&gt;"",VLOOKUP($G197,Model!$A:$D,2,0),"")</f>
        <v>Credential storage or transmission – Valid Accounts; Transmitting over network – Man-in-the-Middle, Network Sniffing; Sensitive information storage – various techniques from the Collection tactic</v>
      </c>
      <c r="N197" t="str">
        <f>IF($G197&lt;&gt;"",VLOOKUP($G197,Model!$A:$D,3,0),"")</f>
        <v>Brute Force</v>
      </c>
      <c r="O197">
        <f>IF($G197&lt;&gt;"",VLOOKUP($G197,Model!$A:$D,4,0),"")</f>
        <v>0</v>
      </c>
    </row>
    <row r="198" spans="1:15" x14ac:dyDescent="0.3">
      <c r="A198" t="s">
        <v>636</v>
      </c>
      <c r="B198" t="s">
        <v>637</v>
      </c>
      <c r="C198" t="s">
        <v>354</v>
      </c>
      <c r="D198" t="s">
        <v>349</v>
      </c>
      <c r="E198" t="s">
        <v>638</v>
      </c>
      <c r="F198" t="s">
        <v>595</v>
      </c>
      <c r="G198" t="str">
        <f>IFERROR(VLOOKUP(C198,'CWE Categories'!A:C,3,0),"")</f>
        <v/>
      </c>
      <c r="H198" t="s">
        <v>503</v>
      </c>
      <c r="I198" t="s">
        <v>639</v>
      </c>
      <c r="M198" t="str">
        <f>IF($G198&lt;&gt;"",VLOOKUP($G198,Model!$A:$D,2,0),"")</f>
        <v/>
      </c>
      <c r="N198" t="str">
        <f>IF($G198&lt;&gt;"",VLOOKUP($G198,Model!$A:$D,3,0),"")</f>
        <v/>
      </c>
      <c r="O198" t="str">
        <f>IF($G198&lt;&gt;"",VLOOKUP($G198,Model!$A:$D,4,0),"")</f>
        <v/>
      </c>
    </row>
    <row r="199" spans="1:15" x14ac:dyDescent="0.3">
      <c r="A199" t="s">
        <v>640</v>
      </c>
      <c r="B199" t="s">
        <v>641</v>
      </c>
      <c r="C199" t="s">
        <v>274</v>
      </c>
      <c r="D199" t="s">
        <v>349</v>
      </c>
      <c r="E199" t="s">
        <v>642</v>
      </c>
      <c r="F199" t="s">
        <v>595</v>
      </c>
      <c r="G199" t="str">
        <f>IFERROR(VLOOKUP(C199,'CWE Categories'!A:C,3,0),"")</f>
        <v/>
      </c>
      <c r="H199" t="s">
        <v>382</v>
      </c>
      <c r="M199" t="str">
        <f>IF($G199&lt;&gt;"",VLOOKUP($G199,Model!$A:$D,2,0),"")</f>
        <v/>
      </c>
      <c r="N199" t="str">
        <f>IF($G199&lt;&gt;"",VLOOKUP($G199,Model!$A:$D,3,0),"")</f>
        <v/>
      </c>
      <c r="O199" t="str">
        <f>IF($G199&lt;&gt;"",VLOOKUP($G199,Model!$A:$D,4,0),"")</f>
        <v/>
      </c>
    </row>
    <row r="200" spans="1:15" x14ac:dyDescent="0.3">
      <c r="A200" t="s">
        <v>643</v>
      </c>
      <c r="B200" t="s">
        <v>644</v>
      </c>
      <c r="C200" t="s">
        <v>394</v>
      </c>
      <c r="D200" t="s">
        <v>645</v>
      </c>
      <c r="E200" t="s">
        <v>646</v>
      </c>
      <c r="F200" t="s">
        <v>595</v>
      </c>
      <c r="G200" t="str">
        <f>IFERROR(VLOOKUP(C200,'CWE Categories'!A:C,3,0),"")</f>
        <v/>
      </c>
      <c r="L200" t="s">
        <v>647</v>
      </c>
      <c r="M200" t="str">
        <f>IF($G200&lt;&gt;"",VLOOKUP($G200,Model!$A:$D,2,0),"")</f>
        <v/>
      </c>
      <c r="N200" t="str">
        <f>IF($G200&lt;&gt;"",VLOOKUP($G200,Model!$A:$D,3,0),"")</f>
        <v/>
      </c>
      <c r="O200" t="str">
        <f>IF($G200&lt;&gt;"",VLOOKUP($G200,Model!$A:$D,4,0),"")</f>
        <v/>
      </c>
    </row>
    <row r="201" spans="1:15" x14ac:dyDescent="0.3">
      <c r="A201" t="s">
        <v>648</v>
      </c>
      <c r="B201" t="s">
        <v>649</v>
      </c>
      <c r="C201" t="s">
        <v>650</v>
      </c>
      <c r="D201" t="s">
        <v>645</v>
      </c>
      <c r="E201" t="s">
        <v>651</v>
      </c>
      <c r="F201" t="s">
        <v>595</v>
      </c>
      <c r="G201" t="str">
        <f>IFERROR(VLOOKUP(C201,'CWE Categories'!A:C,3,0),"")</f>
        <v>General Credential Management Errors</v>
      </c>
      <c r="H201" t="s">
        <v>503</v>
      </c>
      <c r="I201" t="s">
        <v>639</v>
      </c>
      <c r="M201" t="str">
        <f>IF($G201&lt;&gt;"",VLOOKUP($G201,Model!$A:$D,2,0),"")</f>
        <v>Unsecure Credentials</v>
      </c>
      <c r="N201" t="str">
        <f>IF($G201&lt;&gt;"",VLOOKUP($G201,Model!$A:$D,3,0),"")</f>
        <v>Valid Accounts</v>
      </c>
      <c r="O201" t="str">
        <f>IF($G201&lt;&gt;"",VLOOKUP($G201,Model!$A:$D,4,0),"")</f>
        <v>N/A</v>
      </c>
    </row>
    <row r="202" spans="1:15" x14ac:dyDescent="0.3">
      <c r="A202" t="s">
        <v>652</v>
      </c>
      <c r="B202" t="s">
        <v>653</v>
      </c>
      <c r="C202" t="e">
        <v>#N/A</v>
      </c>
      <c r="D202" t="s">
        <v>645</v>
      </c>
      <c r="E202" t="e">
        <v>#N/A</v>
      </c>
      <c r="F202" t="s">
        <v>595</v>
      </c>
      <c r="G202" t="str">
        <f>IFERROR(VLOOKUP(C202,'CWE Categories'!A:C,3,0),"")</f>
        <v/>
      </c>
      <c r="H202" t="s">
        <v>20</v>
      </c>
      <c r="J202" t="s">
        <v>191</v>
      </c>
      <c r="M202" t="str">
        <f>IF($G202&lt;&gt;"",VLOOKUP($G202,Model!$A:$D,2,0),"")</f>
        <v/>
      </c>
      <c r="N202" t="str">
        <f>IF($G202&lt;&gt;"",VLOOKUP($G202,Model!$A:$D,3,0),"")</f>
        <v/>
      </c>
      <c r="O202" t="str">
        <f>IF($G202&lt;&gt;"",VLOOKUP($G202,Model!$A:$D,4,0),"")</f>
        <v/>
      </c>
    </row>
    <row r="203" spans="1:15" x14ac:dyDescent="0.3">
      <c r="A203" t="s">
        <v>654</v>
      </c>
      <c r="B203" t="s">
        <v>655</v>
      </c>
      <c r="C203" t="s">
        <v>656</v>
      </c>
      <c r="D203" t="s">
        <v>645</v>
      </c>
      <c r="E203" t="s">
        <v>657</v>
      </c>
      <c r="F203" t="s">
        <v>595</v>
      </c>
      <c r="G203" t="str">
        <f>IFERROR(VLOOKUP(C203,'CWE Categories'!A:C,3,0),"")</f>
        <v>General Authentication, Authorization, and Permission Errors</v>
      </c>
      <c r="H203" t="s">
        <v>56</v>
      </c>
      <c r="I203" t="s">
        <v>658</v>
      </c>
      <c r="M203" t="str">
        <f>IF($G203&lt;&gt;"",VLOOKUP($G203,Model!$A:$D,2,0),"")</f>
        <v>Exploit Public-Facing Application,  Exploitation for Privilege Escalation, Exploitation of Remote Services</v>
      </c>
      <c r="N203" t="str">
        <f>IF($G203&lt;&gt;"",VLOOKUP($G203,Model!$A:$D,3,0),"")</f>
        <v>Depends on what is given access to.</v>
      </c>
      <c r="O203" t="str">
        <f>IF($G203&lt;&gt;"",VLOOKUP($G203,Model!$A:$D,4,0),"")</f>
        <v>N/A</v>
      </c>
    </row>
    <row r="204" spans="1:15" x14ac:dyDescent="0.3">
      <c r="A204" t="s">
        <v>659</v>
      </c>
      <c r="B204" t="s">
        <v>660</v>
      </c>
      <c r="C204" t="s">
        <v>661</v>
      </c>
      <c r="D204" t="s">
        <v>645</v>
      </c>
      <c r="E204" t="s">
        <v>662</v>
      </c>
      <c r="F204" t="s">
        <v>595</v>
      </c>
      <c r="G204" t="str">
        <f>IFERROR(VLOOKUP(C204,'CWE Categories'!A:C,3,0),"")</f>
        <v/>
      </c>
      <c r="H204" t="s">
        <v>52</v>
      </c>
      <c r="M204" t="str">
        <f>IF($G204&lt;&gt;"",VLOOKUP($G204,Model!$A:$D,2,0),"")</f>
        <v/>
      </c>
      <c r="N204" t="str">
        <f>IF($G204&lt;&gt;"",VLOOKUP($G204,Model!$A:$D,3,0),"")</f>
        <v/>
      </c>
      <c r="O204" t="str">
        <f>IF($G204&lt;&gt;"",VLOOKUP($G204,Model!$A:$D,4,0),"")</f>
        <v/>
      </c>
    </row>
    <row r="205" spans="1:15" x14ac:dyDescent="0.3">
      <c r="A205" t="s">
        <v>663</v>
      </c>
      <c r="B205" s="8" t="s">
        <v>664</v>
      </c>
      <c r="C205" t="e">
        <v>#N/A</v>
      </c>
      <c r="D205" t="s">
        <v>645</v>
      </c>
      <c r="E205" t="e">
        <v>#N/A</v>
      </c>
      <c r="F205" t="s">
        <v>595</v>
      </c>
      <c r="G205" t="str">
        <f>IFERROR(VLOOKUP(C205,'CWE Categories'!A:C,3,0),"")</f>
        <v/>
      </c>
      <c r="H205" t="s">
        <v>20</v>
      </c>
      <c r="J205" t="s">
        <v>191</v>
      </c>
      <c r="M205" t="str">
        <f>IF($G205&lt;&gt;"",VLOOKUP($G205,Model!$A:$D,2,0),"")</f>
        <v/>
      </c>
      <c r="N205" t="str">
        <f>IF($G205&lt;&gt;"",VLOOKUP($G205,Model!$A:$D,3,0),"")</f>
        <v/>
      </c>
      <c r="O205" t="str">
        <f>IF($G205&lt;&gt;"",VLOOKUP($G205,Model!$A:$D,4,0),"")</f>
        <v/>
      </c>
    </row>
    <row r="206" spans="1:15" x14ac:dyDescent="0.3">
      <c r="A206" t="s">
        <v>665</v>
      </c>
      <c r="B206" t="s">
        <v>666</v>
      </c>
      <c r="C206" t="s">
        <v>96</v>
      </c>
      <c r="D206" t="s">
        <v>645</v>
      </c>
      <c r="E206" t="s">
        <v>667</v>
      </c>
      <c r="F206" t="s">
        <v>595</v>
      </c>
      <c r="G206" t="str">
        <f>IFERROR(VLOOKUP(C206,'CWE Categories'!A:C,3,0),"")</f>
        <v/>
      </c>
      <c r="L206" t="s">
        <v>668</v>
      </c>
      <c r="M206" t="str">
        <f>IF($G206&lt;&gt;"",VLOOKUP($G206,Model!$A:$D,2,0),"")</f>
        <v/>
      </c>
      <c r="N206" t="str">
        <f>IF($G206&lt;&gt;"",VLOOKUP($G206,Model!$A:$D,3,0),"")</f>
        <v/>
      </c>
      <c r="O206" t="str">
        <f>IF($G206&lt;&gt;"",VLOOKUP($G206,Model!$A:$D,4,0),"")</f>
        <v/>
      </c>
    </row>
    <row r="207" spans="1:15" x14ac:dyDescent="0.3">
      <c r="A207" t="s">
        <v>669</v>
      </c>
      <c r="B207" t="s">
        <v>670</v>
      </c>
      <c r="C207" t="s">
        <v>83</v>
      </c>
      <c r="D207" t="s">
        <v>645</v>
      </c>
      <c r="E207" t="s">
        <v>671</v>
      </c>
      <c r="F207" t="s">
        <v>595</v>
      </c>
      <c r="G207" t="str">
        <f>IFERROR(VLOOKUP(C207,'CWE Categories'!A:C,3,0),"")</f>
        <v>Cross-site Scripting (XSS)</v>
      </c>
      <c r="H207" t="s">
        <v>20</v>
      </c>
      <c r="I207" t="s">
        <v>123</v>
      </c>
      <c r="M207" t="str">
        <f>IF($G207&lt;&gt;"",VLOOKUP($G207,Model!$A:$D,2,0),"")</f>
        <v>Command and Scripting Interpreter: JavaScript/JScript</v>
      </c>
      <c r="N207" t="str">
        <f>IF($G207&lt;&gt;"",VLOOKUP($G207,Model!$A:$D,3,0),"")</f>
        <v>Man-in-the-Browser</v>
      </c>
      <c r="O207" t="str">
        <f>IF($G207&lt;&gt;"",VLOOKUP($G207,Model!$A:$D,4,0),"")</f>
        <v>Stored – Drive-by Compromise, Others – User Execution: Malicious Link</v>
      </c>
    </row>
    <row r="208" spans="1:15" x14ac:dyDescent="0.3">
      <c r="A208" t="s">
        <v>672</v>
      </c>
      <c r="B208" t="s">
        <v>673</v>
      </c>
      <c r="C208" t="s">
        <v>674</v>
      </c>
      <c r="D208" t="s">
        <v>645</v>
      </c>
      <c r="E208" t="s">
        <v>675</v>
      </c>
      <c r="F208" t="s">
        <v>595</v>
      </c>
      <c r="G208" t="str">
        <f>IFERROR(VLOOKUP(C208,'CWE Categories'!A:C,3,0),"")</f>
        <v>Memory Modification (Memory Buffer Errors, Pointer Issues, Type Errors, etc.)</v>
      </c>
      <c r="H208" t="s">
        <v>676</v>
      </c>
      <c r="M208" t="str">
        <f>IF($G208&lt;&gt;"",VLOOKUP($G208,Model!$A:$D,2,0),"")</f>
        <v>Hijack Execution Flow, Endpoint Denial of Service: Application or System Exploitation</v>
      </c>
      <c r="N208" t="str">
        <f>IF($G208&lt;&gt;"",VLOOKUP($G208,Model!$A:$D,3,0),"")</f>
        <v>N/A</v>
      </c>
      <c r="O208">
        <f>IF($G208&lt;&gt;"",VLOOKUP($G208,Model!$A:$D,4,0),"")</f>
        <v>0</v>
      </c>
    </row>
    <row r="209" spans="1:15" x14ac:dyDescent="0.3">
      <c r="A209" t="s">
        <v>677</v>
      </c>
      <c r="B209" t="s">
        <v>678</v>
      </c>
      <c r="C209" t="s">
        <v>83</v>
      </c>
      <c r="D209" t="s">
        <v>645</v>
      </c>
      <c r="E209" t="s">
        <v>679</v>
      </c>
      <c r="F209" t="s">
        <v>595</v>
      </c>
      <c r="G209" t="str">
        <f>IFERROR(VLOOKUP(C209,'CWE Categories'!A:C,3,0),"")</f>
        <v>Cross-site Scripting (XSS)</v>
      </c>
      <c r="H209" t="s">
        <v>20</v>
      </c>
      <c r="I209" t="s">
        <v>123</v>
      </c>
      <c r="M209" t="str">
        <f>IF($G209&lt;&gt;"",VLOOKUP($G209,Model!$A:$D,2,0),"")</f>
        <v>Command and Scripting Interpreter: JavaScript/JScript</v>
      </c>
      <c r="N209" t="str">
        <f>IF($G209&lt;&gt;"",VLOOKUP($G209,Model!$A:$D,3,0),"")</f>
        <v>Man-in-the-Browser</v>
      </c>
      <c r="O209" t="str">
        <f>IF($G209&lt;&gt;"",VLOOKUP($G209,Model!$A:$D,4,0),"")</f>
        <v>Stored – Drive-by Compromise, Others – User Execution: Malicious Link</v>
      </c>
    </row>
    <row r="210" spans="1:15" x14ac:dyDescent="0.3">
      <c r="A210" t="s">
        <v>680</v>
      </c>
      <c r="B210" s="12" t="s">
        <v>681</v>
      </c>
      <c r="C210" t="s">
        <v>83</v>
      </c>
      <c r="D210" t="s">
        <v>645</v>
      </c>
      <c r="E210" t="s">
        <v>682</v>
      </c>
      <c r="F210" t="s">
        <v>595</v>
      </c>
      <c r="G210" t="str">
        <f>IFERROR(VLOOKUP(C210,'CWE Categories'!A:C,3,0),"")</f>
        <v>Cross-site Scripting (XSS)</v>
      </c>
      <c r="H210" t="s">
        <v>20</v>
      </c>
      <c r="I210" t="s">
        <v>123</v>
      </c>
      <c r="M210" t="str">
        <f>IF($G210&lt;&gt;"",VLOOKUP($G210,Model!$A:$D,2,0),"")</f>
        <v>Command and Scripting Interpreter: JavaScript/JScript</v>
      </c>
      <c r="N210" t="str">
        <f>IF($G210&lt;&gt;"",VLOOKUP($G210,Model!$A:$D,3,0),"")</f>
        <v>Man-in-the-Browser</v>
      </c>
      <c r="O210" t="str">
        <f>IF($G210&lt;&gt;"",VLOOKUP($G210,Model!$A:$D,4,0),"")</f>
        <v>Stored – Drive-by Compromise, Others – User Execution: Malicious Link</v>
      </c>
    </row>
    <row r="211" spans="1:15" x14ac:dyDescent="0.3">
      <c r="A211" t="s">
        <v>683</v>
      </c>
      <c r="B211" t="s">
        <v>684</v>
      </c>
      <c r="C211" t="e">
        <v>#N/A</v>
      </c>
      <c r="D211" t="s">
        <v>645</v>
      </c>
      <c r="E211" t="e">
        <v>#N/A</v>
      </c>
      <c r="F211" t="s">
        <v>595</v>
      </c>
      <c r="G211" t="str">
        <f>IFERROR(VLOOKUP(C211,'CWE Categories'!A:C,3,0),"")</f>
        <v/>
      </c>
      <c r="M211" t="str">
        <f>IF($G211&lt;&gt;"",VLOOKUP($G211,Model!$A:$D,2,0),"")</f>
        <v/>
      </c>
      <c r="N211" t="str">
        <f>IF($G211&lt;&gt;"",VLOOKUP($G211,Model!$A:$D,3,0),"")</f>
        <v/>
      </c>
      <c r="O211" t="str">
        <f>IF($G211&lt;&gt;"",VLOOKUP($G211,Model!$A:$D,4,0),"")</f>
        <v/>
      </c>
    </row>
    <row r="212" spans="1:15" x14ac:dyDescent="0.3">
      <c r="A212" t="s">
        <v>685</v>
      </c>
      <c r="B212" s="8" t="s">
        <v>686</v>
      </c>
      <c r="C212">
        <v>0</v>
      </c>
      <c r="D212" t="s">
        <v>645</v>
      </c>
      <c r="E212">
        <v>0</v>
      </c>
      <c r="F212" t="s">
        <v>230</v>
      </c>
      <c r="G212" t="str">
        <f>IFERROR(VLOOKUP(C212,'CWE Categories'!A:C,3,0),"")</f>
        <v/>
      </c>
      <c r="H212" t="s">
        <v>350</v>
      </c>
      <c r="L212" t="s">
        <v>350</v>
      </c>
      <c r="M212" t="str">
        <f>IF($G212&lt;&gt;"",VLOOKUP($G212,Model!$A:$D,2,0),"")</f>
        <v/>
      </c>
      <c r="N212" t="str">
        <f>IF($G212&lt;&gt;"",VLOOKUP($G212,Model!$A:$D,3,0),"")</f>
        <v/>
      </c>
      <c r="O212" t="str">
        <f>IF($G212&lt;&gt;"",VLOOKUP($G212,Model!$A:$D,4,0),"")</f>
        <v/>
      </c>
    </row>
    <row r="213" spans="1:15" x14ac:dyDescent="0.3">
      <c r="A213" t="s">
        <v>687</v>
      </c>
      <c r="B213" s="8" t="s">
        <v>688</v>
      </c>
      <c r="C213" t="e">
        <v>#N/A</v>
      </c>
      <c r="D213" t="s">
        <v>645</v>
      </c>
      <c r="E213" t="e">
        <v>#N/A</v>
      </c>
      <c r="F213" t="s">
        <v>230</v>
      </c>
      <c r="G213" t="str">
        <f>IFERROR(VLOOKUP(C213,'CWE Categories'!A:C,3,0),"")</f>
        <v/>
      </c>
      <c r="H213" s="9" t="s">
        <v>41</v>
      </c>
      <c r="J213" s="9" t="s">
        <v>28</v>
      </c>
      <c r="M213" t="str">
        <f>IF($G213&lt;&gt;"",VLOOKUP($G213,Model!$A:$D,2,0),"")</f>
        <v/>
      </c>
      <c r="N213" t="str">
        <f>IF($G213&lt;&gt;"",VLOOKUP($G213,Model!$A:$D,3,0),"")</f>
        <v/>
      </c>
      <c r="O213" t="str">
        <f>IF($G213&lt;&gt;"",VLOOKUP($G213,Model!$A:$D,4,0),"")</f>
        <v/>
      </c>
    </row>
    <row r="214" spans="1:15" x14ac:dyDescent="0.3">
      <c r="A214" t="s">
        <v>689</v>
      </c>
      <c r="B214" s="8" t="s">
        <v>690</v>
      </c>
      <c r="C214" t="s">
        <v>354</v>
      </c>
      <c r="D214" t="s">
        <v>645</v>
      </c>
      <c r="E214" t="s">
        <v>691</v>
      </c>
      <c r="F214" t="s">
        <v>230</v>
      </c>
      <c r="G214" t="str">
        <f>IFERROR(VLOOKUP(C214,'CWE Categories'!A:C,3,0),"")</f>
        <v/>
      </c>
      <c r="H214" s="9" t="s">
        <v>52</v>
      </c>
      <c r="J214" s="9" t="s">
        <v>28</v>
      </c>
      <c r="M214" t="str">
        <f>IF($G214&lt;&gt;"",VLOOKUP($G214,Model!$A:$D,2,0),"")</f>
        <v/>
      </c>
      <c r="N214" t="str">
        <f>IF($G214&lt;&gt;"",VLOOKUP($G214,Model!$A:$D,3,0),"")</f>
        <v/>
      </c>
      <c r="O214" t="str">
        <f>IF($G214&lt;&gt;"",VLOOKUP($G214,Model!$A:$D,4,0),"")</f>
        <v/>
      </c>
    </row>
    <row r="215" spans="1:15" x14ac:dyDescent="0.3">
      <c r="A215" t="s">
        <v>692</v>
      </c>
      <c r="B215" s="8" t="s">
        <v>693</v>
      </c>
      <c r="C215" t="s">
        <v>354</v>
      </c>
      <c r="D215" t="s">
        <v>645</v>
      </c>
      <c r="E215" t="s">
        <v>694</v>
      </c>
      <c r="F215" t="s">
        <v>230</v>
      </c>
      <c r="G215" t="str">
        <f>IFERROR(VLOOKUP(C215,'CWE Categories'!A:C,3,0),"")</f>
        <v/>
      </c>
      <c r="H215" s="9" t="s">
        <v>52</v>
      </c>
      <c r="J215" s="9" t="s">
        <v>28</v>
      </c>
      <c r="M215" t="str">
        <f>IF($G215&lt;&gt;"",VLOOKUP($G215,Model!$A:$D,2,0),"")</f>
        <v/>
      </c>
      <c r="N215" t="str">
        <f>IF($G215&lt;&gt;"",VLOOKUP($G215,Model!$A:$D,3,0),"")</f>
        <v/>
      </c>
      <c r="O215" t="str">
        <f>IF($G215&lt;&gt;"",VLOOKUP($G215,Model!$A:$D,4,0),"")</f>
        <v/>
      </c>
    </row>
    <row r="216" spans="1:15" x14ac:dyDescent="0.3">
      <c r="A216" t="s">
        <v>695</v>
      </c>
      <c r="B216" s="8" t="s">
        <v>696</v>
      </c>
      <c r="C216" t="e">
        <v>#N/A</v>
      </c>
      <c r="D216" t="s">
        <v>645</v>
      </c>
      <c r="E216" t="e">
        <v>#N/A</v>
      </c>
      <c r="F216" t="s">
        <v>230</v>
      </c>
      <c r="G216" t="str">
        <f>IFERROR(VLOOKUP(C216,'CWE Categories'!A:C,3,0),"")</f>
        <v/>
      </c>
      <c r="H216" t="s">
        <v>350</v>
      </c>
      <c r="L216" t="s">
        <v>350</v>
      </c>
      <c r="M216" t="str">
        <f>IF($G216&lt;&gt;"",VLOOKUP($G216,Model!$A:$D,2,0),"")</f>
        <v/>
      </c>
      <c r="N216" t="str">
        <f>IF($G216&lt;&gt;"",VLOOKUP($G216,Model!$A:$D,3,0),"")</f>
        <v/>
      </c>
      <c r="O216" t="str">
        <f>IF($G216&lt;&gt;"",VLOOKUP($G216,Model!$A:$D,4,0),"")</f>
        <v/>
      </c>
    </row>
    <row r="217" spans="1:15" x14ac:dyDescent="0.3">
      <c r="A217" t="s">
        <v>697</v>
      </c>
      <c r="B217" s="8" t="s">
        <v>698</v>
      </c>
      <c r="C217" t="e">
        <v>#N/A</v>
      </c>
      <c r="D217" t="s">
        <v>645</v>
      </c>
      <c r="E217" t="e">
        <v>#N/A</v>
      </c>
      <c r="F217" t="s">
        <v>230</v>
      </c>
      <c r="G217" t="str">
        <f>IFERROR(VLOOKUP(C217,'CWE Categories'!A:C,3,0),"")</f>
        <v/>
      </c>
      <c r="H217" t="s">
        <v>350</v>
      </c>
      <c r="L217" t="s">
        <v>350</v>
      </c>
      <c r="M217" t="str">
        <f>IF($G217&lt;&gt;"",VLOOKUP($G217,Model!$A:$D,2,0),"")</f>
        <v/>
      </c>
      <c r="N217" t="str">
        <f>IF($G217&lt;&gt;"",VLOOKUP($G217,Model!$A:$D,3,0),"")</f>
        <v/>
      </c>
      <c r="O217" t="str">
        <f>IF($G217&lt;&gt;"",VLOOKUP($G217,Model!$A:$D,4,0),"")</f>
        <v/>
      </c>
    </row>
    <row r="218" spans="1:15" x14ac:dyDescent="0.3">
      <c r="A218" t="s">
        <v>699</v>
      </c>
      <c r="B218" s="8" t="s">
        <v>700</v>
      </c>
      <c r="C218" t="s">
        <v>83</v>
      </c>
      <c r="D218" t="s">
        <v>645</v>
      </c>
      <c r="E218" t="s">
        <v>657</v>
      </c>
      <c r="F218" t="s">
        <v>230</v>
      </c>
      <c r="G218" t="str">
        <f>IFERROR(VLOOKUP(C218,'CWE Categories'!A:C,3,0),"")</f>
        <v>Cross-site Scripting (XSS)</v>
      </c>
      <c r="H218" s="9" t="s">
        <v>85</v>
      </c>
      <c r="I218" s="9" t="s">
        <v>51</v>
      </c>
      <c r="J218" s="9" t="s">
        <v>70</v>
      </c>
      <c r="M218" t="str">
        <f>IF($G218&lt;&gt;"",VLOOKUP($G218,Model!$A:$D,2,0),"")</f>
        <v>Command and Scripting Interpreter: JavaScript/JScript</v>
      </c>
      <c r="N218" t="str">
        <f>IF($G218&lt;&gt;"",VLOOKUP($G218,Model!$A:$D,3,0),"")</f>
        <v>Man-in-the-Browser</v>
      </c>
      <c r="O218" t="str">
        <f>IF($G218&lt;&gt;"",VLOOKUP($G218,Model!$A:$D,4,0),"")</f>
        <v>Stored – Drive-by Compromise, Others – User Execution: Malicious Link</v>
      </c>
    </row>
    <row r="219" spans="1:15" x14ac:dyDescent="0.3">
      <c r="A219" t="s">
        <v>701</v>
      </c>
      <c r="B219" s="8" t="s">
        <v>702</v>
      </c>
      <c r="C219" t="s">
        <v>83</v>
      </c>
      <c r="D219" t="s">
        <v>645</v>
      </c>
      <c r="E219" t="s">
        <v>703</v>
      </c>
      <c r="F219" t="s">
        <v>230</v>
      </c>
      <c r="G219" t="str">
        <f>IFERROR(VLOOKUP(C219,'CWE Categories'!A:C,3,0),"")</f>
        <v>Cross-site Scripting (XSS)</v>
      </c>
      <c r="H219" s="9" t="s">
        <v>85</v>
      </c>
      <c r="I219" s="9" t="s">
        <v>51</v>
      </c>
      <c r="J219" s="9" t="s">
        <v>70</v>
      </c>
      <c r="M219" t="str">
        <f>IF($G219&lt;&gt;"",VLOOKUP($G219,Model!$A:$D,2,0),"")</f>
        <v>Command and Scripting Interpreter: JavaScript/JScript</v>
      </c>
      <c r="N219" t="str">
        <f>IF($G219&lt;&gt;"",VLOOKUP($G219,Model!$A:$D,3,0),"")</f>
        <v>Man-in-the-Browser</v>
      </c>
      <c r="O219" t="str">
        <f>IF($G219&lt;&gt;"",VLOOKUP($G219,Model!$A:$D,4,0),"")</f>
        <v>Stored – Drive-by Compromise, Others – User Execution: Malicious Link</v>
      </c>
    </row>
    <row r="220" spans="1:15" x14ac:dyDescent="0.3">
      <c r="A220" t="s">
        <v>704</v>
      </c>
      <c r="B220" s="8" t="s">
        <v>705</v>
      </c>
      <c r="C220" t="s">
        <v>83</v>
      </c>
      <c r="D220" t="s">
        <v>645</v>
      </c>
      <c r="E220" t="s">
        <v>706</v>
      </c>
      <c r="F220" t="s">
        <v>230</v>
      </c>
      <c r="G220" t="str">
        <f>IFERROR(VLOOKUP(C220,'CWE Categories'!A:C,3,0),"")</f>
        <v>Cross-site Scripting (XSS)</v>
      </c>
      <c r="H220" s="9" t="s">
        <v>85</v>
      </c>
      <c r="I220" s="9" t="s">
        <v>123</v>
      </c>
      <c r="J220" s="9" t="s">
        <v>113</v>
      </c>
      <c r="M220" t="str">
        <f>IF($G220&lt;&gt;"",VLOOKUP($G220,Model!$A:$D,2,0),"")</f>
        <v>Command and Scripting Interpreter: JavaScript/JScript</v>
      </c>
      <c r="N220" t="str">
        <f>IF($G220&lt;&gt;"",VLOOKUP($G220,Model!$A:$D,3,0),"")</f>
        <v>Man-in-the-Browser</v>
      </c>
      <c r="O220" t="str">
        <f>IF($G220&lt;&gt;"",VLOOKUP($G220,Model!$A:$D,4,0),"")</f>
        <v>Stored – Drive-by Compromise, Others – User Execution: Malicious Link</v>
      </c>
    </row>
    <row r="221" spans="1:15" x14ac:dyDescent="0.3">
      <c r="A221" t="s">
        <v>707</v>
      </c>
      <c r="B221" s="8" t="s">
        <v>708</v>
      </c>
      <c r="C221" t="s">
        <v>158</v>
      </c>
      <c r="D221" t="s">
        <v>645</v>
      </c>
      <c r="E221" t="s">
        <v>709</v>
      </c>
      <c r="F221" t="s">
        <v>230</v>
      </c>
      <c r="G221" t="str">
        <f>IFERROR(VLOOKUP(C221,'CWE Categories'!A:C,3,0),"")</f>
        <v>Uncontrolled Resource Consumption</v>
      </c>
      <c r="H221" s="9" t="s">
        <v>280</v>
      </c>
      <c r="J221" s="9" t="s">
        <v>43</v>
      </c>
      <c r="M221" t="str">
        <f>IF($G221&lt;&gt;"",VLOOKUP($G221,Model!$A:$D,2,0),"")</f>
        <v>Endpoint Denial of Service</v>
      </c>
      <c r="N221" t="str">
        <f>IF($G221&lt;&gt;"",VLOOKUP($G221,Model!$A:$D,3,0),"")</f>
        <v>N/A</v>
      </c>
      <c r="O221" t="str">
        <f>IF($G221&lt;&gt;"",VLOOKUP($G221,Model!$A:$D,4,0),"")</f>
        <v>N/A</v>
      </c>
    </row>
    <row r="222" spans="1:15" x14ac:dyDescent="0.3">
      <c r="A222" t="s">
        <v>710</v>
      </c>
      <c r="B222" s="8" t="s">
        <v>711</v>
      </c>
      <c r="C222" t="e">
        <v>#N/A</v>
      </c>
      <c r="D222" t="s">
        <v>645</v>
      </c>
      <c r="E222" t="e">
        <v>#N/A</v>
      </c>
      <c r="F222" t="s">
        <v>230</v>
      </c>
      <c r="G222" t="str">
        <f>IFERROR(VLOOKUP(C222,'CWE Categories'!A:C,3,0),"")</f>
        <v/>
      </c>
      <c r="H222" s="9" t="s">
        <v>20</v>
      </c>
      <c r="I222" s="9"/>
      <c r="J222" s="9" t="s">
        <v>712</v>
      </c>
      <c r="M222" t="str">
        <f>IF($G222&lt;&gt;"",VLOOKUP($G222,Model!$A:$D,2,0),"")</f>
        <v/>
      </c>
      <c r="N222" t="str">
        <f>IF($G222&lt;&gt;"",VLOOKUP($G222,Model!$A:$D,3,0),"")</f>
        <v/>
      </c>
      <c r="O222" t="str">
        <f>IF($G222&lt;&gt;"",VLOOKUP($G222,Model!$A:$D,4,0),"")</f>
        <v/>
      </c>
    </row>
    <row r="223" spans="1:15" x14ac:dyDescent="0.3">
      <c r="A223" t="s">
        <v>713</v>
      </c>
      <c r="B223" s="8" t="s">
        <v>714</v>
      </c>
      <c r="C223" t="e">
        <v>#N/A</v>
      </c>
      <c r="D223" t="s">
        <v>645</v>
      </c>
      <c r="E223" t="e">
        <v>#N/A</v>
      </c>
      <c r="F223" t="s">
        <v>230</v>
      </c>
      <c r="G223" t="str">
        <f>IFERROR(VLOOKUP(C223,'CWE Categories'!A:C,3,0),"")</f>
        <v/>
      </c>
      <c r="H223" s="9" t="s">
        <v>20</v>
      </c>
      <c r="J223" s="9" t="s">
        <v>191</v>
      </c>
      <c r="M223" t="str">
        <f>IF($G223&lt;&gt;"",VLOOKUP($G223,Model!$A:$D,2,0),"")</f>
        <v/>
      </c>
      <c r="N223" t="str">
        <f>IF($G223&lt;&gt;"",VLOOKUP($G223,Model!$A:$D,3,0),"")</f>
        <v/>
      </c>
      <c r="O223" t="str">
        <f>IF($G223&lt;&gt;"",VLOOKUP($G223,Model!$A:$D,4,0),"")</f>
        <v/>
      </c>
    </row>
    <row r="224" spans="1:15" x14ac:dyDescent="0.3">
      <c r="A224" t="s">
        <v>715</v>
      </c>
      <c r="B224" s="8" t="s">
        <v>716</v>
      </c>
      <c r="C224" t="s">
        <v>429</v>
      </c>
      <c r="D224" t="s">
        <v>645</v>
      </c>
      <c r="E224" t="s">
        <v>717</v>
      </c>
      <c r="F224" t="s">
        <v>230</v>
      </c>
      <c r="G224" t="str">
        <f>IFERROR(VLOOKUP(C224,'CWE Categories'!A:C,3,0),"")</f>
        <v>Memory Read (Memory Buffer Errors, Pointer Issues, Type Errors, etc.)</v>
      </c>
      <c r="H224" s="9" t="s">
        <v>52</v>
      </c>
      <c r="I224" s="9" t="s">
        <v>339</v>
      </c>
      <c r="M224" t="str">
        <f>IF($G224&lt;&gt;"",VLOOKUP($G224,Model!$A:$D,2,0),"")</f>
        <v>Data from Local System</v>
      </c>
      <c r="N224" t="str">
        <f>IF($G224&lt;&gt;"",VLOOKUP($G224,Model!$A:$D,3,0),"")</f>
        <v>Exploitation for Defense Evasion, Exploitation for Credential Access</v>
      </c>
      <c r="O224">
        <f>IF($G224&lt;&gt;"",VLOOKUP($G224,Model!$A:$D,4,0),"")</f>
        <v>0</v>
      </c>
    </row>
    <row r="225" spans="1:15" x14ac:dyDescent="0.3">
      <c r="A225" t="s">
        <v>718</v>
      </c>
      <c r="B225" s="8" t="s">
        <v>719</v>
      </c>
      <c r="C225" t="s">
        <v>83</v>
      </c>
      <c r="D225" t="s">
        <v>645</v>
      </c>
      <c r="E225" t="s">
        <v>720</v>
      </c>
      <c r="F225" t="s">
        <v>230</v>
      </c>
      <c r="G225" t="str">
        <f>IFERROR(VLOOKUP(C225,'CWE Categories'!A:C,3,0),"")</f>
        <v>Cross-site Scripting (XSS)</v>
      </c>
      <c r="H225" s="9" t="s">
        <v>85</v>
      </c>
      <c r="I225" s="9" t="s">
        <v>51</v>
      </c>
      <c r="J225" s="9" t="s">
        <v>70</v>
      </c>
      <c r="M225" t="str">
        <f>IF($G225&lt;&gt;"",VLOOKUP($G225,Model!$A:$D,2,0),"")</f>
        <v>Command and Scripting Interpreter: JavaScript/JScript</v>
      </c>
      <c r="N225" t="str">
        <f>IF($G225&lt;&gt;"",VLOOKUP($G225,Model!$A:$D,3,0),"")</f>
        <v>Man-in-the-Browser</v>
      </c>
      <c r="O225" t="str">
        <f>IF($G225&lt;&gt;"",VLOOKUP($G225,Model!$A:$D,4,0),"")</f>
        <v>Stored – Drive-by Compromise, Others – User Execution: Malicious Link</v>
      </c>
    </row>
    <row r="226" spans="1:15" x14ac:dyDescent="0.3">
      <c r="A226" t="s">
        <v>721</v>
      </c>
      <c r="B226" s="8" t="s">
        <v>722</v>
      </c>
      <c r="C226" t="s">
        <v>420</v>
      </c>
      <c r="D226" t="s">
        <v>645</v>
      </c>
      <c r="E226" t="s">
        <v>723</v>
      </c>
      <c r="F226" t="s">
        <v>230</v>
      </c>
      <c r="G226" t="str">
        <f>IFERROR(VLOOKUP(C226,'CWE Categories'!A:C,3,0),"")</f>
        <v>Session Fixation</v>
      </c>
      <c r="H226" s="9" t="s">
        <v>137</v>
      </c>
      <c r="J226" s="9" t="s">
        <v>113</v>
      </c>
      <c r="M226" t="str">
        <f>IF($G226&lt;&gt;"",VLOOKUP($G226,Model!$A:$D,2,0),"")</f>
        <v>Remote Service Session Hijacking</v>
      </c>
      <c r="N226" t="str">
        <f>IF($G226&lt;&gt;"",VLOOKUP($G226,Model!$A:$D,3,0),"")</f>
        <v>N/A</v>
      </c>
      <c r="O226" t="str">
        <f>IF($G226&lt;&gt;"",VLOOKUP($G226,Model!$A:$D,4,0),"")</f>
        <v>N/A</v>
      </c>
    </row>
    <row r="227" spans="1:15" x14ac:dyDescent="0.3">
      <c r="A227" t="s">
        <v>724</v>
      </c>
      <c r="B227" s="8" t="s">
        <v>725</v>
      </c>
      <c r="C227" t="s">
        <v>158</v>
      </c>
      <c r="D227" t="s">
        <v>645</v>
      </c>
      <c r="E227" t="s">
        <v>726</v>
      </c>
      <c r="F227" t="s">
        <v>230</v>
      </c>
      <c r="G227" t="str">
        <f>IFERROR(VLOOKUP(C227,'CWE Categories'!A:C,3,0),"")</f>
        <v>Uncontrolled Resource Consumption</v>
      </c>
      <c r="H227" t="s">
        <v>88</v>
      </c>
      <c r="M227" t="str">
        <f>IF($G227&lt;&gt;"",VLOOKUP($G227,Model!$A:$D,2,0),"")</f>
        <v>Endpoint Denial of Service</v>
      </c>
      <c r="N227" t="str">
        <f>IF($G227&lt;&gt;"",VLOOKUP($G227,Model!$A:$D,3,0),"")</f>
        <v>N/A</v>
      </c>
      <c r="O227" t="str">
        <f>IF($G227&lt;&gt;"",VLOOKUP($G227,Model!$A:$D,4,0),"")</f>
        <v>N/A</v>
      </c>
    </row>
    <row r="228" spans="1:15" x14ac:dyDescent="0.3">
      <c r="A228" t="s">
        <v>727</v>
      </c>
      <c r="B228" s="8" t="s">
        <v>728</v>
      </c>
      <c r="C228" t="s">
        <v>208</v>
      </c>
      <c r="D228" t="s">
        <v>645</v>
      </c>
      <c r="E228" t="s">
        <v>657</v>
      </c>
      <c r="F228" t="s">
        <v>230</v>
      </c>
      <c r="G228" t="str">
        <f>IFERROR(VLOOKUP(C228,'CWE Categories'!A:C,3,0),"")</f>
        <v>URL Redirection to Untrusted Site ('Open Redirect')</v>
      </c>
      <c r="I228" s="9" t="s">
        <v>729</v>
      </c>
      <c r="J228" t="s">
        <v>560</v>
      </c>
      <c r="M228" t="str">
        <f>IF($G228&lt;&gt;"",VLOOKUP($G228,Model!$A:$D,2,0),"")</f>
        <v>N/A</v>
      </c>
      <c r="N228" t="str">
        <f>IF($G228&lt;&gt;"",VLOOKUP($G228,Model!$A:$D,3,0),"")</f>
        <v>Masquerading</v>
      </c>
      <c r="O228" t="str">
        <f>IF($G228&lt;&gt;"",VLOOKUP($G228,Model!$A:$D,4,0),"")</f>
        <v>Phishing: Spearphishing Link</v>
      </c>
    </row>
    <row r="229" spans="1:15" x14ac:dyDescent="0.3">
      <c r="A229" t="s">
        <v>730</v>
      </c>
      <c r="B229" s="8" t="s">
        <v>731</v>
      </c>
      <c r="C229" t="s">
        <v>17</v>
      </c>
      <c r="D229" t="s">
        <v>645</v>
      </c>
      <c r="E229" t="s">
        <v>675</v>
      </c>
      <c r="F229" t="s">
        <v>230</v>
      </c>
      <c r="G229" t="str">
        <f>IFERROR(VLOOKUP(C229,'CWE Categories'!A:C,3,0),"")</f>
        <v>Memory Modification (Memory Buffer Errors, Pointer Issues, Type Errors, etc.)</v>
      </c>
      <c r="H229" s="9" t="s">
        <v>41</v>
      </c>
      <c r="J229" t="s">
        <v>28</v>
      </c>
      <c r="M229" t="str">
        <f>IF($G229&lt;&gt;"",VLOOKUP($G229,Model!$A:$D,2,0),"")</f>
        <v>Hijack Execution Flow, Endpoint Denial of Service: Application or System Exploitation</v>
      </c>
      <c r="N229" t="str">
        <f>IF($G229&lt;&gt;"",VLOOKUP($G229,Model!$A:$D,3,0),"")</f>
        <v>N/A</v>
      </c>
      <c r="O229">
        <f>IF($G229&lt;&gt;"",VLOOKUP($G229,Model!$A:$D,4,0),"")</f>
        <v>0</v>
      </c>
    </row>
    <row r="230" spans="1:15" x14ac:dyDescent="0.3">
      <c r="A230" t="s">
        <v>732</v>
      </c>
      <c r="B230" s="8" t="s">
        <v>733</v>
      </c>
      <c r="C230" t="s">
        <v>96</v>
      </c>
      <c r="D230" t="s">
        <v>645</v>
      </c>
      <c r="E230" t="s">
        <v>667</v>
      </c>
      <c r="F230" t="s">
        <v>230</v>
      </c>
      <c r="G230" t="str">
        <f>IFERROR(VLOOKUP(C230,'CWE Categories'!A:C,3,0),"")</f>
        <v/>
      </c>
      <c r="H230" s="9" t="s">
        <v>20</v>
      </c>
      <c r="J230" t="s">
        <v>28</v>
      </c>
      <c r="M230" t="str">
        <f>IF($G230&lt;&gt;"",VLOOKUP($G230,Model!$A:$D,2,0),"")</f>
        <v/>
      </c>
      <c r="N230" t="str">
        <f>IF($G230&lt;&gt;"",VLOOKUP($G230,Model!$A:$D,3,0),"")</f>
        <v/>
      </c>
      <c r="O230" t="str">
        <f>IF($G230&lt;&gt;"",VLOOKUP($G230,Model!$A:$D,4,0),"")</f>
        <v/>
      </c>
    </row>
    <row r="231" spans="1:15" x14ac:dyDescent="0.3">
      <c r="A231" t="s">
        <v>734</v>
      </c>
      <c r="B231" s="8" t="s">
        <v>735</v>
      </c>
      <c r="C231" t="e">
        <v>#N/A</v>
      </c>
      <c r="D231" t="s">
        <v>645</v>
      </c>
      <c r="E231" t="e">
        <v>#N/A</v>
      </c>
      <c r="F231" t="s">
        <v>230</v>
      </c>
      <c r="G231" t="str">
        <f>IFERROR(VLOOKUP(C231,'CWE Categories'!A:C,3,0),"")</f>
        <v/>
      </c>
      <c r="H231" t="s">
        <v>350</v>
      </c>
      <c r="L231" t="s">
        <v>350</v>
      </c>
      <c r="M231" t="str">
        <f>IF($G231&lt;&gt;"",VLOOKUP($G231,Model!$A:$D,2,0),"")</f>
        <v/>
      </c>
      <c r="N231" t="str">
        <f>IF($G231&lt;&gt;"",VLOOKUP($G231,Model!$A:$D,3,0),"")</f>
        <v/>
      </c>
      <c r="O231" t="str">
        <f>IF($G231&lt;&gt;"",VLOOKUP($G231,Model!$A:$D,4,0),"")</f>
        <v/>
      </c>
    </row>
    <row r="232" spans="1:15" x14ac:dyDescent="0.3">
      <c r="A232" t="s">
        <v>736</v>
      </c>
      <c r="B232" s="8" t="s">
        <v>737</v>
      </c>
      <c r="C232" t="e">
        <v>#N/A</v>
      </c>
      <c r="D232" t="s">
        <v>645</v>
      </c>
      <c r="E232" t="e">
        <v>#N/A</v>
      </c>
      <c r="F232" t="s">
        <v>230</v>
      </c>
      <c r="G232" t="str">
        <f>IFERROR(VLOOKUP(C232,'CWE Categories'!A:C,3,0),"")</f>
        <v/>
      </c>
      <c r="H232" t="s">
        <v>350</v>
      </c>
      <c r="L232" t="s">
        <v>350</v>
      </c>
      <c r="M232" t="str">
        <f>IF($G232&lt;&gt;"",VLOOKUP($G232,Model!$A:$D,2,0),"")</f>
        <v/>
      </c>
      <c r="N232" t="str">
        <f>IF($G232&lt;&gt;"",VLOOKUP($G232,Model!$A:$D,3,0),"")</f>
        <v/>
      </c>
      <c r="O232" t="str">
        <f>IF($G232&lt;&gt;"",VLOOKUP($G232,Model!$A:$D,4,0),"")</f>
        <v/>
      </c>
    </row>
    <row r="233" spans="1:15" x14ac:dyDescent="0.3">
      <c r="A233" t="s">
        <v>738</v>
      </c>
      <c r="B233" s="8" t="s">
        <v>739</v>
      </c>
      <c r="C233" t="e">
        <v>#N/A</v>
      </c>
      <c r="D233" t="s">
        <v>645</v>
      </c>
      <c r="E233" t="e">
        <v>#N/A</v>
      </c>
      <c r="F233" t="s">
        <v>230</v>
      </c>
      <c r="G233" t="str">
        <f>IFERROR(VLOOKUP(C233,'CWE Categories'!A:C,3,0),"")</f>
        <v/>
      </c>
      <c r="H233" t="s">
        <v>350</v>
      </c>
      <c r="L233" t="s">
        <v>350</v>
      </c>
      <c r="M233" t="str">
        <f>IF($G233&lt;&gt;"",VLOOKUP($G233,Model!$A:$D,2,0),"")</f>
        <v/>
      </c>
      <c r="N233" t="str">
        <f>IF($G233&lt;&gt;"",VLOOKUP($G233,Model!$A:$D,3,0),"")</f>
        <v/>
      </c>
      <c r="O233" t="str">
        <f>IF($G233&lt;&gt;"",VLOOKUP($G233,Model!$A:$D,4,0),"")</f>
        <v/>
      </c>
    </row>
    <row r="234" spans="1:15" x14ac:dyDescent="0.3">
      <c r="A234" t="s">
        <v>740</v>
      </c>
      <c r="B234" s="8" t="s">
        <v>741</v>
      </c>
      <c r="C234" t="e">
        <v>#N/A</v>
      </c>
      <c r="D234" t="s">
        <v>645</v>
      </c>
      <c r="E234" t="e">
        <v>#N/A</v>
      </c>
      <c r="F234" t="s">
        <v>230</v>
      </c>
      <c r="G234" t="str">
        <f>IFERROR(VLOOKUP(C234,'CWE Categories'!A:C,3,0),"")</f>
        <v/>
      </c>
      <c r="H234" t="s">
        <v>350</v>
      </c>
      <c r="L234" t="s">
        <v>350</v>
      </c>
      <c r="M234" t="str">
        <f>IF($G234&lt;&gt;"",VLOOKUP($G234,Model!$A:$D,2,0),"")</f>
        <v/>
      </c>
      <c r="N234" t="str">
        <f>IF($G234&lt;&gt;"",VLOOKUP($G234,Model!$A:$D,3,0),"")</f>
        <v/>
      </c>
      <c r="O234" t="str">
        <f>IF($G234&lt;&gt;"",VLOOKUP($G234,Model!$A:$D,4,0),"")</f>
        <v/>
      </c>
    </row>
    <row r="235" spans="1:15" x14ac:dyDescent="0.3">
      <c r="A235" t="s">
        <v>742</v>
      </c>
      <c r="B235" s="8" t="s">
        <v>743</v>
      </c>
      <c r="C235" t="e">
        <v>#N/A</v>
      </c>
      <c r="D235" t="s">
        <v>645</v>
      </c>
      <c r="E235" t="e">
        <v>#N/A</v>
      </c>
      <c r="F235" t="s">
        <v>230</v>
      </c>
      <c r="G235" t="str">
        <f>IFERROR(VLOOKUP(C235,'CWE Categories'!A:C,3,0),"")</f>
        <v/>
      </c>
      <c r="H235" t="s">
        <v>350</v>
      </c>
      <c r="L235" t="s">
        <v>350</v>
      </c>
      <c r="M235" t="str">
        <f>IF($G235&lt;&gt;"",VLOOKUP($G235,Model!$A:$D,2,0),"")</f>
        <v/>
      </c>
      <c r="N235" t="str">
        <f>IF($G235&lt;&gt;"",VLOOKUP($G235,Model!$A:$D,3,0),"")</f>
        <v/>
      </c>
      <c r="O235" t="str">
        <f>IF($G235&lt;&gt;"",VLOOKUP($G235,Model!$A:$D,4,0),"")</f>
        <v/>
      </c>
    </row>
    <row r="236" spans="1:15" x14ac:dyDescent="0.3">
      <c r="A236" t="s">
        <v>744</v>
      </c>
      <c r="B236" s="8" t="s">
        <v>745</v>
      </c>
      <c r="C236" t="s">
        <v>354</v>
      </c>
      <c r="D236" t="s">
        <v>645</v>
      </c>
      <c r="E236" t="s">
        <v>746</v>
      </c>
      <c r="F236" t="s">
        <v>230</v>
      </c>
      <c r="G236" t="str">
        <f>IFERROR(VLOOKUP(C236,'CWE Categories'!A:C,3,0),"")</f>
        <v/>
      </c>
      <c r="H236" t="s">
        <v>28</v>
      </c>
      <c r="M236" t="str">
        <f>IF($G236&lt;&gt;"",VLOOKUP($G236,Model!$A:$D,2,0),"")</f>
        <v/>
      </c>
      <c r="N236" t="str">
        <f>IF($G236&lt;&gt;"",VLOOKUP($G236,Model!$A:$D,3,0),"")</f>
        <v/>
      </c>
      <c r="O236" t="str">
        <f>IF($G236&lt;&gt;"",VLOOKUP($G236,Model!$A:$D,4,0),"")</f>
        <v/>
      </c>
    </row>
    <row r="237" spans="1:15" x14ac:dyDescent="0.3">
      <c r="A237" t="s">
        <v>747</v>
      </c>
      <c r="B237" s="8" t="s">
        <v>748</v>
      </c>
      <c r="C237" t="s">
        <v>749</v>
      </c>
      <c r="D237" t="s">
        <v>645</v>
      </c>
      <c r="E237" t="s">
        <v>750</v>
      </c>
      <c r="F237" t="s">
        <v>230</v>
      </c>
      <c r="G237" t="str">
        <f>IFERROR(VLOOKUP(C237,'CWE Categories'!A:C,3,0),"")</f>
        <v/>
      </c>
      <c r="H237" t="s">
        <v>751</v>
      </c>
      <c r="M237" t="str">
        <f>IF($G237&lt;&gt;"",VLOOKUP($G237,Model!$A:$D,2,0),"")</f>
        <v/>
      </c>
      <c r="N237" t="str">
        <f>IF($G237&lt;&gt;"",VLOOKUP($G237,Model!$A:$D,3,0),"")</f>
        <v/>
      </c>
      <c r="O237" t="str">
        <f>IF($G237&lt;&gt;"",VLOOKUP($G237,Model!$A:$D,4,0),"")</f>
        <v/>
      </c>
    </row>
    <row r="238" spans="1:15" x14ac:dyDescent="0.3">
      <c r="A238" t="s">
        <v>752</v>
      </c>
      <c r="B238" s="8" t="s">
        <v>753</v>
      </c>
      <c r="C238" t="e">
        <v>#N/A</v>
      </c>
      <c r="D238" t="s">
        <v>645</v>
      </c>
      <c r="E238" t="e">
        <v>#N/A</v>
      </c>
      <c r="F238" t="s">
        <v>230</v>
      </c>
      <c r="G238" t="str">
        <f>IFERROR(VLOOKUP(C238,'CWE Categories'!A:C,3,0),"")</f>
        <v/>
      </c>
      <c r="I238" t="s">
        <v>754</v>
      </c>
      <c r="J238" t="s">
        <v>560</v>
      </c>
      <c r="M238" t="str">
        <f>IF($G238&lt;&gt;"",VLOOKUP($G238,Model!$A:$D,2,0),"")</f>
        <v/>
      </c>
      <c r="N238" t="str">
        <f>IF($G238&lt;&gt;"",VLOOKUP($G238,Model!$A:$D,3,0),"")</f>
        <v/>
      </c>
      <c r="O238" t="str">
        <f>IF($G238&lt;&gt;"",VLOOKUP($G238,Model!$A:$D,4,0),"")</f>
        <v/>
      </c>
    </row>
    <row r="239" spans="1:15" x14ac:dyDescent="0.3">
      <c r="A239" t="s">
        <v>755</v>
      </c>
      <c r="B239" s="8" t="s">
        <v>756</v>
      </c>
      <c r="C239" t="e">
        <v>#N/A</v>
      </c>
      <c r="D239" t="s">
        <v>645</v>
      </c>
      <c r="E239" t="e">
        <v>#N/A</v>
      </c>
      <c r="F239" t="s">
        <v>230</v>
      </c>
      <c r="G239" t="str">
        <f>IFERROR(VLOOKUP(C239,'CWE Categories'!A:C,3,0),"")</f>
        <v/>
      </c>
      <c r="H239" t="s">
        <v>350</v>
      </c>
      <c r="L239" t="s">
        <v>350</v>
      </c>
      <c r="M239" t="str">
        <f>IF($G239&lt;&gt;"",VLOOKUP($G239,Model!$A:$D,2,0),"")</f>
        <v/>
      </c>
      <c r="N239" t="str">
        <f>IF($G239&lt;&gt;"",VLOOKUP($G239,Model!$A:$D,3,0),"")</f>
        <v/>
      </c>
      <c r="O239" t="str">
        <f>IF($G239&lt;&gt;"",VLOOKUP($G239,Model!$A:$D,4,0),"")</f>
        <v/>
      </c>
    </row>
    <row r="240" spans="1:15" x14ac:dyDescent="0.3">
      <c r="A240" t="s">
        <v>757</v>
      </c>
      <c r="B240" s="8" t="s">
        <v>758</v>
      </c>
      <c r="C240" t="s">
        <v>330</v>
      </c>
      <c r="D240" t="s">
        <v>645</v>
      </c>
      <c r="E240" t="s">
        <v>759</v>
      </c>
      <c r="F240" t="s">
        <v>230</v>
      </c>
      <c r="G240" t="str">
        <f>IFERROR(VLOOKUP(C240,'CWE Categories'!A:C,3,0),"")</f>
        <v/>
      </c>
      <c r="H240" t="s">
        <v>28</v>
      </c>
      <c r="M240" t="str">
        <f>IF($G240&lt;&gt;"",VLOOKUP($G240,Model!$A:$D,2,0),"")</f>
        <v/>
      </c>
      <c r="N240" t="str">
        <f>IF($G240&lt;&gt;"",VLOOKUP($G240,Model!$A:$D,3,0),"")</f>
        <v/>
      </c>
      <c r="O240" t="str">
        <f>IF($G240&lt;&gt;"",VLOOKUP($G240,Model!$A:$D,4,0),"")</f>
        <v/>
      </c>
    </row>
    <row r="241" spans="1:15" x14ac:dyDescent="0.3">
      <c r="A241" t="s">
        <v>760</v>
      </c>
      <c r="B241" s="8" t="s">
        <v>761</v>
      </c>
      <c r="C241" t="s">
        <v>429</v>
      </c>
      <c r="D241" t="s">
        <v>645</v>
      </c>
      <c r="E241" t="s">
        <v>717</v>
      </c>
      <c r="F241" t="s">
        <v>230</v>
      </c>
      <c r="G241" t="str">
        <f>IFERROR(VLOOKUP(C241,'CWE Categories'!A:C,3,0),"")</f>
        <v>Memory Read (Memory Buffer Errors, Pointer Issues, Type Errors, etc.)</v>
      </c>
      <c r="H241" s="9" t="s">
        <v>366</v>
      </c>
      <c r="I241" s="9" t="s">
        <v>339</v>
      </c>
      <c r="M241" t="str">
        <f>IF($G241&lt;&gt;"",VLOOKUP($G241,Model!$A:$D,2,0),"")</f>
        <v>Data from Local System</v>
      </c>
      <c r="N241" t="str">
        <f>IF($G241&lt;&gt;"",VLOOKUP($G241,Model!$A:$D,3,0),"")</f>
        <v>Exploitation for Defense Evasion, Exploitation for Credential Access</v>
      </c>
      <c r="O241">
        <f>IF($G241&lt;&gt;"",VLOOKUP($G241,Model!$A:$D,4,0),"")</f>
        <v>0</v>
      </c>
    </row>
    <row r="242" spans="1:15" x14ac:dyDescent="0.3">
      <c r="A242" t="s">
        <v>762</v>
      </c>
      <c r="B242" s="8" t="s">
        <v>763</v>
      </c>
      <c r="C242" t="e">
        <v>#N/A</v>
      </c>
      <c r="D242" t="s">
        <v>645</v>
      </c>
      <c r="E242" t="e">
        <v>#N/A</v>
      </c>
      <c r="F242" t="s">
        <v>230</v>
      </c>
      <c r="G242" t="str">
        <f>IFERROR(VLOOKUP(C242,'CWE Categories'!A:C,3,0),"")</f>
        <v/>
      </c>
      <c r="H242" t="s">
        <v>764</v>
      </c>
      <c r="J242" t="s">
        <v>70</v>
      </c>
      <c r="M242" t="str">
        <f>IF($G242&lt;&gt;"",VLOOKUP($G242,Model!$A:$D,2,0),"")</f>
        <v/>
      </c>
      <c r="N242" t="str">
        <f>IF($G242&lt;&gt;"",VLOOKUP($G242,Model!$A:$D,3,0),"")</f>
        <v/>
      </c>
      <c r="O242" t="str">
        <f>IF($G242&lt;&gt;"",VLOOKUP($G242,Model!$A:$D,4,0),"")</f>
        <v/>
      </c>
    </row>
    <row r="243" spans="1:15" x14ac:dyDescent="0.3">
      <c r="A243" t="s">
        <v>765</v>
      </c>
      <c r="B243" s="8" t="s">
        <v>766</v>
      </c>
      <c r="C243" t="s">
        <v>83</v>
      </c>
      <c r="D243" t="s">
        <v>645</v>
      </c>
      <c r="E243" t="s">
        <v>657</v>
      </c>
      <c r="F243" t="s">
        <v>230</v>
      </c>
      <c r="G243" t="str">
        <f>IFERROR(VLOOKUP(C243,'CWE Categories'!A:C,3,0),"")</f>
        <v>Cross-site Scripting (XSS)</v>
      </c>
      <c r="H243" s="9" t="s">
        <v>85</v>
      </c>
      <c r="I243" s="9" t="s">
        <v>51</v>
      </c>
      <c r="J243" s="9" t="s">
        <v>70</v>
      </c>
      <c r="M243" t="str">
        <f>IF($G243&lt;&gt;"",VLOOKUP($G243,Model!$A:$D,2,0),"")</f>
        <v>Command and Scripting Interpreter: JavaScript/JScript</v>
      </c>
      <c r="N243" t="str">
        <f>IF($G243&lt;&gt;"",VLOOKUP($G243,Model!$A:$D,3,0),"")</f>
        <v>Man-in-the-Browser</v>
      </c>
      <c r="O243" t="str">
        <f>IF($G243&lt;&gt;"",VLOOKUP($G243,Model!$A:$D,4,0),"")</f>
        <v>Stored – Drive-by Compromise, Others – User Execution: Malicious Link</v>
      </c>
    </row>
    <row r="244" spans="1:15" x14ac:dyDescent="0.3">
      <c r="A244" t="s">
        <v>767</v>
      </c>
      <c r="B244" s="8" t="s">
        <v>768</v>
      </c>
      <c r="C244" t="s">
        <v>394</v>
      </c>
      <c r="D244" t="s">
        <v>645</v>
      </c>
      <c r="E244" t="s">
        <v>769</v>
      </c>
      <c r="F244" t="s">
        <v>230</v>
      </c>
      <c r="G244" t="str">
        <f>IFERROR(VLOOKUP(C244,'CWE Categories'!A:C,3,0),"")</f>
        <v/>
      </c>
      <c r="H244" t="s">
        <v>28</v>
      </c>
      <c r="M244" t="str">
        <f>IF($G244&lt;&gt;"",VLOOKUP($G244,Model!$A:$D,2,0),"")</f>
        <v/>
      </c>
      <c r="N244" t="str">
        <f>IF($G244&lt;&gt;"",VLOOKUP($G244,Model!$A:$D,3,0),"")</f>
        <v/>
      </c>
      <c r="O244" t="str">
        <f>IF($G244&lt;&gt;"",VLOOKUP($G244,Model!$A:$D,4,0),"")</f>
        <v/>
      </c>
    </row>
    <row r="245" spans="1:15" x14ac:dyDescent="0.3">
      <c r="A245" t="s">
        <v>770</v>
      </c>
      <c r="B245" s="8" t="s">
        <v>771</v>
      </c>
      <c r="C245" t="s">
        <v>448</v>
      </c>
      <c r="D245" t="s">
        <v>645</v>
      </c>
      <c r="E245" t="s">
        <v>772</v>
      </c>
      <c r="F245" t="s">
        <v>230</v>
      </c>
      <c r="G245" t="str">
        <f>IFERROR(VLOOKUP(C245,'CWE Categories'!A:C,3,0),"")</f>
        <v/>
      </c>
      <c r="H245" t="s">
        <v>28</v>
      </c>
      <c r="M245" t="str">
        <f>IF($G245&lt;&gt;"",VLOOKUP($G245,Model!$A:$D,2,0),"")</f>
        <v/>
      </c>
      <c r="N245" t="str">
        <f>IF($G245&lt;&gt;"",VLOOKUP($G245,Model!$A:$D,3,0),"")</f>
        <v/>
      </c>
      <c r="O245" t="str">
        <f>IF($G245&lt;&gt;"",VLOOKUP($G245,Model!$A:$D,4,0),"")</f>
        <v/>
      </c>
    </row>
    <row r="246" spans="1:15" x14ac:dyDescent="0.3">
      <c r="A246" t="s">
        <v>773</v>
      </c>
      <c r="B246" s="8" t="s">
        <v>774</v>
      </c>
      <c r="C246" t="e">
        <v>#N/A</v>
      </c>
      <c r="D246" t="s">
        <v>645</v>
      </c>
      <c r="E246" t="e">
        <v>#N/A</v>
      </c>
      <c r="F246" t="s">
        <v>230</v>
      </c>
      <c r="G246" t="str">
        <f>IFERROR(VLOOKUP(C246,'CWE Categories'!A:C,3,0),"")</f>
        <v/>
      </c>
      <c r="H246" t="s">
        <v>775</v>
      </c>
      <c r="M246" t="str">
        <f>IF($G246&lt;&gt;"",VLOOKUP($G246,Model!$A:$D,2,0),"")</f>
        <v/>
      </c>
      <c r="N246" t="str">
        <f>IF($G246&lt;&gt;"",VLOOKUP($G246,Model!$A:$D,3,0),"")</f>
        <v/>
      </c>
      <c r="O246" t="str">
        <f>IF($G246&lt;&gt;"",VLOOKUP($G246,Model!$A:$D,4,0),"")</f>
        <v/>
      </c>
    </row>
    <row r="247" spans="1:15" x14ac:dyDescent="0.3">
      <c r="A247" t="s">
        <v>776</v>
      </c>
      <c r="B247" s="8" t="s">
        <v>777</v>
      </c>
      <c r="C247" t="s">
        <v>778</v>
      </c>
      <c r="D247" t="s">
        <v>645</v>
      </c>
      <c r="E247" t="s">
        <v>779</v>
      </c>
      <c r="F247" t="s">
        <v>230</v>
      </c>
      <c r="G247" t="str">
        <f>IFERROR(VLOOKUP(C247,'CWE Categories'!A:C,3,0),"")</f>
        <v>Directory Traversal (Relative and Absolute)</v>
      </c>
      <c r="H247" t="s">
        <v>780</v>
      </c>
      <c r="J247" t="s">
        <v>191</v>
      </c>
      <c r="M247" t="str">
        <f>IF($G247&lt;&gt;"",VLOOKUP($G247,Model!$A:$D,2,0),"")</f>
        <v>Read files on system  - Data from Local System; Delete files  - Data Destruction; Upload files - Server Software Component: Web Shell; Write to existing files on system  - Data Manipulation</v>
      </c>
      <c r="N247" t="str">
        <f>IF($G247&lt;&gt;"",VLOOKUP($G247,Model!$A:$D,3,0),"")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247" t="str">
        <f>IF($G247&lt;&gt;"",VLOOKUP($G247,Model!$A:$D,4,0),"")</f>
        <v>T1133</v>
      </c>
    </row>
    <row r="248" spans="1:15" x14ac:dyDescent="0.3">
      <c r="A248" t="s">
        <v>781</v>
      </c>
      <c r="B248" s="8" t="s">
        <v>782</v>
      </c>
      <c r="C248" t="e">
        <v>#N/A</v>
      </c>
      <c r="D248" t="s">
        <v>645</v>
      </c>
      <c r="E248" t="e">
        <v>#N/A</v>
      </c>
      <c r="F248" t="s">
        <v>230</v>
      </c>
      <c r="G248" t="str">
        <f>IFERROR(VLOOKUP(C248,'CWE Categories'!A:C,3,0),"")</f>
        <v/>
      </c>
      <c r="H248" t="s">
        <v>783</v>
      </c>
      <c r="I248" t="s">
        <v>20</v>
      </c>
      <c r="J248" t="s">
        <v>784</v>
      </c>
      <c r="M248" t="str">
        <f>IF($G248&lt;&gt;"",VLOOKUP($G248,Model!$A:$D,2,0),"")</f>
        <v/>
      </c>
      <c r="N248" t="str">
        <f>IF($G248&lt;&gt;"",VLOOKUP($G248,Model!$A:$D,3,0),"")</f>
        <v/>
      </c>
      <c r="O248" t="str">
        <f>IF($G248&lt;&gt;"",VLOOKUP($G248,Model!$A:$D,4,0),"")</f>
        <v/>
      </c>
    </row>
    <row r="249" spans="1:15" x14ac:dyDescent="0.3">
      <c r="A249" t="s">
        <v>785</v>
      </c>
      <c r="B249" s="8" t="s">
        <v>786</v>
      </c>
      <c r="C249" t="e">
        <v>#N/A</v>
      </c>
      <c r="D249" t="s">
        <v>645</v>
      </c>
      <c r="E249" t="e">
        <v>#N/A</v>
      </c>
      <c r="F249" t="s">
        <v>230</v>
      </c>
      <c r="G249" t="str">
        <f>IFERROR(VLOOKUP(C249,'CWE Categories'!A:C,3,0),"")</f>
        <v/>
      </c>
      <c r="H249" t="s">
        <v>366</v>
      </c>
      <c r="J249" t="s">
        <v>787</v>
      </c>
      <c r="M249" t="str">
        <f>IF($G249&lt;&gt;"",VLOOKUP($G249,Model!$A:$D,2,0),"")</f>
        <v/>
      </c>
      <c r="N249" t="str">
        <f>IF($G249&lt;&gt;"",VLOOKUP($G249,Model!$A:$D,3,0),"")</f>
        <v/>
      </c>
      <c r="O249" t="str">
        <f>IF($G249&lt;&gt;"",VLOOKUP($G249,Model!$A:$D,4,0),"")</f>
        <v/>
      </c>
    </row>
    <row r="250" spans="1:15" x14ac:dyDescent="0.3">
      <c r="A250" t="s">
        <v>788</v>
      </c>
      <c r="B250" s="8" t="s">
        <v>789</v>
      </c>
      <c r="C250" t="s">
        <v>477</v>
      </c>
      <c r="D250" t="s">
        <v>645</v>
      </c>
      <c r="E250" t="s">
        <v>706</v>
      </c>
      <c r="F250" t="s">
        <v>230</v>
      </c>
      <c r="G250" t="str">
        <f>IFERROR(VLOOKUP(C250,'CWE Categories'!A:C,3,0),"")</f>
        <v>General Cryptographic Issues</v>
      </c>
      <c r="H250" t="s">
        <v>255</v>
      </c>
      <c r="J250" s="11" t="s">
        <v>256</v>
      </c>
      <c r="M250" t="str">
        <f>IF($G250&lt;&gt;"",VLOOKUP($G250,Model!$A:$D,2,0),"")</f>
        <v>Credential storage or transmission – Valid Accounts; Transmitting over network – Man-in-the-Middle, Network Sniffing; Sensitive information storage – various techniques from the Collection tactic</v>
      </c>
      <c r="N250" t="str">
        <f>IF($G250&lt;&gt;"",VLOOKUP($G250,Model!$A:$D,3,0),"")</f>
        <v>Brute Force</v>
      </c>
      <c r="O250">
        <f>IF($G250&lt;&gt;"",VLOOKUP($G250,Model!$A:$D,4,0),"")</f>
        <v>0</v>
      </c>
    </row>
    <row r="251" spans="1:15" x14ac:dyDescent="0.3">
      <c r="A251" t="s">
        <v>790</v>
      </c>
      <c r="B251" s="8" t="s">
        <v>791</v>
      </c>
      <c r="C251" t="s">
        <v>394</v>
      </c>
      <c r="D251" t="s">
        <v>645</v>
      </c>
      <c r="E251" t="s">
        <v>792</v>
      </c>
      <c r="F251" t="s">
        <v>230</v>
      </c>
      <c r="G251" t="str">
        <f>IFERROR(VLOOKUP(C251,'CWE Categories'!A:C,3,0),"")</f>
        <v/>
      </c>
      <c r="H251" t="s">
        <v>20</v>
      </c>
      <c r="I251" t="s">
        <v>123</v>
      </c>
      <c r="M251" t="str">
        <f>IF($G251&lt;&gt;"",VLOOKUP($G251,Model!$A:$D,2,0),"")</f>
        <v/>
      </c>
      <c r="N251" t="str">
        <f>IF($G251&lt;&gt;"",VLOOKUP($G251,Model!$A:$D,3,0),"")</f>
        <v/>
      </c>
      <c r="O251" t="str">
        <f>IF($G251&lt;&gt;"",VLOOKUP($G251,Model!$A:$D,4,0),"")</f>
        <v/>
      </c>
    </row>
    <row r="252" spans="1:15" x14ac:dyDescent="0.3">
      <c r="A252" t="s">
        <v>793</v>
      </c>
      <c r="B252" s="8" t="s">
        <v>794</v>
      </c>
      <c r="C252" t="s">
        <v>795</v>
      </c>
      <c r="D252" t="s">
        <v>645</v>
      </c>
      <c r="E252" t="s">
        <v>796</v>
      </c>
      <c r="F252" t="s">
        <v>230</v>
      </c>
      <c r="G252" t="str">
        <f>IFERROR(VLOOKUP(C252,'CWE Categories'!A:C,3,0),"")</f>
        <v>Authentication Bypass by Capture-replay</v>
      </c>
      <c r="H252" t="s">
        <v>787</v>
      </c>
      <c r="J252" t="s">
        <v>712</v>
      </c>
      <c r="M252" t="str">
        <f>IF($G252&lt;&gt;"",VLOOKUP($G252,Model!$A:$D,2,0),"")</f>
        <v>Exploit Public-Facing Application</v>
      </c>
      <c r="N252" t="str">
        <f>IF($G252&lt;&gt;"",VLOOKUP($G252,Model!$A:$D,3,0),"")</f>
        <v>N/A</v>
      </c>
      <c r="O252" t="str">
        <f>IF($G252&lt;&gt;"",VLOOKUP($G252,Model!$A:$D,4,0),"")</f>
        <v>Network Sniffing</v>
      </c>
    </row>
    <row r="253" spans="1:15" x14ac:dyDescent="0.3">
      <c r="A253" t="s">
        <v>797</v>
      </c>
      <c r="B253" s="8" t="s">
        <v>798</v>
      </c>
      <c r="C253" t="e">
        <v>#N/A</v>
      </c>
      <c r="D253" t="s">
        <v>645</v>
      </c>
      <c r="E253" t="e">
        <v>#N/A</v>
      </c>
      <c r="F253" t="s">
        <v>230</v>
      </c>
      <c r="G253" t="str">
        <f>IFERROR(VLOOKUP(C253,'CWE Categories'!A:C,3,0),"")</f>
        <v/>
      </c>
      <c r="H253" t="s">
        <v>350</v>
      </c>
      <c r="L253" t="s">
        <v>350</v>
      </c>
      <c r="M253" t="str">
        <f>IF($G253&lt;&gt;"",VLOOKUP($G253,Model!$A:$D,2,0),"")</f>
        <v/>
      </c>
      <c r="N253" t="str">
        <f>IF($G253&lt;&gt;"",VLOOKUP($G253,Model!$A:$D,3,0),"")</f>
        <v/>
      </c>
      <c r="O253" t="str">
        <f>IF($G253&lt;&gt;"",VLOOKUP($G253,Model!$A:$D,4,0),"")</f>
        <v/>
      </c>
    </row>
    <row r="254" spans="1:15" x14ac:dyDescent="0.3">
      <c r="A254" t="s">
        <v>799</v>
      </c>
      <c r="B254" s="8" t="s">
        <v>800</v>
      </c>
      <c r="C254" t="e">
        <v>#N/A</v>
      </c>
      <c r="D254" t="s">
        <v>645</v>
      </c>
      <c r="E254" t="e">
        <v>#N/A</v>
      </c>
      <c r="F254" t="s">
        <v>230</v>
      </c>
      <c r="G254" t="str">
        <f>IFERROR(VLOOKUP(C254,'CWE Categories'!A:C,3,0),"")</f>
        <v/>
      </c>
      <c r="H254" t="s">
        <v>350</v>
      </c>
      <c r="L254" t="s">
        <v>350</v>
      </c>
      <c r="M254" t="str">
        <f>IF($G254&lt;&gt;"",VLOOKUP($G254,Model!$A:$D,2,0),"")</f>
        <v/>
      </c>
      <c r="N254" t="str">
        <f>IF($G254&lt;&gt;"",VLOOKUP($G254,Model!$A:$D,3,0),"")</f>
        <v/>
      </c>
      <c r="O254" t="str">
        <f>IF($G254&lt;&gt;"",VLOOKUP($G254,Model!$A:$D,4,0),"")</f>
        <v/>
      </c>
    </row>
    <row r="255" spans="1:15" x14ac:dyDescent="0.3">
      <c r="A255" t="s">
        <v>801</v>
      </c>
      <c r="B255" s="8" t="s">
        <v>802</v>
      </c>
      <c r="C255" t="s">
        <v>330</v>
      </c>
      <c r="D255" t="s">
        <v>645</v>
      </c>
      <c r="E255" t="s">
        <v>803</v>
      </c>
      <c r="F255" t="s">
        <v>230</v>
      </c>
      <c r="G255" t="str">
        <f>IFERROR(VLOOKUP(C255,'CWE Categories'!A:C,3,0),"")</f>
        <v/>
      </c>
      <c r="H255" s="15" t="s">
        <v>28</v>
      </c>
      <c r="J255" s="9" t="s">
        <v>113</v>
      </c>
      <c r="M255" t="str">
        <f>IF($G255&lt;&gt;"",VLOOKUP($G255,Model!$A:$D,2,0),"")</f>
        <v/>
      </c>
      <c r="N255" t="str">
        <f>IF($G255&lt;&gt;"",VLOOKUP($G255,Model!$A:$D,3,0),"")</f>
        <v/>
      </c>
      <c r="O255" t="str">
        <f>IF($G255&lt;&gt;"",VLOOKUP($G255,Model!$A:$D,4,0),"")</f>
        <v/>
      </c>
    </row>
    <row r="256" spans="1:15" x14ac:dyDescent="0.3">
      <c r="A256" t="s">
        <v>804</v>
      </c>
      <c r="B256" s="8" t="s">
        <v>805</v>
      </c>
      <c r="C256" t="e">
        <v>#N/A</v>
      </c>
      <c r="D256" t="s">
        <v>645</v>
      </c>
      <c r="E256" t="e">
        <v>#N/A</v>
      </c>
      <c r="F256" t="s">
        <v>230</v>
      </c>
      <c r="G256" t="str">
        <f>IFERROR(VLOOKUP(C256,'CWE Categories'!A:C,3,0),"")</f>
        <v/>
      </c>
      <c r="H256" t="s">
        <v>350</v>
      </c>
      <c r="L256" t="s">
        <v>350</v>
      </c>
      <c r="M256" t="str">
        <f>IF($G256&lt;&gt;"",VLOOKUP($G256,Model!$A:$D,2,0),"")</f>
        <v/>
      </c>
      <c r="N256" t="str">
        <f>IF($G256&lt;&gt;"",VLOOKUP($G256,Model!$A:$D,3,0),"")</f>
        <v/>
      </c>
      <c r="O256" t="str">
        <f>IF($G256&lt;&gt;"",VLOOKUP($G256,Model!$A:$D,4,0),"")</f>
        <v/>
      </c>
    </row>
    <row r="257" spans="1:15" x14ac:dyDescent="0.3">
      <c r="A257" t="s">
        <v>806</v>
      </c>
      <c r="B257" s="8" t="s">
        <v>807</v>
      </c>
      <c r="C257" t="s">
        <v>808</v>
      </c>
      <c r="D257" t="s">
        <v>645</v>
      </c>
      <c r="E257" t="s">
        <v>809</v>
      </c>
      <c r="F257" t="s">
        <v>230</v>
      </c>
      <c r="G257" t="str">
        <f>IFERROR(VLOOKUP(C257,'CWE Categories'!A:C,3,0),"")</f>
        <v>Memory Modification (Memory Buffer Errors, Pointer Issues, Type Errors, etc.)</v>
      </c>
      <c r="H257" t="s">
        <v>280</v>
      </c>
      <c r="J257" t="s">
        <v>313</v>
      </c>
      <c r="M257" t="str">
        <f>IF($G257&lt;&gt;"",VLOOKUP($G257,Model!$A:$D,2,0),"")</f>
        <v>Hijack Execution Flow, Endpoint Denial of Service: Application or System Exploitation</v>
      </c>
      <c r="N257" t="str">
        <f>IF($G257&lt;&gt;"",VLOOKUP($G257,Model!$A:$D,3,0),"")</f>
        <v>N/A</v>
      </c>
      <c r="O257">
        <f>IF($G257&lt;&gt;"",VLOOKUP($G257,Model!$A:$D,4,0),"")</f>
        <v>0</v>
      </c>
    </row>
    <row r="258" spans="1:15" x14ac:dyDescent="0.3">
      <c r="A258" t="s">
        <v>810</v>
      </c>
      <c r="B258" s="8" t="s">
        <v>811</v>
      </c>
      <c r="C258" t="e">
        <v>#N/A</v>
      </c>
      <c r="D258" t="s">
        <v>645</v>
      </c>
      <c r="E258" t="e">
        <v>#N/A</v>
      </c>
      <c r="F258" t="s">
        <v>230</v>
      </c>
      <c r="G258" t="str">
        <f>IFERROR(VLOOKUP(C258,'CWE Categories'!A:C,3,0),"")</f>
        <v/>
      </c>
      <c r="H258" s="15" t="s">
        <v>28</v>
      </c>
      <c r="I258" t="s">
        <v>812</v>
      </c>
      <c r="J258" t="s">
        <v>191</v>
      </c>
      <c r="M258" t="str">
        <f>IF($G258&lt;&gt;"",VLOOKUP($G258,Model!$A:$D,2,0),"")</f>
        <v/>
      </c>
      <c r="N258" t="str">
        <f>IF($G258&lt;&gt;"",VLOOKUP($G258,Model!$A:$D,3,0),"")</f>
        <v/>
      </c>
      <c r="O258" t="str">
        <f>IF($G258&lt;&gt;"",VLOOKUP($G258,Model!$A:$D,4,0),"")</f>
        <v/>
      </c>
    </row>
    <row r="259" spans="1:15" x14ac:dyDescent="0.3">
      <c r="A259" t="s">
        <v>813</v>
      </c>
      <c r="B259" s="8" t="s">
        <v>814</v>
      </c>
      <c r="C259" t="s">
        <v>83</v>
      </c>
      <c r="D259" t="s">
        <v>645</v>
      </c>
      <c r="E259" t="s">
        <v>815</v>
      </c>
      <c r="F259" t="s">
        <v>230</v>
      </c>
      <c r="G259" t="str">
        <f>IFERROR(VLOOKUP(C259,'CWE Categories'!A:C,3,0),"")</f>
        <v>Cross-site Scripting (XSS)</v>
      </c>
      <c r="H259" s="9" t="s">
        <v>85</v>
      </c>
      <c r="I259" s="9" t="s">
        <v>51</v>
      </c>
      <c r="J259" s="9" t="s">
        <v>70</v>
      </c>
      <c r="M259" t="str">
        <f>IF($G259&lt;&gt;"",VLOOKUP($G259,Model!$A:$D,2,0),"")</f>
        <v>Command and Scripting Interpreter: JavaScript/JScript</v>
      </c>
      <c r="N259" t="str">
        <f>IF($G259&lt;&gt;"",VLOOKUP($G259,Model!$A:$D,3,0),"")</f>
        <v>Man-in-the-Browser</v>
      </c>
      <c r="O259" t="str">
        <f>IF($G259&lt;&gt;"",VLOOKUP($G259,Model!$A:$D,4,0),"")</f>
        <v>Stored – Drive-by Compromise, Others – User Execution: Malicious Link</v>
      </c>
    </row>
    <row r="260" spans="1:15" x14ac:dyDescent="0.3">
      <c r="A260" t="s">
        <v>816</v>
      </c>
      <c r="B260" s="8" t="s">
        <v>817</v>
      </c>
      <c r="C260" t="s">
        <v>306</v>
      </c>
      <c r="D260" t="s">
        <v>645</v>
      </c>
      <c r="E260" t="s">
        <v>818</v>
      </c>
      <c r="F260" t="s">
        <v>230</v>
      </c>
      <c r="G260" t="str">
        <f>IFERROR(VLOOKUP(C260,'CWE Categories'!A:C,3,0),"")</f>
        <v>General Cryptographic Issues</v>
      </c>
      <c r="H260" t="s">
        <v>255</v>
      </c>
      <c r="J260" s="11" t="s">
        <v>256</v>
      </c>
      <c r="M260" t="str">
        <f>IF($G260&lt;&gt;"",VLOOKUP($G260,Model!$A:$D,2,0),"")</f>
        <v>Credential storage or transmission – Valid Accounts; Transmitting over network – Man-in-the-Middle, Network Sniffing; Sensitive information storage – various techniques from the Collection tactic</v>
      </c>
      <c r="N260" t="str">
        <f>IF($G260&lt;&gt;"",VLOOKUP($G260,Model!$A:$D,3,0),"")</f>
        <v>Brute Force</v>
      </c>
      <c r="O260">
        <f>IF($G260&lt;&gt;"",VLOOKUP($G260,Model!$A:$D,4,0),"")</f>
        <v>0</v>
      </c>
    </row>
    <row r="261" spans="1:15" x14ac:dyDescent="0.3">
      <c r="A261" t="s">
        <v>819</v>
      </c>
      <c r="B261" s="8" t="s">
        <v>820</v>
      </c>
      <c r="C261" t="s">
        <v>749</v>
      </c>
      <c r="D261" t="s">
        <v>645</v>
      </c>
      <c r="E261" t="s">
        <v>821</v>
      </c>
      <c r="F261" t="s">
        <v>230</v>
      </c>
      <c r="G261" t="str">
        <f>IFERROR(VLOOKUP(C261,'CWE Categories'!A:C,3,0),"")</f>
        <v/>
      </c>
      <c r="H261" s="15" t="s">
        <v>28</v>
      </c>
      <c r="I261" t="s">
        <v>812</v>
      </c>
      <c r="J261" t="s">
        <v>191</v>
      </c>
      <c r="M261" t="str">
        <f>IF($G261&lt;&gt;"",VLOOKUP($G261,Model!$A:$D,2,0),"")</f>
        <v/>
      </c>
      <c r="N261" t="str">
        <f>IF($G261&lt;&gt;"",VLOOKUP($G261,Model!$A:$D,3,0),"")</f>
        <v/>
      </c>
      <c r="O261" t="str">
        <f>IF($G261&lt;&gt;"",VLOOKUP($G261,Model!$A:$D,4,0),"")</f>
        <v/>
      </c>
    </row>
    <row r="262" spans="1:15" x14ac:dyDescent="0.3">
      <c r="A262" t="s">
        <v>822</v>
      </c>
      <c r="B262" s="8" t="s">
        <v>823</v>
      </c>
      <c r="C262" t="s">
        <v>83</v>
      </c>
      <c r="D262" t="s">
        <v>645</v>
      </c>
      <c r="E262" t="s">
        <v>824</v>
      </c>
      <c r="F262" t="s">
        <v>230</v>
      </c>
      <c r="G262" t="str">
        <f>IFERROR(VLOOKUP(C262,'CWE Categories'!A:C,3,0),"")</f>
        <v>Cross-site Scripting (XSS)</v>
      </c>
      <c r="H262" s="9" t="s">
        <v>85</v>
      </c>
      <c r="I262" s="9" t="s">
        <v>51</v>
      </c>
      <c r="J262" s="9" t="s">
        <v>113</v>
      </c>
      <c r="M262" t="str">
        <f>IF($G262&lt;&gt;"",VLOOKUP($G262,Model!$A:$D,2,0),"")</f>
        <v>Command and Scripting Interpreter: JavaScript/JScript</v>
      </c>
      <c r="N262" t="str">
        <f>IF($G262&lt;&gt;"",VLOOKUP($G262,Model!$A:$D,3,0),"")</f>
        <v>Man-in-the-Browser</v>
      </c>
      <c r="O262" t="str">
        <f>IF($G262&lt;&gt;"",VLOOKUP($G262,Model!$A:$D,4,0),"")</f>
        <v>Stored – Drive-by Compromise, Others – User Execution: Malicious Link</v>
      </c>
    </row>
    <row r="263" spans="1:15" x14ac:dyDescent="0.3">
      <c r="A263" t="s">
        <v>825</v>
      </c>
      <c r="B263" s="8" t="s">
        <v>826</v>
      </c>
      <c r="C263" t="e">
        <v>#N/A</v>
      </c>
      <c r="D263" t="s">
        <v>645</v>
      </c>
      <c r="E263" t="e">
        <v>#N/A</v>
      </c>
      <c r="F263" t="s">
        <v>230</v>
      </c>
      <c r="G263" t="str">
        <f>IFERROR(VLOOKUP(C263,'CWE Categories'!A:C,3,0),"")</f>
        <v/>
      </c>
      <c r="H263" s="14" t="s">
        <v>280</v>
      </c>
      <c r="M263" t="str">
        <f>IF($G263&lt;&gt;"",VLOOKUP($G263,Model!$A:$D,2,0),"")</f>
        <v/>
      </c>
      <c r="N263" t="str">
        <f>IF($G263&lt;&gt;"",VLOOKUP($G263,Model!$A:$D,3,0),"")</f>
        <v/>
      </c>
      <c r="O263" t="str">
        <f>IF($G263&lt;&gt;"",VLOOKUP($G263,Model!$A:$D,4,0),"")</f>
        <v/>
      </c>
    </row>
    <row r="264" spans="1:15" x14ac:dyDescent="0.3">
      <c r="A264" t="s">
        <v>827</v>
      </c>
      <c r="B264" s="8" t="s">
        <v>828</v>
      </c>
      <c r="C264" t="s">
        <v>60</v>
      </c>
      <c r="D264" t="s">
        <v>645</v>
      </c>
      <c r="E264" t="s">
        <v>829</v>
      </c>
      <c r="F264" t="s">
        <v>230</v>
      </c>
      <c r="G264" t="str">
        <f>IFERROR(VLOOKUP(C264,'CWE Categories'!A:C,3,0),"")</f>
        <v>SQL Injection</v>
      </c>
      <c r="H264" t="s">
        <v>830</v>
      </c>
      <c r="I264" t="s">
        <v>831</v>
      </c>
      <c r="J264" t="s">
        <v>191</v>
      </c>
      <c r="M264" t="str">
        <f>IF($G264&lt;&gt;"",VLOOKUP($G264,Model!$A:$D,2,0),"")</f>
        <v>Command and Scripting Interpreter</v>
      </c>
      <c r="N264" t="str">
        <f>IF($G264&lt;&gt;"",VLOOKUP($G264,Model!$A:$D,3,0),"")</f>
        <v>Data from Local System, Server Software Component: Web Shell, Create Account, Exploit Public-Facing Application, Data Manipulation</v>
      </c>
      <c r="O264" t="str">
        <f>IF($G264&lt;&gt;"",VLOOKUP($G264,Model!$A:$D,4,0),"")</f>
        <v>External Remote Service</v>
      </c>
    </row>
    <row r="265" spans="1:15" x14ac:dyDescent="0.3">
      <c r="A265" t="s">
        <v>832</v>
      </c>
      <c r="B265" s="8" t="s">
        <v>833</v>
      </c>
      <c r="C265" t="s">
        <v>190</v>
      </c>
      <c r="D265" t="s">
        <v>645</v>
      </c>
      <c r="E265">
        <v>0</v>
      </c>
      <c r="F265" t="s">
        <v>230</v>
      </c>
      <c r="G265" t="str">
        <f>IFERROR(VLOOKUP(C265,'CWE Categories'!A:C,3,0),"")</f>
        <v>General Authentication, Authorization, and Permission Errors</v>
      </c>
      <c r="H265" t="s">
        <v>834</v>
      </c>
      <c r="I265" t="s">
        <v>835</v>
      </c>
      <c r="M265" t="str">
        <f>IF($G265&lt;&gt;"",VLOOKUP($G265,Model!$A:$D,2,0),"")</f>
        <v>Exploit Public-Facing Application,  Exploitation for Privilege Escalation, Exploitation of Remote Services</v>
      </c>
      <c r="N265" t="str">
        <f>IF($G265&lt;&gt;"",VLOOKUP($G265,Model!$A:$D,3,0),"")</f>
        <v>Depends on what is given access to.</v>
      </c>
      <c r="O265" t="str">
        <f>IF($G265&lt;&gt;"",VLOOKUP($G265,Model!$A:$D,4,0),"")</f>
        <v>N/A</v>
      </c>
    </row>
    <row r="266" spans="1:15" x14ac:dyDescent="0.3">
      <c r="A266" t="s">
        <v>836</v>
      </c>
      <c r="B266" s="8" t="s">
        <v>837</v>
      </c>
      <c r="C266" t="e">
        <v>#N/A</v>
      </c>
      <c r="D266" t="s">
        <v>645</v>
      </c>
      <c r="E266" t="e">
        <v>#N/A</v>
      </c>
      <c r="F266" t="s">
        <v>230</v>
      </c>
      <c r="G266" t="str">
        <f>IFERROR(VLOOKUP(C266,'CWE Categories'!A:C,3,0),"")</f>
        <v/>
      </c>
      <c r="H266" t="s">
        <v>20</v>
      </c>
      <c r="J266" t="s">
        <v>191</v>
      </c>
      <c r="M266" t="str">
        <f>IF($G266&lt;&gt;"",VLOOKUP($G266,Model!$A:$D,2,0),"")</f>
        <v/>
      </c>
      <c r="N266" t="str">
        <f>IF($G266&lt;&gt;"",VLOOKUP($G266,Model!$A:$D,3,0),"")</f>
        <v/>
      </c>
      <c r="O266" t="str">
        <f>IF($G266&lt;&gt;"",VLOOKUP($G266,Model!$A:$D,4,0),"")</f>
        <v/>
      </c>
    </row>
    <row r="267" spans="1:15" x14ac:dyDescent="0.3">
      <c r="A267" t="s">
        <v>838</v>
      </c>
      <c r="B267" s="8" t="s">
        <v>839</v>
      </c>
      <c r="C267" t="s">
        <v>203</v>
      </c>
      <c r="D267" t="s">
        <v>645</v>
      </c>
      <c r="E267" t="s">
        <v>717</v>
      </c>
      <c r="F267" t="s">
        <v>230</v>
      </c>
      <c r="G267" t="str">
        <f>IFERROR(VLOOKUP(C267,'CWE Categories'!A:C,3,0),"")</f>
        <v/>
      </c>
      <c r="H267" s="14" t="s">
        <v>840</v>
      </c>
      <c r="M267" t="str">
        <f>IF($G267&lt;&gt;"",VLOOKUP($G267,Model!$A:$D,2,0),"")</f>
        <v/>
      </c>
      <c r="N267" t="str">
        <f>IF($G267&lt;&gt;"",VLOOKUP($G267,Model!$A:$D,3,0),"")</f>
        <v/>
      </c>
      <c r="O267" t="str">
        <f>IF($G267&lt;&gt;"",VLOOKUP($G267,Model!$A:$D,4,0),"")</f>
        <v/>
      </c>
    </row>
    <row r="268" spans="1:15" x14ac:dyDescent="0.3">
      <c r="A268" t="s">
        <v>841</v>
      </c>
      <c r="B268" s="8" t="s">
        <v>842</v>
      </c>
      <c r="C268" t="e">
        <v>#N/A</v>
      </c>
      <c r="D268" t="s">
        <v>645</v>
      </c>
      <c r="E268" t="e">
        <v>#N/A</v>
      </c>
      <c r="F268" t="s">
        <v>230</v>
      </c>
      <c r="G268" t="str">
        <f>IFERROR(VLOOKUP(C268,'CWE Categories'!A:C,3,0),"")</f>
        <v/>
      </c>
      <c r="H268" s="14" t="s">
        <v>280</v>
      </c>
      <c r="M268" t="str">
        <f>IF($G268&lt;&gt;"",VLOOKUP($G268,Model!$A:$D,2,0),"")</f>
        <v/>
      </c>
      <c r="N268" t="str">
        <f>IF($G268&lt;&gt;"",VLOOKUP($G268,Model!$A:$D,3,0),"")</f>
        <v/>
      </c>
      <c r="O268" t="str">
        <f>IF($G268&lt;&gt;"",VLOOKUP($G268,Model!$A:$D,4,0),"")</f>
        <v/>
      </c>
    </row>
    <row r="269" spans="1:15" x14ac:dyDescent="0.3">
      <c r="A269" t="s">
        <v>843</v>
      </c>
      <c r="B269" s="8" t="s">
        <v>844</v>
      </c>
      <c r="C269" t="s">
        <v>845</v>
      </c>
      <c r="D269" t="s">
        <v>645</v>
      </c>
      <c r="E269" t="s">
        <v>846</v>
      </c>
      <c r="F269" t="s">
        <v>230</v>
      </c>
      <c r="G269" t="str">
        <f>IFERROR(VLOOKUP(C269,'CWE Categories'!A:C,3,0),"")</f>
        <v/>
      </c>
      <c r="H269" s="15" t="s">
        <v>28</v>
      </c>
      <c r="I269" s="14" t="s">
        <v>658</v>
      </c>
      <c r="M269" t="str">
        <f>IF($G269&lt;&gt;"",VLOOKUP($G269,Model!$A:$D,2,0),"")</f>
        <v/>
      </c>
      <c r="N269" t="str">
        <f>IF($G269&lt;&gt;"",VLOOKUP($G269,Model!$A:$D,3,0),"")</f>
        <v/>
      </c>
      <c r="O269" t="str">
        <f>IF($G269&lt;&gt;"",VLOOKUP($G269,Model!$A:$D,4,0),"")</f>
        <v/>
      </c>
    </row>
    <row r="270" spans="1:15" x14ac:dyDescent="0.3">
      <c r="A270" t="s">
        <v>847</v>
      </c>
      <c r="B270" s="8" t="s">
        <v>848</v>
      </c>
      <c r="C270" t="e">
        <v>#N/A</v>
      </c>
      <c r="D270" t="s">
        <v>645</v>
      </c>
      <c r="E270" t="e">
        <v>#N/A</v>
      </c>
      <c r="F270" t="s">
        <v>230</v>
      </c>
      <c r="G270" t="str">
        <f>IFERROR(VLOOKUP(C270,'CWE Categories'!A:C,3,0),"")</f>
        <v/>
      </c>
      <c r="H270" t="s">
        <v>20</v>
      </c>
      <c r="I270" t="s">
        <v>123</v>
      </c>
      <c r="M270" t="str">
        <f>IF($G270&lt;&gt;"",VLOOKUP($G270,Model!$A:$D,2,0),"")</f>
        <v/>
      </c>
      <c r="N270" t="str">
        <f>IF($G270&lt;&gt;"",VLOOKUP($G270,Model!$A:$D,3,0),"")</f>
        <v/>
      </c>
      <c r="O270" t="str">
        <f>IF($G270&lt;&gt;"",VLOOKUP($G270,Model!$A:$D,4,0),"")</f>
        <v/>
      </c>
    </row>
    <row r="271" spans="1:15" x14ac:dyDescent="0.3">
      <c r="A271" t="s">
        <v>849</v>
      </c>
      <c r="B271" s="8" t="s">
        <v>850</v>
      </c>
      <c r="C271" t="s">
        <v>83</v>
      </c>
      <c r="D271" t="s">
        <v>645</v>
      </c>
      <c r="E271" t="s">
        <v>657</v>
      </c>
      <c r="F271" t="s">
        <v>230</v>
      </c>
      <c r="G271" t="str">
        <f>IFERROR(VLOOKUP(C271,'CWE Categories'!A:C,3,0),"")</f>
        <v>Cross-site Scripting (XSS)</v>
      </c>
      <c r="H271" s="9" t="s">
        <v>85</v>
      </c>
      <c r="I271" s="9" t="s">
        <v>51</v>
      </c>
      <c r="J271" s="9" t="s">
        <v>70</v>
      </c>
      <c r="M271" t="str">
        <f>IF($G271&lt;&gt;"",VLOOKUP($G271,Model!$A:$D,2,0),"")</f>
        <v>Command and Scripting Interpreter: JavaScript/JScript</v>
      </c>
      <c r="N271" t="str">
        <f>IF($G271&lt;&gt;"",VLOOKUP($G271,Model!$A:$D,3,0),"")</f>
        <v>Man-in-the-Browser</v>
      </c>
      <c r="O271" t="str">
        <f>IF($G271&lt;&gt;"",VLOOKUP($G271,Model!$A:$D,4,0),"")</f>
        <v>Stored – Drive-by Compromise, Others – User Execution: Malicious Link</v>
      </c>
    </row>
    <row r="272" spans="1:15" x14ac:dyDescent="0.3">
      <c r="A272" t="s">
        <v>851</v>
      </c>
      <c r="B272" s="8" t="s">
        <v>852</v>
      </c>
      <c r="C272" t="e">
        <v>#N/A</v>
      </c>
      <c r="D272" t="s">
        <v>645</v>
      </c>
      <c r="E272" t="e">
        <v>#N/A</v>
      </c>
      <c r="F272" t="s">
        <v>230</v>
      </c>
      <c r="G272" t="str">
        <f>IFERROR(VLOOKUP(C272,'CWE Categories'!A:C,3,0),"")</f>
        <v/>
      </c>
      <c r="H272" t="s">
        <v>350</v>
      </c>
      <c r="L272" t="s">
        <v>350</v>
      </c>
      <c r="M272" t="str">
        <f>IF($G272&lt;&gt;"",VLOOKUP($G272,Model!$A:$D,2,0),"")</f>
        <v/>
      </c>
      <c r="N272" t="str">
        <f>IF($G272&lt;&gt;"",VLOOKUP($G272,Model!$A:$D,3,0),"")</f>
        <v/>
      </c>
      <c r="O272" t="str">
        <f>IF($G272&lt;&gt;"",VLOOKUP($G272,Model!$A:$D,4,0),"")</f>
        <v/>
      </c>
    </row>
    <row r="273" spans="1:15" x14ac:dyDescent="0.3">
      <c r="A273" t="s">
        <v>853</v>
      </c>
      <c r="B273" t="s">
        <v>854</v>
      </c>
      <c r="C273" t="s">
        <v>855</v>
      </c>
      <c r="D273" t="s">
        <v>645</v>
      </c>
      <c r="E273" t="s">
        <v>856</v>
      </c>
      <c r="F273" t="s">
        <v>595</v>
      </c>
      <c r="G273" t="str">
        <f>IFERROR(VLOOKUP(C273,'CWE Categories'!A:C,3,0),"")</f>
        <v>General Authentication, Authorization, and Permission Errors</v>
      </c>
      <c r="H273" t="s">
        <v>356</v>
      </c>
      <c r="I273" t="s">
        <v>471</v>
      </c>
      <c r="L273" t="s">
        <v>857</v>
      </c>
      <c r="M273" t="str">
        <f>IF($G273&lt;&gt;"",VLOOKUP($G273,Model!$A:$D,2,0),"")</f>
        <v>Exploit Public-Facing Application,  Exploitation for Privilege Escalation, Exploitation of Remote Services</v>
      </c>
      <c r="N273" t="str">
        <f>IF($G273&lt;&gt;"",VLOOKUP($G273,Model!$A:$D,3,0),"")</f>
        <v>Depends on what is given access to.</v>
      </c>
      <c r="O273" t="str">
        <f>IF($G273&lt;&gt;"",VLOOKUP($G273,Model!$A:$D,4,0),"")</f>
        <v>N/A</v>
      </c>
    </row>
    <row r="274" spans="1:15" x14ac:dyDescent="0.3">
      <c r="A274" t="s">
        <v>858</v>
      </c>
      <c r="B274" t="s">
        <v>859</v>
      </c>
      <c r="C274" t="s">
        <v>31</v>
      </c>
      <c r="D274" t="s">
        <v>645</v>
      </c>
      <c r="E274" t="s">
        <v>657</v>
      </c>
      <c r="F274" t="s">
        <v>595</v>
      </c>
      <c r="G274" t="str">
        <f>IFERROR(VLOOKUP(C274,'CWE Categories'!A:C,3,0),"")</f>
        <v>General Authentication, Authorization, and Permission Errors</v>
      </c>
      <c r="H274" s="14" t="s">
        <v>28</v>
      </c>
      <c r="L274" t="s">
        <v>860</v>
      </c>
      <c r="M274" t="str">
        <f>IF($G274&lt;&gt;"",VLOOKUP($G274,Model!$A:$D,2,0),"")</f>
        <v>Exploit Public-Facing Application,  Exploitation for Privilege Escalation, Exploitation of Remote Services</v>
      </c>
      <c r="N274" t="str">
        <f>IF($G274&lt;&gt;"",VLOOKUP($G274,Model!$A:$D,3,0),"")</f>
        <v>Depends on what is given access to.</v>
      </c>
      <c r="O274" t="str">
        <f>IF($G274&lt;&gt;"",VLOOKUP($G274,Model!$A:$D,4,0),"")</f>
        <v>N/A</v>
      </c>
    </row>
    <row r="275" spans="1:15" x14ac:dyDescent="0.3">
      <c r="A275" t="s">
        <v>861</v>
      </c>
      <c r="B275" t="s">
        <v>862</v>
      </c>
      <c r="C275" t="s">
        <v>354</v>
      </c>
      <c r="D275" t="s">
        <v>645</v>
      </c>
      <c r="E275" t="s">
        <v>863</v>
      </c>
      <c r="F275" t="s">
        <v>595</v>
      </c>
      <c r="G275" t="str">
        <f>IFERROR(VLOOKUP(C275,'CWE Categories'!A:C,3,0),"")</f>
        <v/>
      </c>
      <c r="H275" t="s">
        <v>52</v>
      </c>
      <c r="M275" t="str">
        <f>IF($G275&lt;&gt;"",VLOOKUP($G275,Model!$A:$D,2,0),"")</f>
        <v/>
      </c>
      <c r="N275" t="str">
        <f>IF($G275&lt;&gt;"",VLOOKUP($G275,Model!$A:$D,3,0),"")</f>
        <v/>
      </c>
      <c r="O275" t="str">
        <f>IF($G275&lt;&gt;"",VLOOKUP($G275,Model!$A:$D,4,0),"")</f>
        <v/>
      </c>
    </row>
    <row r="276" spans="1:15" x14ac:dyDescent="0.3">
      <c r="A276" t="s">
        <v>864</v>
      </c>
      <c r="B276" t="s">
        <v>865</v>
      </c>
      <c r="C276" t="e">
        <v>#N/A</v>
      </c>
      <c r="D276" t="s">
        <v>645</v>
      </c>
      <c r="E276" t="e">
        <v>#N/A</v>
      </c>
      <c r="F276" t="s">
        <v>595</v>
      </c>
      <c r="G276" t="str">
        <f>IFERROR(VLOOKUP(C276,'CWE Categories'!A:C,3,0),"")</f>
        <v/>
      </c>
      <c r="H276" t="s">
        <v>20</v>
      </c>
      <c r="I276" t="s">
        <v>123</v>
      </c>
      <c r="M276" t="str">
        <f>IF($G276&lt;&gt;"",VLOOKUP($G276,Model!$A:$D,2,0),"")</f>
        <v/>
      </c>
      <c r="N276" t="str">
        <f>IF($G276&lt;&gt;"",VLOOKUP($G276,Model!$A:$D,3,0),"")</f>
        <v/>
      </c>
      <c r="O276" t="str">
        <f>IF($G276&lt;&gt;"",VLOOKUP($G276,Model!$A:$D,4,0),"")</f>
        <v/>
      </c>
    </row>
    <row r="277" spans="1:15" x14ac:dyDescent="0.3">
      <c r="A277" t="s">
        <v>866</v>
      </c>
      <c r="B277" t="s">
        <v>867</v>
      </c>
      <c r="C277" t="s">
        <v>868</v>
      </c>
      <c r="D277" t="s">
        <v>645</v>
      </c>
      <c r="E277" t="s">
        <v>717</v>
      </c>
      <c r="F277" t="s">
        <v>595</v>
      </c>
      <c r="G277" t="str">
        <f>IFERROR(VLOOKUP(C277,'CWE Categories'!A:C,3,0),"")</f>
        <v/>
      </c>
      <c r="H277" s="14" t="s">
        <v>88</v>
      </c>
      <c r="M277" t="str">
        <f>IF($G277&lt;&gt;"",VLOOKUP($G277,Model!$A:$D,2,0),"")</f>
        <v/>
      </c>
      <c r="N277" t="str">
        <f>IF($G277&lt;&gt;"",VLOOKUP($G277,Model!$A:$D,3,0),"")</f>
        <v/>
      </c>
      <c r="O277" t="str">
        <f>IF($G277&lt;&gt;"",VLOOKUP($G277,Model!$A:$D,4,0),"")</f>
        <v/>
      </c>
    </row>
    <row r="278" spans="1:15" x14ac:dyDescent="0.3">
      <c r="A278" t="s">
        <v>869</v>
      </c>
      <c r="B278" t="s">
        <v>870</v>
      </c>
      <c r="C278" t="s">
        <v>261</v>
      </c>
      <c r="D278" t="s">
        <v>645</v>
      </c>
      <c r="E278" t="s">
        <v>871</v>
      </c>
      <c r="F278" t="s">
        <v>595</v>
      </c>
      <c r="G278" t="str">
        <f>IFERROR(VLOOKUP(C278,'CWE Categories'!A:C,3,0),"")</f>
        <v>Directory Traversal (Relative and Absolute)</v>
      </c>
      <c r="H278" t="s">
        <v>52</v>
      </c>
      <c r="M278" t="str">
        <f>IF($G278&lt;&gt;"",VLOOKUP($G278,Model!$A:$D,2,0),"")</f>
        <v>Read files on system  - Data from Local System; Delete files  - Data Destruction; Upload files - Server Software Component: Web Shell; Write to existing files on system  - Data Manipulation</v>
      </c>
      <c r="N278" t="str">
        <f>IF($G278&lt;&gt;"",VLOOKUP($G278,Model!$A:$D,3,0),"")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278" t="str">
        <f>IF($G278&lt;&gt;"",VLOOKUP($G278,Model!$A:$D,4,0),"")</f>
        <v>T1133</v>
      </c>
    </row>
    <row r="279" spans="1:15" x14ac:dyDescent="0.3">
      <c r="A279" t="s">
        <v>872</v>
      </c>
      <c r="B279" s="8" t="s">
        <v>873</v>
      </c>
      <c r="C279" t="e">
        <v>#N/A</v>
      </c>
      <c r="D279" t="s">
        <v>645</v>
      </c>
      <c r="E279" t="e">
        <v>#N/A</v>
      </c>
      <c r="F279" t="s">
        <v>595</v>
      </c>
      <c r="G279" t="str">
        <f>IFERROR(VLOOKUP(C279,'CWE Categories'!A:C,3,0),"")</f>
        <v/>
      </c>
      <c r="H279" t="s">
        <v>20</v>
      </c>
      <c r="I279" t="s">
        <v>123</v>
      </c>
      <c r="M279" t="str">
        <f>IF($G279&lt;&gt;"",VLOOKUP($G279,Model!$A:$D,2,0),"")</f>
        <v/>
      </c>
      <c r="N279" t="str">
        <f>IF($G279&lt;&gt;"",VLOOKUP($G279,Model!$A:$D,3,0),"")</f>
        <v/>
      </c>
      <c r="O279" t="str">
        <f>IF($G279&lt;&gt;"",VLOOKUP($G279,Model!$A:$D,4,0),"")</f>
        <v/>
      </c>
    </row>
    <row r="280" spans="1:15" x14ac:dyDescent="0.3">
      <c r="A280" t="s">
        <v>874</v>
      </c>
      <c r="B280" t="s">
        <v>875</v>
      </c>
      <c r="C280" t="s">
        <v>394</v>
      </c>
      <c r="D280" t="s">
        <v>645</v>
      </c>
      <c r="E280" t="s">
        <v>876</v>
      </c>
      <c r="F280" t="s">
        <v>595</v>
      </c>
      <c r="G280" t="str">
        <f>IFERROR(VLOOKUP(C280,'CWE Categories'!A:C,3,0),"")</f>
        <v/>
      </c>
      <c r="H280" t="s">
        <v>20</v>
      </c>
      <c r="J280" s="8" t="s">
        <v>187</v>
      </c>
      <c r="L280" t="s">
        <v>877</v>
      </c>
      <c r="M280" t="str">
        <f>IF($G280&lt;&gt;"",VLOOKUP($G280,Model!$A:$D,2,0),"")</f>
        <v/>
      </c>
      <c r="N280" t="str">
        <f>IF($G280&lt;&gt;"",VLOOKUP($G280,Model!$A:$D,3,0),"")</f>
        <v/>
      </c>
      <c r="O280" t="str">
        <f>IF($G280&lt;&gt;"",VLOOKUP($G280,Model!$A:$D,4,0),"")</f>
        <v/>
      </c>
    </row>
    <row r="281" spans="1:15" x14ac:dyDescent="0.3">
      <c r="A281" t="s">
        <v>878</v>
      </c>
      <c r="B281" t="s">
        <v>879</v>
      </c>
      <c r="C281" t="s">
        <v>83</v>
      </c>
      <c r="D281" t="s">
        <v>645</v>
      </c>
      <c r="E281" t="s">
        <v>880</v>
      </c>
      <c r="F281" t="s">
        <v>595</v>
      </c>
      <c r="G281" t="str">
        <f>IFERROR(VLOOKUP(C281,'CWE Categories'!A:C,3,0),"")</f>
        <v>Cross-site Scripting (XSS)</v>
      </c>
      <c r="H281" t="s">
        <v>20</v>
      </c>
      <c r="I281" t="s">
        <v>123</v>
      </c>
      <c r="M281" t="str">
        <f>IF($G281&lt;&gt;"",VLOOKUP($G281,Model!$A:$D,2,0),"")</f>
        <v>Command and Scripting Interpreter: JavaScript/JScript</v>
      </c>
      <c r="N281" t="str">
        <f>IF($G281&lt;&gt;"",VLOOKUP($G281,Model!$A:$D,3,0),"")</f>
        <v>Man-in-the-Browser</v>
      </c>
      <c r="O281" t="str">
        <f>IF($G281&lt;&gt;"",VLOOKUP($G281,Model!$A:$D,4,0),"")</f>
        <v>Stored – Drive-by Compromise, Others – User Execution: Malicious Link</v>
      </c>
    </row>
    <row r="282" spans="1:15" x14ac:dyDescent="0.3">
      <c r="A282" t="s">
        <v>881</v>
      </c>
      <c r="B282" t="s">
        <v>882</v>
      </c>
      <c r="C282" t="s">
        <v>674</v>
      </c>
      <c r="D282" t="s">
        <v>645</v>
      </c>
      <c r="E282" t="s">
        <v>883</v>
      </c>
      <c r="F282" t="s">
        <v>595</v>
      </c>
      <c r="G282" t="str">
        <f>IFERROR(VLOOKUP(C282,'CWE Categories'!A:C,3,0),"")</f>
        <v>Memory Modification (Memory Buffer Errors, Pointer Issues, Type Errors, etc.)</v>
      </c>
      <c r="H282" t="s">
        <v>884</v>
      </c>
      <c r="L282" t="s">
        <v>885</v>
      </c>
      <c r="M282" t="str">
        <f>IF($G282&lt;&gt;"",VLOOKUP($G282,Model!$A:$D,2,0),"")</f>
        <v>Hijack Execution Flow, Endpoint Denial of Service: Application or System Exploitation</v>
      </c>
      <c r="N282" t="str">
        <f>IF($G282&lt;&gt;"",VLOOKUP($G282,Model!$A:$D,3,0),"")</f>
        <v>N/A</v>
      </c>
      <c r="O282">
        <f>IF($G282&lt;&gt;"",VLOOKUP($G282,Model!$A:$D,4,0),"")</f>
        <v>0</v>
      </c>
    </row>
    <row r="283" spans="1:15" x14ac:dyDescent="0.3">
      <c r="A283" t="s">
        <v>886</v>
      </c>
      <c r="B283" t="s">
        <v>887</v>
      </c>
      <c r="C283" t="s">
        <v>888</v>
      </c>
      <c r="D283" t="s">
        <v>645</v>
      </c>
      <c r="E283" t="s">
        <v>779</v>
      </c>
      <c r="F283" t="s">
        <v>595</v>
      </c>
      <c r="G283" t="str">
        <f>IFERROR(VLOOKUP(C283,'CWE Categories'!A:C,3,0),"")</f>
        <v>Directory Traversal (Relative and Absolute)</v>
      </c>
      <c r="H283" t="s">
        <v>783</v>
      </c>
      <c r="I283" t="s">
        <v>20</v>
      </c>
      <c r="M283" t="str">
        <f>IF($G283&lt;&gt;"",VLOOKUP($G283,Model!$A:$D,2,0),"")</f>
        <v>Read files on system  - Data from Local System; Delete files  - Data Destruction; Upload files - Server Software Component: Web Shell; Write to existing files on system  - Data Manipulation</v>
      </c>
      <c r="N283" t="str">
        <f>IF($G283&lt;&gt;"",VLOOKUP($G283,Model!$A:$D,3,0),"")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283" t="str">
        <f>IF($G283&lt;&gt;"",VLOOKUP($G283,Model!$A:$D,4,0),"")</f>
        <v>T1133</v>
      </c>
    </row>
    <row r="284" spans="1:15" x14ac:dyDescent="0.3">
      <c r="A284" t="s">
        <v>889</v>
      </c>
      <c r="B284" t="s">
        <v>890</v>
      </c>
      <c r="C284" t="s">
        <v>83</v>
      </c>
      <c r="D284" t="s">
        <v>645</v>
      </c>
      <c r="E284" t="s">
        <v>891</v>
      </c>
      <c r="F284" t="s">
        <v>595</v>
      </c>
      <c r="G284" t="str">
        <f>IFERROR(VLOOKUP(C284,'CWE Categories'!A:C,3,0),"")</f>
        <v>Cross-site Scripting (XSS)</v>
      </c>
      <c r="H284" t="s">
        <v>20</v>
      </c>
      <c r="I284" t="s">
        <v>123</v>
      </c>
      <c r="M284" t="str">
        <f>IF($G284&lt;&gt;"",VLOOKUP($G284,Model!$A:$D,2,0),"")</f>
        <v>Command and Scripting Interpreter: JavaScript/JScript</v>
      </c>
      <c r="N284" t="str">
        <f>IF($G284&lt;&gt;"",VLOOKUP($G284,Model!$A:$D,3,0),"")</f>
        <v>Man-in-the-Browser</v>
      </c>
      <c r="O284" t="str">
        <f>IF($G284&lt;&gt;"",VLOOKUP($G284,Model!$A:$D,4,0),"")</f>
        <v>Stored – Drive-by Compromise, Others – User Execution: Malicious Link</v>
      </c>
    </row>
    <row r="285" spans="1:15" x14ac:dyDescent="0.3">
      <c r="A285" t="s">
        <v>892</v>
      </c>
      <c r="B285" t="s">
        <v>893</v>
      </c>
      <c r="C285" t="s">
        <v>190</v>
      </c>
      <c r="D285" t="s">
        <v>645</v>
      </c>
      <c r="E285" t="s">
        <v>675</v>
      </c>
      <c r="F285" t="s">
        <v>595</v>
      </c>
      <c r="G285" t="str">
        <f>IFERROR(VLOOKUP(C285,'CWE Categories'!A:C,3,0),"")</f>
        <v>General Authentication, Authorization, and Permission Errors</v>
      </c>
      <c r="H285" t="s">
        <v>884</v>
      </c>
      <c r="J285" t="s">
        <v>658</v>
      </c>
      <c r="L285" t="s">
        <v>894</v>
      </c>
      <c r="M285" t="str">
        <f>IF($G285&lt;&gt;"",VLOOKUP($G285,Model!$A:$D,2,0),"")</f>
        <v>Exploit Public-Facing Application,  Exploitation for Privilege Escalation, Exploitation of Remote Services</v>
      </c>
      <c r="N285" t="str">
        <f>IF($G285&lt;&gt;"",VLOOKUP($G285,Model!$A:$D,3,0),"")</f>
        <v>Depends on what is given access to.</v>
      </c>
      <c r="O285" t="str">
        <f>IF($G285&lt;&gt;"",VLOOKUP($G285,Model!$A:$D,4,0),"")</f>
        <v>N/A</v>
      </c>
    </row>
    <row r="286" spans="1:15" x14ac:dyDescent="0.3">
      <c r="A286" t="s">
        <v>895</v>
      </c>
      <c r="B286" t="s">
        <v>896</v>
      </c>
      <c r="C286" t="e">
        <v>#N/A</v>
      </c>
      <c r="D286" t="s">
        <v>645</v>
      </c>
      <c r="E286" t="e">
        <v>#N/A</v>
      </c>
      <c r="F286" t="s">
        <v>595</v>
      </c>
      <c r="G286" t="str">
        <f>IFERROR(VLOOKUP(C286,'CWE Categories'!A:C,3,0),"")</f>
        <v/>
      </c>
      <c r="H286" t="s">
        <v>897</v>
      </c>
      <c r="L286" t="s">
        <v>898</v>
      </c>
      <c r="M286" t="str">
        <f>IF($G286&lt;&gt;"",VLOOKUP($G286,Model!$A:$D,2,0),"")</f>
        <v/>
      </c>
      <c r="N286" t="str">
        <f>IF($G286&lt;&gt;"",VLOOKUP($G286,Model!$A:$D,3,0),"")</f>
        <v/>
      </c>
      <c r="O286" t="str">
        <f>IF($G286&lt;&gt;"",VLOOKUP($G286,Model!$A:$D,4,0),"")</f>
        <v/>
      </c>
    </row>
    <row r="287" spans="1:15" x14ac:dyDescent="0.3">
      <c r="A287" t="s">
        <v>899</v>
      </c>
      <c r="B287" t="s">
        <v>900</v>
      </c>
      <c r="C287" t="s">
        <v>354</v>
      </c>
      <c r="D287" t="s">
        <v>645</v>
      </c>
      <c r="E287" t="s">
        <v>901</v>
      </c>
      <c r="F287" t="s">
        <v>595</v>
      </c>
      <c r="G287" t="str">
        <f>IFERROR(VLOOKUP(C287,'CWE Categories'!A:C,3,0),"")</f>
        <v/>
      </c>
      <c r="H287" t="s">
        <v>137</v>
      </c>
      <c r="J287" t="s">
        <v>256</v>
      </c>
      <c r="L287" t="s">
        <v>902</v>
      </c>
      <c r="M287" t="str">
        <f>IF($G287&lt;&gt;"",VLOOKUP($G287,Model!$A:$D,2,0),"")</f>
        <v/>
      </c>
      <c r="N287" t="str">
        <f>IF($G287&lt;&gt;"",VLOOKUP($G287,Model!$A:$D,3,0),"")</f>
        <v/>
      </c>
      <c r="O287" t="str">
        <f>IF($G287&lt;&gt;"",VLOOKUP($G287,Model!$A:$D,4,0),"")</f>
        <v/>
      </c>
    </row>
    <row r="288" spans="1:15" x14ac:dyDescent="0.3">
      <c r="A288" t="s">
        <v>903</v>
      </c>
      <c r="B288" t="s">
        <v>904</v>
      </c>
      <c r="C288" t="s">
        <v>429</v>
      </c>
      <c r="D288" t="s">
        <v>645</v>
      </c>
      <c r="E288" t="s">
        <v>717</v>
      </c>
      <c r="F288" t="s">
        <v>595</v>
      </c>
      <c r="G288" t="str">
        <f>IFERROR(VLOOKUP(C288,'CWE Categories'!A:C,3,0),"")</f>
        <v>Memory Read (Memory Buffer Errors, Pointer Issues, Type Errors, etc.)</v>
      </c>
      <c r="H288" t="s">
        <v>52</v>
      </c>
      <c r="M288" t="str">
        <f>IF($G288&lt;&gt;"",VLOOKUP($G288,Model!$A:$D,2,0),"")</f>
        <v>Data from Local System</v>
      </c>
      <c r="N288" t="str">
        <f>IF($G288&lt;&gt;"",VLOOKUP($G288,Model!$A:$D,3,0),"")</f>
        <v>Exploitation for Defense Evasion, Exploitation for Credential Access</v>
      </c>
      <c r="O288">
        <f>IF($G288&lt;&gt;"",VLOOKUP($G288,Model!$A:$D,4,0),"")</f>
        <v>0</v>
      </c>
    </row>
    <row r="289" spans="1:15" x14ac:dyDescent="0.3">
      <c r="A289" t="s">
        <v>905</v>
      </c>
      <c r="B289" t="s">
        <v>906</v>
      </c>
      <c r="C289" t="s">
        <v>83</v>
      </c>
      <c r="D289" t="s">
        <v>645</v>
      </c>
      <c r="E289" t="s">
        <v>779</v>
      </c>
      <c r="F289" t="s">
        <v>595</v>
      </c>
      <c r="G289" t="str">
        <f>IFERROR(VLOOKUP(C289,'CWE Categories'!A:C,3,0),"")</f>
        <v>Cross-site Scripting (XSS)</v>
      </c>
      <c r="H289" t="s">
        <v>907</v>
      </c>
      <c r="I289" t="s">
        <v>123</v>
      </c>
      <c r="L289" t="s">
        <v>908</v>
      </c>
      <c r="M289" t="str">
        <f>IF($G289&lt;&gt;"",VLOOKUP($G289,Model!$A:$D,2,0),"")</f>
        <v>Command and Scripting Interpreter: JavaScript/JScript</v>
      </c>
      <c r="N289" t="str">
        <f>IF($G289&lt;&gt;"",VLOOKUP($G289,Model!$A:$D,3,0),"")</f>
        <v>Man-in-the-Browser</v>
      </c>
      <c r="O289" t="str">
        <f>IF($G289&lt;&gt;"",VLOOKUP($G289,Model!$A:$D,4,0),"")</f>
        <v>Stored – Drive-by Compromise, Others – User Execution: Malicious Link</v>
      </c>
    </row>
    <row r="290" spans="1:15" x14ac:dyDescent="0.3">
      <c r="A290" t="s">
        <v>909</v>
      </c>
      <c r="B290" t="s">
        <v>910</v>
      </c>
      <c r="C290" t="s">
        <v>429</v>
      </c>
      <c r="D290" t="s">
        <v>645</v>
      </c>
      <c r="E290" t="s">
        <v>717</v>
      </c>
      <c r="F290" t="s">
        <v>595</v>
      </c>
      <c r="G290" t="str">
        <f>IFERROR(VLOOKUP(C290,'CWE Categories'!A:C,3,0),"")</f>
        <v>Memory Read (Memory Buffer Errors, Pointer Issues, Type Errors, etc.)</v>
      </c>
      <c r="M290" t="str">
        <f>IF($G290&lt;&gt;"",VLOOKUP($G290,Model!$A:$D,2,0),"")</f>
        <v>Data from Local System</v>
      </c>
      <c r="N290" t="str">
        <f>IF($G290&lt;&gt;"",VLOOKUP($G290,Model!$A:$D,3,0),"")</f>
        <v>Exploitation for Defense Evasion, Exploitation for Credential Access</v>
      </c>
      <c r="O290">
        <f>IF($G290&lt;&gt;"",VLOOKUP($G290,Model!$A:$D,4,0),"")</f>
        <v>0</v>
      </c>
    </row>
    <row r="291" spans="1:15" x14ac:dyDescent="0.3">
      <c r="A291" t="s">
        <v>911</v>
      </c>
      <c r="B291" t="s">
        <v>912</v>
      </c>
      <c r="C291" t="s">
        <v>128</v>
      </c>
      <c r="D291" t="s">
        <v>645</v>
      </c>
      <c r="E291" t="s">
        <v>913</v>
      </c>
      <c r="F291" t="s">
        <v>595</v>
      </c>
      <c r="G291" t="str">
        <f>IFERROR(VLOOKUP(C291,'CWE Categories'!A:C,3,0),"")</f>
        <v>General Authentication, Authorization, and Permission Errors</v>
      </c>
      <c r="H291" t="s">
        <v>20</v>
      </c>
      <c r="M291" t="str">
        <f>IF($G291&lt;&gt;"",VLOOKUP($G291,Model!$A:$D,2,0),"")</f>
        <v>Exploit Public-Facing Application,  Exploitation for Privilege Escalation, Exploitation of Remote Services</v>
      </c>
      <c r="N291" t="str">
        <f>IF($G291&lt;&gt;"",VLOOKUP($G291,Model!$A:$D,3,0),"")</f>
        <v>Depends on what is given access to.</v>
      </c>
      <c r="O291" t="str">
        <f>IF($G291&lt;&gt;"",VLOOKUP($G291,Model!$A:$D,4,0),"")</f>
        <v>N/A</v>
      </c>
    </row>
    <row r="292" spans="1:15" x14ac:dyDescent="0.3">
      <c r="A292" t="s">
        <v>914</v>
      </c>
      <c r="B292" t="s">
        <v>915</v>
      </c>
      <c r="C292" t="s">
        <v>158</v>
      </c>
      <c r="D292" t="s">
        <v>916</v>
      </c>
      <c r="E292">
        <v>0</v>
      </c>
      <c r="F292" t="s">
        <v>595</v>
      </c>
      <c r="G292" t="str">
        <f>IFERROR(VLOOKUP(C292,'CWE Categories'!A:C,3,0),"")</f>
        <v>Uncontrolled Resource Consumption</v>
      </c>
      <c r="H292" t="s">
        <v>917</v>
      </c>
      <c r="M292" t="str">
        <f>IF($G292&lt;&gt;"",VLOOKUP($G292,Model!$A:$D,2,0),"")</f>
        <v>Endpoint Denial of Service</v>
      </c>
      <c r="N292" t="str">
        <f>IF($G292&lt;&gt;"",VLOOKUP($G292,Model!$A:$D,3,0),"")</f>
        <v>N/A</v>
      </c>
      <c r="O292" t="str">
        <f>IF($G292&lt;&gt;"",VLOOKUP($G292,Model!$A:$D,4,0),"")</f>
        <v>N/A</v>
      </c>
    </row>
    <row r="293" spans="1:15" x14ac:dyDescent="0.3">
      <c r="A293" t="s">
        <v>918</v>
      </c>
      <c r="B293" t="s">
        <v>919</v>
      </c>
      <c r="C293" t="s">
        <v>261</v>
      </c>
      <c r="D293" t="s">
        <v>916</v>
      </c>
      <c r="E293" t="s">
        <v>920</v>
      </c>
      <c r="F293" t="s">
        <v>595</v>
      </c>
      <c r="G293" t="str">
        <f>IFERROR(VLOOKUP(C293,'CWE Categories'!A:C,3,0),"")</f>
        <v>Directory Traversal (Relative and Absolute)</v>
      </c>
      <c r="I293" t="s">
        <v>921</v>
      </c>
      <c r="J293" s="9" t="s">
        <v>922</v>
      </c>
      <c r="L293" t="s">
        <v>923</v>
      </c>
      <c r="M293" t="str">
        <f>IF($G293&lt;&gt;"",VLOOKUP($G293,Model!$A:$D,2,0),"")</f>
        <v>Read files on system  - Data from Local System; Delete files  - Data Destruction; Upload files - Server Software Component: Web Shell; Write to existing files on system  - Data Manipulation</v>
      </c>
      <c r="N293" t="str">
        <f>IF($G293&lt;&gt;"",VLOOKUP($G293,Model!$A:$D,3,0),"")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293" t="str">
        <f>IF($G293&lt;&gt;"",VLOOKUP($G293,Model!$A:$D,4,0),"")</f>
        <v>T1133</v>
      </c>
    </row>
    <row r="294" spans="1:15" x14ac:dyDescent="0.3">
      <c r="A294" t="s">
        <v>924</v>
      </c>
      <c r="B294" t="s">
        <v>925</v>
      </c>
      <c r="C294" t="s">
        <v>36</v>
      </c>
      <c r="D294" t="s">
        <v>916</v>
      </c>
      <c r="E294" t="s">
        <v>926</v>
      </c>
      <c r="F294" t="s">
        <v>595</v>
      </c>
      <c r="G294" t="str">
        <f>IFERROR(VLOOKUP(C294,'CWE Categories'!A:C,3,0),"")</f>
        <v/>
      </c>
      <c r="H294" t="s">
        <v>783</v>
      </c>
      <c r="I294" t="s">
        <v>20</v>
      </c>
      <c r="J294" t="s">
        <v>191</v>
      </c>
      <c r="M294" t="str">
        <f>IF($G294&lt;&gt;"",VLOOKUP($G294,Model!$A:$D,2,0),"")</f>
        <v/>
      </c>
      <c r="N294" t="str">
        <f>IF($G294&lt;&gt;"",VLOOKUP($G294,Model!$A:$D,3,0),"")</f>
        <v/>
      </c>
      <c r="O294" t="str">
        <f>IF($G294&lt;&gt;"",VLOOKUP($G294,Model!$A:$D,4,0),"")</f>
        <v/>
      </c>
    </row>
    <row r="295" spans="1:15" x14ac:dyDescent="0.3">
      <c r="A295" t="s">
        <v>927</v>
      </c>
      <c r="B295" t="s">
        <v>928</v>
      </c>
      <c r="C295" t="s">
        <v>404</v>
      </c>
      <c r="D295" t="s">
        <v>916</v>
      </c>
      <c r="E295">
        <v>0</v>
      </c>
      <c r="F295" t="s">
        <v>595</v>
      </c>
      <c r="G295" t="str">
        <f>IFERROR(VLOOKUP(C295,'CWE Categories'!A:C,3,0),"")</f>
        <v>General Authentication, Authorization, and Permission Errors</v>
      </c>
      <c r="H295" s="11" t="s">
        <v>524</v>
      </c>
      <c r="M295" t="str">
        <f>IF($G295&lt;&gt;"",VLOOKUP($G295,Model!$A:$D,2,0),"")</f>
        <v>Exploit Public-Facing Application,  Exploitation for Privilege Escalation, Exploitation of Remote Services</v>
      </c>
      <c r="N295" t="str">
        <f>IF($G295&lt;&gt;"",VLOOKUP($G295,Model!$A:$D,3,0),"")</f>
        <v>Depends on what is given access to.</v>
      </c>
      <c r="O295" t="str">
        <f>IF($G295&lt;&gt;"",VLOOKUP($G295,Model!$A:$D,4,0),"")</f>
        <v>N/A</v>
      </c>
    </row>
    <row r="296" spans="1:15" x14ac:dyDescent="0.3">
      <c r="A296" t="s">
        <v>929</v>
      </c>
      <c r="B296" t="s">
        <v>930</v>
      </c>
      <c r="C296" t="s">
        <v>17</v>
      </c>
      <c r="D296" t="s">
        <v>916</v>
      </c>
      <c r="E296" t="s">
        <v>931</v>
      </c>
      <c r="F296" t="s">
        <v>595</v>
      </c>
      <c r="G296" t="str">
        <f>IFERROR(VLOOKUP(C296,'CWE Categories'!A:C,3,0),"")</f>
        <v>Memory Modification (Memory Buffer Errors, Pointer Issues, Type Errors, etc.)</v>
      </c>
      <c r="H296" t="s">
        <v>884</v>
      </c>
      <c r="M296" t="str">
        <f>IF($G296&lt;&gt;"",VLOOKUP($G296,Model!$A:$D,2,0),"")</f>
        <v>Hijack Execution Flow, Endpoint Denial of Service: Application or System Exploitation</v>
      </c>
      <c r="N296" t="str">
        <f>IF($G296&lt;&gt;"",VLOOKUP($G296,Model!$A:$D,3,0),"")</f>
        <v>N/A</v>
      </c>
      <c r="O296">
        <f>IF($G296&lt;&gt;"",VLOOKUP($G296,Model!$A:$D,4,0),"")</f>
        <v>0</v>
      </c>
    </row>
    <row r="297" spans="1:15" x14ac:dyDescent="0.3">
      <c r="A297" t="s">
        <v>932</v>
      </c>
      <c r="B297" t="s">
        <v>933</v>
      </c>
      <c r="C297" t="s">
        <v>429</v>
      </c>
      <c r="D297" t="s">
        <v>916</v>
      </c>
      <c r="E297">
        <v>0</v>
      </c>
      <c r="F297" t="s">
        <v>595</v>
      </c>
      <c r="G297" t="str">
        <f>IFERROR(VLOOKUP(C297,'CWE Categories'!A:C,3,0),"")</f>
        <v>Memory Read (Memory Buffer Errors, Pointer Issues, Type Errors, etc.)</v>
      </c>
      <c r="H297" t="s">
        <v>934</v>
      </c>
      <c r="M297" t="str">
        <f>IF($G297&lt;&gt;"",VLOOKUP($G297,Model!$A:$D,2,0),"")</f>
        <v>Data from Local System</v>
      </c>
      <c r="N297" t="str">
        <f>IF($G297&lt;&gt;"",VLOOKUP($G297,Model!$A:$D,3,0),"")</f>
        <v>Exploitation for Defense Evasion, Exploitation for Credential Access</v>
      </c>
      <c r="O297">
        <f>IF($G297&lt;&gt;"",VLOOKUP($G297,Model!$A:$D,4,0),"")</f>
        <v>0</v>
      </c>
    </row>
    <row r="298" spans="1:15" x14ac:dyDescent="0.3">
      <c r="A298" t="s">
        <v>935</v>
      </c>
      <c r="B298" t="s">
        <v>936</v>
      </c>
      <c r="C298" t="s">
        <v>937</v>
      </c>
      <c r="D298" t="s">
        <v>916</v>
      </c>
      <c r="E298" t="s">
        <v>938</v>
      </c>
      <c r="F298" t="s">
        <v>595</v>
      </c>
      <c r="G298" t="str">
        <f>IFERROR(VLOOKUP(C298,'CWE Categories'!A:C,3,0),"")</f>
        <v>Memory Modification (Memory Buffer Errors, Pointer Issues, Type Errors, etc.)</v>
      </c>
      <c r="H298" t="s">
        <v>884</v>
      </c>
      <c r="M298" t="str">
        <f>IF($G298&lt;&gt;"",VLOOKUP($G298,Model!$A:$D,2,0),"")</f>
        <v>Hijack Execution Flow, Endpoint Denial of Service: Application or System Exploitation</v>
      </c>
      <c r="N298" t="str">
        <f>IF($G298&lt;&gt;"",VLOOKUP($G298,Model!$A:$D,3,0),"")</f>
        <v>N/A</v>
      </c>
      <c r="O298">
        <f>IF($G298&lt;&gt;"",VLOOKUP($G298,Model!$A:$D,4,0),"")</f>
        <v>0</v>
      </c>
    </row>
    <row r="299" spans="1:15" x14ac:dyDescent="0.3">
      <c r="A299" t="s">
        <v>939</v>
      </c>
      <c r="B299" t="s">
        <v>940</v>
      </c>
      <c r="C299" t="s">
        <v>404</v>
      </c>
      <c r="D299" t="s">
        <v>916</v>
      </c>
      <c r="E299">
        <v>0</v>
      </c>
      <c r="F299" t="s">
        <v>595</v>
      </c>
      <c r="G299" t="str">
        <f>IFERROR(VLOOKUP(C299,'CWE Categories'!A:C,3,0),"")</f>
        <v>General Authentication, Authorization, and Permission Errors</v>
      </c>
      <c r="H299" t="s">
        <v>941</v>
      </c>
      <c r="J299" t="s">
        <v>942</v>
      </c>
      <c r="M299" t="str">
        <f>IF($G299&lt;&gt;"",VLOOKUP($G299,Model!$A:$D,2,0),"")</f>
        <v>Exploit Public-Facing Application,  Exploitation for Privilege Escalation, Exploitation of Remote Services</v>
      </c>
      <c r="N299" t="str">
        <f>IF($G299&lt;&gt;"",VLOOKUP($G299,Model!$A:$D,3,0),"")</f>
        <v>Depends on what is given access to.</v>
      </c>
      <c r="O299" t="str">
        <f>IF($G299&lt;&gt;"",VLOOKUP($G299,Model!$A:$D,4,0),"")</f>
        <v>N/A</v>
      </c>
    </row>
    <row r="300" spans="1:15" x14ac:dyDescent="0.3">
      <c r="A300" t="s">
        <v>943</v>
      </c>
      <c r="B300" t="s">
        <v>944</v>
      </c>
      <c r="C300" t="s">
        <v>945</v>
      </c>
      <c r="D300" t="s">
        <v>916</v>
      </c>
      <c r="E300">
        <v>0</v>
      </c>
      <c r="F300" t="s">
        <v>595</v>
      </c>
      <c r="G300" t="str">
        <f>IFERROR(VLOOKUP(C300,'CWE Categories'!A:C,3,0),"")</f>
        <v/>
      </c>
      <c r="H300" t="s">
        <v>52</v>
      </c>
      <c r="L300" t="s">
        <v>946</v>
      </c>
      <c r="M300" t="str">
        <f>IF($G300&lt;&gt;"",VLOOKUP($G300,Model!$A:$D,2,0),"")</f>
        <v/>
      </c>
      <c r="N300" t="str">
        <f>IF($G300&lt;&gt;"",VLOOKUP($G300,Model!$A:$D,3,0),"")</f>
        <v/>
      </c>
      <c r="O300" t="str">
        <f>IF($G300&lt;&gt;"",VLOOKUP($G300,Model!$A:$D,4,0),"")</f>
        <v/>
      </c>
    </row>
    <row r="301" spans="1:15" x14ac:dyDescent="0.3">
      <c r="A301" t="s">
        <v>947</v>
      </c>
      <c r="B301" t="s">
        <v>948</v>
      </c>
      <c r="C301" t="s">
        <v>261</v>
      </c>
      <c r="D301" t="s">
        <v>916</v>
      </c>
      <c r="E301" t="s">
        <v>949</v>
      </c>
      <c r="F301" t="s">
        <v>595</v>
      </c>
      <c r="G301" t="str">
        <f>IFERROR(VLOOKUP(C301,'CWE Categories'!A:C,3,0),"")</f>
        <v>Directory Traversal (Relative and Absolute)</v>
      </c>
      <c r="H301" t="s">
        <v>52</v>
      </c>
      <c r="M301" t="str">
        <f>IF($G301&lt;&gt;"",VLOOKUP($G301,Model!$A:$D,2,0),"")</f>
        <v>Read files on system  - Data from Local System; Delete files  - Data Destruction; Upload files - Server Software Component: Web Shell; Write to existing files on system  - Data Manipulation</v>
      </c>
      <c r="N301" t="str">
        <f>IF($G301&lt;&gt;"",VLOOKUP($G301,Model!$A:$D,3,0),"")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301" t="str">
        <f>IF($G301&lt;&gt;"",VLOOKUP($G301,Model!$A:$D,4,0),"")</f>
        <v>T1133</v>
      </c>
    </row>
    <row r="302" spans="1:15" x14ac:dyDescent="0.3">
      <c r="A302" t="s">
        <v>950</v>
      </c>
      <c r="B302" t="s">
        <v>951</v>
      </c>
      <c r="C302" t="s">
        <v>330</v>
      </c>
      <c r="D302" t="s">
        <v>916</v>
      </c>
      <c r="E302" t="s">
        <v>952</v>
      </c>
      <c r="F302" t="s">
        <v>595</v>
      </c>
      <c r="G302" t="str">
        <f>IFERROR(VLOOKUP(C302,'CWE Categories'!A:C,3,0),"")</f>
        <v/>
      </c>
      <c r="H302" t="s">
        <v>953</v>
      </c>
      <c r="L302" t="s">
        <v>954</v>
      </c>
      <c r="M302" t="str">
        <f>IF($G302&lt;&gt;"",VLOOKUP($G302,Model!$A:$D,2,0),"")</f>
        <v/>
      </c>
      <c r="N302" t="str">
        <f>IF($G302&lt;&gt;"",VLOOKUP($G302,Model!$A:$D,3,0),"")</f>
        <v/>
      </c>
      <c r="O302" t="str">
        <f>IF($G302&lt;&gt;"",VLOOKUP($G302,Model!$A:$D,4,0),"")</f>
        <v/>
      </c>
    </row>
    <row r="303" spans="1:15" x14ac:dyDescent="0.3">
      <c r="A303" t="s">
        <v>955</v>
      </c>
      <c r="B303" t="s">
        <v>956</v>
      </c>
      <c r="C303" t="s">
        <v>429</v>
      </c>
      <c r="D303" t="s">
        <v>916</v>
      </c>
      <c r="E303">
        <v>0</v>
      </c>
      <c r="F303" t="s">
        <v>595</v>
      </c>
      <c r="G303" t="str">
        <f>IFERROR(VLOOKUP(C303,'CWE Categories'!A:C,3,0),"")</f>
        <v>Memory Read (Memory Buffer Errors, Pointer Issues, Type Errors, etc.)</v>
      </c>
      <c r="H303" s="14" t="s">
        <v>41</v>
      </c>
      <c r="L303" t="s">
        <v>957</v>
      </c>
      <c r="M303" t="str">
        <f>IF($G303&lt;&gt;"",VLOOKUP($G303,Model!$A:$D,2,0),"")</f>
        <v>Data from Local System</v>
      </c>
      <c r="N303" t="str">
        <f>IF($G303&lt;&gt;"",VLOOKUP($G303,Model!$A:$D,3,0),"")</f>
        <v>Exploitation for Defense Evasion, Exploitation for Credential Access</v>
      </c>
      <c r="O303">
        <f>IF($G303&lt;&gt;"",VLOOKUP($G303,Model!$A:$D,4,0),"")</f>
        <v>0</v>
      </c>
    </row>
    <row r="304" spans="1:15" x14ac:dyDescent="0.3">
      <c r="A304" t="s">
        <v>958</v>
      </c>
      <c r="B304" t="s">
        <v>959</v>
      </c>
      <c r="C304" t="s">
        <v>60</v>
      </c>
      <c r="D304" t="s">
        <v>916</v>
      </c>
      <c r="E304">
        <v>0</v>
      </c>
      <c r="F304" t="s">
        <v>595</v>
      </c>
      <c r="G304" t="str">
        <f>IFERROR(VLOOKUP(C304,'CWE Categories'!A:C,3,0),"")</f>
        <v>SQL Injection</v>
      </c>
      <c r="H304" t="s">
        <v>20</v>
      </c>
      <c r="M304" t="str">
        <f>IF($G304&lt;&gt;"",VLOOKUP($G304,Model!$A:$D,2,0),"")</f>
        <v>Command and Scripting Interpreter</v>
      </c>
      <c r="N304" t="str">
        <f>IF($G304&lt;&gt;"",VLOOKUP($G304,Model!$A:$D,3,0),"")</f>
        <v>Data from Local System, Server Software Component: Web Shell, Create Account, Exploit Public-Facing Application, Data Manipulation</v>
      </c>
      <c r="O304" t="str">
        <f>IF($G304&lt;&gt;"",VLOOKUP($G304,Model!$A:$D,4,0),"")</f>
        <v>External Remote Service</v>
      </c>
    </row>
    <row r="305" spans="1:15" x14ac:dyDescent="0.3">
      <c r="A305" t="s">
        <v>960</v>
      </c>
      <c r="B305" t="s">
        <v>961</v>
      </c>
      <c r="C305" t="s">
        <v>60</v>
      </c>
      <c r="D305" t="s">
        <v>916</v>
      </c>
      <c r="E305" t="s">
        <v>931</v>
      </c>
      <c r="F305" t="s">
        <v>595</v>
      </c>
      <c r="G305" t="str">
        <f>IFERROR(VLOOKUP(C305,'CWE Categories'!A:C,3,0),"")</f>
        <v>SQL Injection</v>
      </c>
      <c r="H305" t="s">
        <v>20</v>
      </c>
      <c r="M305" t="str">
        <f>IF($G305&lt;&gt;"",VLOOKUP($G305,Model!$A:$D,2,0),"")</f>
        <v>Command and Scripting Interpreter</v>
      </c>
      <c r="N305" t="str">
        <f>IF($G305&lt;&gt;"",VLOOKUP($G305,Model!$A:$D,3,0),"")</f>
        <v>Data from Local System, Server Software Component: Web Shell, Create Account, Exploit Public-Facing Application, Data Manipulation</v>
      </c>
      <c r="O305" t="str">
        <f>IF($G305&lt;&gt;"",VLOOKUP($G305,Model!$A:$D,4,0),"")</f>
        <v>External Remote Service</v>
      </c>
    </row>
    <row r="306" spans="1:15" x14ac:dyDescent="0.3">
      <c r="A306" t="s">
        <v>962</v>
      </c>
      <c r="B306" t="s">
        <v>963</v>
      </c>
      <c r="C306" t="s">
        <v>354</v>
      </c>
      <c r="D306" t="s">
        <v>916</v>
      </c>
      <c r="E306" t="s">
        <v>964</v>
      </c>
      <c r="F306" t="s">
        <v>595</v>
      </c>
      <c r="G306" t="str">
        <f>IFERROR(VLOOKUP(C306,'CWE Categories'!A:C,3,0),"")</f>
        <v/>
      </c>
      <c r="H306" t="s">
        <v>52</v>
      </c>
      <c r="J306" s="8" t="s">
        <v>70</v>
      </c>
      <c r="M306" t="str">
        <f>IF($G306&lt;&gt;"",VLOOKUP($G306,Model!$A:$D,2,0),"")</f>
        <v/>
      </c>
      <c r="N306" t="str">
        <f>IF($G306&lt;&gt;"",VLOOKUP($G306,Model!$A:$D,3,0),"")</f>
        <v/>
      </c>
      <c r="O306" t="str">
        <f>IF($G306&lt;&gt;"",VLOOKUP($G306,Model!$A:$D,4,0),"")</f>
        <v/>
      </c>
    </row>
    <row r="307" spans="1:15" x14ac:dyDescent="0.3">
      <c r="A307" t="s">
        <v>965</v>
      </c>
      <c r="B307" t="s">
        <v>966</v>
      </c>
      <c r="C307" t="s">
        <v>17</v>
      </c>
      <c r="D307" t="s">
        <v>916</v>
      </c>
      <c r="E307" t="s">
        <v>967</v>
      </c>
      <c r="F307" t="s">
        <v>595</v>
      </c>
      <c r="G307" t="str">
        <f>IFERROR(VLOOKUP(C307,'CWE Categories'!A:C,3,0),"")</f>
        <v>Memory Modification (Memory Buffer Errors, Pointer Issues, Type Errors, etc.)</v>
      </c>
      <c r="H307" s="14" t="s">
        <v>88</v>
      </c>
      <c r="J307" s="8" t="s">
        <v>70</v>
      </c>
      <c r="M307" t="str">
        <f>IF($G307&lt;&gt;"",VLOOKUP($G307,Model!$A:$D,2,0),"")</f>
        <v>Hijack Execution Flow, Endpoint Denial of Service: Application or System Exploitation</v>
      </c>
      <c r="N307" t="str">
        <f>IF($G307&lt;&gt;"",VLOOKUP($G307,Model!$A:$D,3,0),"")</f>
        <v>N/A</v>
      </c>
      <c r="O307">
        <f>IF($G307&lt;&gt;"",VLOOKUP($G307,Model!$A:$D,4,0),"")</f>
        <v>0</v>
      </c>
    </row>
    <row r="308" spans="1:15" x14ac:dyDescent="0.3">
      <c r="A308" t="s">
        <v>968</v>
      </c>
      <c r="B308" t="s">
        <v>969</v>
      </c>
      <c r="C308" t="s">
        <v>354</v>
      </c>
      <c r="D308" t="s">
        <v>916</v>
      </c>
      <c r="E308">
        <v>0</v>
      </c>
      <c r="F308" t="s">
        <v>595</v>
      </c>
      <c r="G308" t="str">
        <f>IFERROR(VLOOKUP(C308,'CWE Categories'!A:C,3,0),"")</f>
        <v/>
      </c>
      <c r="H308" t="s">
        <v>970</v>
      </c>
      <c r="I308" t="s">
        <v>43</v>
      </c>
      <c r="J308" t="s">
        <v>256</v>
      </c>
      <c r="L308" t="s">
        <v>957</v>
      </c>
      <c r="M308" t="str">
        <f>IF($G308&lt;&gt;"",VLOOKUP($G308,Model!$A:$D,2,0),"")</f>
        <v/>
      </c>
      <c r="N308" t="str">
        <f>IF($G308&lt;&gt;"",VLOOKUP($G308,Model!$A:$D,3,0),"")</f>
        <v/>
      </c>
      <c r="O308" t="str">
        <f>IF($G308&lt;&gt;"",VLOOKUP($G308,Model!$A:$D,4,0),"")</f>
        <v/>
      </c>
    </row>
    <row r="309" spans="1:15" x14ac:dyDescent="0.3">
      <c r="A309" t="s">
        <v>971</v>
      </c>
      <c r="B309" t="s">
        <v>972</v>
      </c>
      <c r="C309" t="s">
        <v>73</v>
      </c>
      <c r="D309" t="s">
        <v>916</v>
      </c>
      <c r="E309">
        <v>0</v>
      </c>
      <c r="F309" t="s">
        <v>595</v>
      </c>
      <c r="G309" t="str">
        <f>IFERROR(VLOOKUP(C309,'CWE Categories'!A:C,3,0),"")</f>
        <v>OS Command Injection</v>
      </c>
      <c r="H309" t="s">
        <v>20</v>
      </c>
      <c r="J309" t="s">
        <v>191</v>
      </c>
      <c r="M309" t="str">
        <f>IF($G309&lt;&gt;"",VLOOKUP($G309,Model!$A:$D,2,0),"")</f>
        <v>Command and Scripting Interpreter</v>
      </c>
      <c r="N309" t="str">
        <f>IF($G309&lt;&gt;"",VLOOKUP($G309,Model!$A:$D,3,0),"")</f>
        <v>N/A</v>
      </c>
      <c r="O309" t="str">
        <f>IF($G309&lt;&gt;"",VLOOKUP($G309,Model!$A:$D,4,0),"")</f>
        <v>External Remote Service</v>
      </c>
    </row>
    <row r="310" spans="1:15" x14ac:dyDescent="0.3">
      <c r="A310" t="s">
        <v>973</v>
      </c>
      <c r="B310" t="s">
        <v>974</v>
      </c>
      <c r="C310" t="s">
        <v>261</v>
      </c>
      <c r="D310" t="s">
        <v>916</v>
      </c>
      <c r="E310" t="s">
        <v>975</v>
      </c>
      <c r="F310" t="s">
        <v>595</v>
      </c>
      <c r="G310" t="str">
        <f>IFERROR(VLOOKUP(C310,'CWE Categories'!A:C,3,0),"")</f>
        <v>Directory Traversal (Relative and Absolute)</v>
      </c>
      <c r="H310" t="s">
        <v>52</v>
      </c>
      <c r="M310" t="str">
        <f>IF($G310&lt;&gt;"",VLOOKUP($G310,Model!$A:$D,2,0),"")</f>
        <v>Read files on system  - Data from Local System; Delete files  - Data Destruction; Upload files - Server Software Component: Web Shell; Write to existing files on system  - Data Manipulation</v>
      </c>
      <c r="N310" t="str">
        <f>IF($G310&lt;&gt;"",VLOOKUP($G310,Model!$A:$D,3,0),"")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310" t="str">
        <f>IF($G310&lt;&gt;"",VLOOKUP($G310,Model!$A:$D,4,0),"")</f>
        <v>T1133</v>
      </c>
    </row>
    <row r="311" spans="1:15" x14ac:dyDescent="0.3">
      <c r="A311" t="s">
        <v>976</v>
      </c>
      <c r="B311" t="s">
        <v>977</v>
      </c>
      <c r="C311" t="s">
        <v>136</v>
      </c>
      <c r="D311" t="s">
        <v>916</v>
      </c>
      <c r="E311">
        <v>0</v>
      </c>
      <c r="F311" t="s">
        <v>595</v>
      </c>
      <c r="G311" t="str">
        <f>IFERROR(VLOOKUP(C311,'CWE Categories'!A:C,3,0),"")</f>
        <v>General Authentication, Authorization, and Permission Errors</v>
      </c>
      <c r="H311" t="s">
        <v>28</v>
      </c>
      <c r="J311" t="s">
        <v>712</v>
      </c>
      <c r="M311" t="str">
        <f>IF($G311&lt;&gt;"",VLOOKUP($G311,Model!$A:$D,2,0),"")</f>
        <v>Exploit Public-Facing Application,  Exploitation for Privilege Escalation, Exploitation of Remote Services</v>
      </c>
      <c r="N311" t="str">
        <f>IF($G311&lt;&gt;"",VLOOKUP($G311,Model!$A:$D,3,0),"")</f>
        <v>Depends on what is given access to.</v>
      </c>
      <c r="O311" t="str">
        <f>IF($G311&lt;&gt;"",VLOOKUP($G311,Model!$A:$D,4,0),"")</f>
        <v>N/A</v>
      </c>
    </row>
    <row r="312" spans="1:15" x14ac:dyDescent="0.3">
      <c r="A312" t="s">
        <v>978</v>
      </c>
      <c r="B312" t="s">
        <v>979</v>
      </c>
      <c r="C312" t="s">
        <v>25</v>
      </c>
      <c r="D312" t="s">
        <v>916</v>
      </c>
      <c r="E312">
        <v>0</v>
      </c>
      <c r="F312" t="s">
        <v>595</v>
      </c>
      <c r="G312" t="str">
        <f>IFERROR(VLOOKUP(C312,'CWE Categories'!A:C,3,0),"")</f>
        <v>Hard-coded Credentials</v>
      </c>
      <c r="H312" t="s">
        <v>356</v>
      </c>
      <c r="M312" t="str">
        <f>IF($G312&lt;&gt;"",VLOOKUP($G312,Model!$A:$D,2,0),"")</f>
        <v>Default Accounts</v>
      </c>
      <c r="N312" t="str">
        <f>IF($G312&lt;&gt;"",VLOOKUP($G312,Model!$A:$D,3,0),"")</f>
        <v>N/A</v>
      </c>
      <c r="O312" t="str">
        <f>IF($G312&lt;&gt;"",VLOOKUP($G312,Model!$A:$D,4,0),"")</f>
        <v>N/A</v>
      </c>
    </row>
    <row r="313" spans="1:15" x14ac:dyDescent="0.3">
      <c r="A313" t="s">
        <v>980</v>
      </c>
      <c r="B313" t="s">
        <v>981</v>
      </c>
      <c r="C313" t="s">
        <v>316</v>
      </c>
      <c r="D313" t="s">
        <v>916</v>
      </c>
      <c r="E313" t="s">
        <v>982</v>
      </c>
      <c r="F313" t="s">
        <v>595</v>
      </c>
      <c r="G313" t="str">
        <f>IFERROR(VLOOKUP(C313,'CWE Categories'!A:C,3,0),"")</f>
        <v>Memory Modification (Memory Buffer Errors, Pointer Issues, Type Errors, etc.)</v>
      </c>
      <c r="H313" t="s">
        <v>941</v>
      </c>
      <c r="L313" t="s">
        <v>954</v>
      </c>
      <c r="M313" t="str">
        <f>IF($G313&lt;&gt;"",VLOOKUP($G313,Model!$A:$D,2,0),"")</f>
        <v>Hijack Execution Flow, Endpoint Denial of Service: Application or System Exploitation</v>
      </c>
      <c r="N313" t="str">
        <f>IF($G313&lt;&gt;"",VLOOKUP($G313,Model!$A:$D,3,0),"")</f>
        <v>N/A</v>
      </c>
      <c r="O313">
        <f>IF($G313&lt;&gt;"",VLOOKUP($G313,Model!$A:$D,4,0),"")</f>
        <v>0</v>
      </c>
    </row>
    <row r="314" spans="1:15" x14ac:dyDescent="0.3">
      <c r="A314" t="s">
        <v>983</v>
      </c>
      <c r="B314" t="s">
        <v>984</v>
      </c>
      <c r="C314" t="s">
        <v>985</v>
      </c>
      <c r="D314" t="s">
        <v>916</v>
      </c>
      <c r="E314">
        <v>0</v>
      </c>
      <c r="F314" t="s">
        <v>595</v>
      </c>
      <c r="G314" t="str">
        <f>IFERROR(VLOOKUP(C314,'CWE Categories'!A:C,3,0),"")</f>
        <v>Memory Modification (Memory Buffer Errors, Pointer Issues, Type Errors, etc.)</v>
      </c>
      <c r="H314" t="s">
        <v>941</v>
      </c>
      <c r="M314" t="str">
        <f>IF($G314&lt;&gt;"",VLOOKUP($G314,Model!$A:$D,2,0),"")</f>
        <v>Hijack Execution Flow, Endpoint Denial of Service: Application or System Exploitation</v>
      </c>
      <c r="N314" t="str">
        <f>IF($G314&lt;&gt;"",VLOOKUP($G314,Model!$A:$D,3,0),"")</f>
        <v>N/A</v>
      </c>
      <c r="O314">
        <f>IF($G314&lt;&gt;"",VLOOKUP($G314,Model!$A:$D,4,0),"")</f>
        <v>0</v>
      </c>
    </row>
    <row r="315" spans="1:15" ht="57.6" x14ac:dyDescent="0.3">
      <c r="A315" t="s">
        <v>986</v>
      </c>
      <c r="B315" t="s">
        <v>987</v>
      </c>
      <c r="C315" t="s">
        <v>183</v>
      </c>
      <c r="D315" t="s">
        <v>916</v>
      </c>
      <c r="E315">
        <v>0</v>
      </c>
      <c r="F315" t="s">
        <v>595</v>
      </c>
      <c r="G315" t="str">
        <f>IFERROR(VLOOKUP(C315,'CWE Categories'!A:C,3,0),"")</f>
        <v>General Authentication, Authorization, and Permission Errors</v>
      </c>
      <c r="I315" s="10" t="s">
        <v>988</v>
      </c>
      <c r="M315" t="str">
        <f>IF($G315&lt;&gt;"",VLOOKUP($G315,Model!$A:$D,2,0),"")</f>
        <v>Exploit Public-Facing Application,  Exploitation for Privilege Escalation, Exploitation of Remote Services</v>
      </c>
      <c r="N315" t="str">
        <f>IF($G315&lt;&gt;"",VLOOKUP($G315,Model!$A:$D,3,0),"")</f>
        <v>Depends on what is given access to.</v>
      </c>
      <c r="O315" t="str">
        <f>IF($G315&lt;&gt;"",VLOOKUP($G315,Model!$A:$D,4,0),"")</f>
        <v>N/A</v>
      </c>
    </row>
    <row r="316" spans="1:15" x14ac:dyDescent="0.3">
      <c r="A316" t="s">
        <v>989</v>
      </c>
      <c r="B316" t="s">
        <v>990</v>
      </c>
      <c r="C316" t="s">
        <v>25</v>
      </c>
      <c r="D316" t="s">
        <v>916</v>
      </c>
      <c r="E316">
        <v>0</v>
      </c>
      <c r="F316" t="s">
        <v>230</v>
      </c>
      <c r="G316" t="str">
        <f>IFERROR(VLOOKUP(C316,'CWE Categories'!A:C,3,0),"")</f>
        <v>Hard-coded Credentials</v>
      </c>
      <c r="M316" t="str">
        <f>IF($G316&lt;&gt;"",VLOOKUP($G316,Model!$A:$D,2,0),"")</f>
        <v>Default Accounts</v>
      </c>
      <c r="N316" t="str">
        <f>IF($G316&lt;&gt;"",VLOOKUP($G316,Model!$A:$D,3,0),"")</f>
        <v>N/A</v>
      </c>
      <c r="O316" t="str">
        <f>IF($G316&lt;&gt;"",VLOOKUP($G316,Model!$A:$D,4,0),"")</f>
        <v>N/A</v>
      </c>
    </row>
    <row r="317" spans="1:15" x14ac:dyDescent="0.3">
      <c r="A317" t="s">
        <v>991</v>
      </c>
      <c r="B317" t="s">
        <v>992</v>
      </c>
      <c r="C317" t="s">
        <v>136</v>
      </c>
      <c r="D317" t="s">
        <v>916</v>
      </c>
      <c r="E317">
        <v>0</v>
      </c>
      <c r="F317" t="s">
        <v>230</v>
      </c>
      <c r="G317" t="str">
        <f>IFERROR(VLOOKUP(C317,'CWE Categories'!A:C,3,0),"")</f>
        <v>General Authentication, Authorization, and Permission Errors</v>
      </c>
      <c r="M317" t="str">
        <f>IF($G317&lt;&gt;"",VLOOKUP($G317,Model!$A:$D,2,0),"")</f>
        <v>Exploit Public-Facing Application,  Exploitation for Privilege Escalation, Exploitation of Remote Services</v>
      </c>
      <c r="N317" t="str">
        <f>IF($G317&lt;&gt;"",VLOOKUP($G317,Model!$A:$D,3,0),"")</f>
        <v>Depends on what is given access to.</v>
      </c>
      <c r="O317" t="str">
        <f>IF($G317&lt;&gt;"",VLOOKUP($G317,Model!$A:$D,4,0),"")</f>
        <v>N/A</v>
      </c>
    </row>
    <row r="318" spans="1:15" x14ac:dyDescent="0.3">
      <c r="A318" t="s">
        <v>993</v>
      </c>
      <c r="B318" t="s">
        <v>994</v>
      </c>
      <c r="C318" t="s">
        <v>17</v>
      </c>
      <c r="D318" t="s">
        <v>916</v>
      </c>
      <c r="E318" t="s">
        <v>995</v>
      </c>
      <c r="F318" t="s">
        <v>230</v>
      </c>
      <c r="G318" t="str">
        <f>IFERROR(VLOOKUP(C318,'CWE Categories'!A:C,3,0),"")</f>
        <v>Memory Modification (Memory Buffer Errors, Pointer Issues, Type Errors, etc.)</v>
      </c>
      <c r="M318" t="str">
        <f>IF($G318&lt;&gt;"",VLOOKUP($G318,Model!$A:$D,2,0),"")</f>
        <v>Hijack Execution Flow, Endpoint Denial of Service: Application or System Exploitation</v>
      </c>
      <c r="N318" t="str">
        <f>IF($G318&lt;&gt;"",VLOOKUP($G318,Model!$A:$D,3,0),"")</f>
        <v>N/A</v>
      </c>
      <c r="O318">
        <f>IF($G318&lt;&gt;"",VLOOKUP($G318,Model!$A:$D,4,0),"")</f>
        <v>0</v>
      </c>
    </row>
    <row r="319" spans="1:15" x14ac:dyDescent="0.3">
      <c r="A319" t="s">
        <v>996</v>
      </c>
      <c r="B319" t="s">
        <v>997</v>
      </c>
      <c r="C319" t="s">
        <v>83</v>
      </c>
      <c r="D319" t="s">
        <v>916</v>
      </c>
      <c r="E319" t="s">
        <v>998</v>
      </c>
      <c r="F319" t="s">
        <v>230</v>
      </c>
      <c r="G319" t="str">
        <f>IFERROR(VLOOKUP(C319,'CWE Categories'!A:C,3,0),"")</f>
        <v>Cross-site Scripting (XSS)</v>
      </c>
      <c r="M319" t="str">
        <f>IF($G319&lt;&gt;"",VLOOKUP($G319,Model!$A:$D,2,0),"")</f>
        <v>Command and Scripting Interpreter: JavaScript/JScript</v>
      </c>
      <c r="N319" t="str">
        <f>IF($G319&lt;&gt;"",VLOOKUP($G319,Model!$A:$D,3,0),"")</f>
        <v>Man-in-the-Browser</v>
      </c>
      <c r="O319" t="str">
        <f>IF($G319&lt;&gt;"",VLOOKUP($G319,Model!$A:$D,4,0),"")</f>
        <v>Stored – Drive-by Compromise, Others – User Execution: Malicious Link</v>
      </c>
    </row>
    <row r="320" spans="1:15" x14ac:dyDescent="0.3">
      <c r="A320" t="s">
        <v>999</v>
      </c>
      <c r="B320" t="s">
        <v>1000</v>
      </c>
      <c r="C320" t="s">
        <v>330</v>
      </c>
      <c r="D320" t="s">
        <v>916</v>
      </c>
      <c r="E320" t="s">
        <v>1001</v>
      </c>
      <c r="F320" t="s">
        <v>230</v>
      </c>
      <c r="G320" t="str">
        <f>IFERROR(VLOOKUP(C320,'CWE Categories'!A:C,3,0),"")</f>
        <v/>
      </c>
      <c r="M320" t="str">
        <f>IF($G320&lt;&gt;"",VLOOKUP($G320,Model!$A:$D,2,0),"")</f>
        <v/>
      </c>
      <c r="N320" t="str">
        <f>IF($G320&lt;&gt;"",VLOOKUP($G320,Model!$A:$D,3,0),"")</f>
        <v/>
      </c>
      <c r="O320" t="str">
        <f>IF($G320&lt;&gt;"",VLOOKUP($G320,Model!$A:$D,4,0),"")</f>
        <v/>
      </c>
    </row>
    <row r="321" spans="1:15" x14ac:dyDescent="0.3">
      <c r="A321" t="s">
        <v>1002</v>
      </c>
      <c r="B321" t="s">
        <v>1003</v>
      </c>
      <c r="C321" t="s">
        <v>1004</v>
      </c>
      <c r="D321" t="s">
        <v>916</v>
      </c>
      <c r="E321" t="s">
        <v>1005</v>
      </c>
      <c r="F321" t="s">
        <v>230</v>
      </c>
      <c r="G321" t="str">
        <f>IFERROR(VLOOKUP(C321,'CWE Categories'!A:C,3,0),"")</f>
        <v>Improper Restriction of Excessive Authentication Attempts</v>
      </c>
      <c r="M321" t="str">
        <f>IF($G321&lt;&gt;"",VLOOKUP($G321,Model!$A:$D,2,0),"")</f>
        <v>Valid Accounts</v>
      </c>
      <c r="N321" t="str">
        <f>IF($G321&lt;&gt;"",VLOOKUP($G321,Model!$A:$D,3,0),"")</f>
        <v>N/A</v>
      </c>
      <c r="O321" t="str">
        <f>IF($G321&lt;&gt;"",VLOOKUP($G321,Model!$A:$D,4,0),"")</f>
        <v>Brute Force: Password Guessing</v>
      </c>
    </row>
    <row r="322" spans="1:15" x14ac:dyDescent="0.3">
      <c r="A322" t="s">
        <v>1006</v>
      </c>
      <c r="B322" t="s">
        <v>1007</v>
      </c>
      <c r="C322" t="s">
        <v>316</v>
      </c>
      <c r="D322" t="s">
        <v>916</v>
      </c>
      <c r="E322" t="s">
        <v>1008</v>
      </c>
      <c r="F322" t="s">
        <v>230</v>
      </c>
      <c r="G322" t="str">
        <f>IFERROR(VLOOKUP(C322,'CWE Categories'!A:C,3,0),"")</f>
        <v>Memory Modification (Memory Buffer Errors, Pointer Issues, Type Errors, etc.)</v>
      </c>
      <c r="M322" t="str">
        <f>IF($G322&lt;&gt;"",VLOOKUP($G322,Model!$A:$D,2,0),"")</f>
        <v>Hijack Execution Flow, Endpoint Denial of Service: Application or System Exploitation</v>
      </c>
      <c r="N322" t="str">
        <f>IF($G322&lt;&gt;"",VLOOKUP($G322,Model!$A:$D,3,0),"")</f>
        <v>N/A</v>
      </c>
      <c r="O322">
        <f>IF($G322&lt;&gt;"",VLOOKUP($G322,Model!$A:$D,4,0),"")</f>
        <v>0</v>
      </c>
    </row>
    <row r="323" spans="1:15" x14ac:dyDescent="0.3">
      <c r="A323" t="s">
        <v>1009</v>
      </c>
      <c r="B323" t="s">
        <v>1010</v>
      </c>
      <c r="C323" t="s">
        <v>429</v>
      </c>
      <c r="D323" t="s">
        <v>916</v>
      </c>
      <c r="E323" t="s">
        <v>975</v>
      </c>
      <c r="F323" t="s">
        <v>230</v>
      </c>
      <c r="G323" t="str">
        <f>IFERROR(VLOOKUP(C323,'CWE Categories'!A:C,3,0),"")</f>
        <v>Memory Read (Memory Buffer Errors, Pointer Issues, Type Errors, etc.)</v>
      </c>
      <c r="M323" t="str">
        <f>IF($G323&lt;&gt;"",VLOOKUP($G323,Model!$A:$D,2,0),"")</f>
        <v>Data from Local System</v>
      </c>
      <c r="N323" t="str">
        <f>IF($G323&lt;&gt;"",VLOOKUP($G323,Model!$A:$D,3,0),"")</f>
        <v>Exploitation for Defense Evasion, Exploitation for Credential Access</v>
      </c>
      <c r="O323">
        <f>IF($G323&lt;&gt;"",VLOOKUP($G323,Model!$A:$D,4,0),"")</f>
        <v>0</v>
      </c>
    </row>
    <row r="324" spans="1:15" x14ac:dyDescent="0.3">
      <c r="A324" t="s">
        <v>1011</v>
      </c>
      <c r="B324" t="s">
        <v>1012</v>
      </c>
      <c r="C324" t="s">
        <v>429</v>
      </c>
      <c r="D324" t="s">
        <v>916</v>
      </c>
      <c r="E324" t="s">
        <v>1013</v>
      </c>
      <c r="F324" t="s">
        <v>230</v>
      </c>
      <c r="G324" t="str">
        <f>IFERROR(VLOOKUP(C324,'CWE Categories'!A:C,3,0),"")</f>
        <v>Memory Read (Memory Buffer Errors, Pointer Issues, Type Errors, etc.)</v>
      </c>
      <c r="M324" t="str">
        <f>IF($G324&lt;&gt;"",VLOOKUP($G324,Model!$A:$D,2,0),"")</f>
        <v>Data from Local System</v>
      </c>
      <c r="N324" t="str">
        <f>IF($G324&lt;&gt;"",VLOOKUP($G324,Model!$A:$D,3,0),"")</f>
        <v>Exploitation for Defense Evasion, Exploitation for Credential Access</v>
      </c>
      <c r="O324">
        <f>IF($G324&lt;&gt;"",VLOOKUP($G324,Model!$A:$D,4,0),"")</f>
        <v>0</v>
      </c>
    </row>
    <row r="325" spans="1:15" x14ac:dyDescent="0.3">
      <c r="A325" t="s">
        <v>1014</v>
      </c>
      <c r="B325" t="s">
        <v>1015</v>
      </c>
      <c r="C325" t="s">
        <v>316</v>
      </c>
      <c r="D325" t="s">
        <v>916</v>
      </c>
      <c r="E325">
        <v>0</v>
      </c>
      <c r="F325" t="s">
        <v>230</v>
      </c>
      <c r="G325" t="str">
        <f>IFERROR(VLOOKUP(C325,'CWE Categories'!A:C,3,0),"")</f>
        <v>Memory Modification (Memory Buffer Errors, Pointer Issues, Type Errors, etc.)</v>
      </c>
      <c r="M325" t="str">
        <f>IF($G325&lt;&gt;"",VLOOKUP($G325,Model!$A:$D,2,0),"")</f>
        <v>Hijack Execution Flow, Endpoint Denial of Service: Application or System Exploitation</v>
      </c>
      <c r="N325" t="str">
        <f>IF($G325&lt;&gt;"",VLOOKUP($G325,Model!$A:$D,3,0),"")</f>
        <v>N/A</v>
      </c>
      <c r="O325">
        <f>IF($G325&lt;&gt;"",VLOOKUP($G325,Model!$A:$D,4,0),"")</f>
        <v>0</v>
      </c>
    </row>
    <row r="326" spans="1:15" x14ac:dyDescent="0.3">
      <c r="A326" t="s">
        <v>1016</v>
      </c>
      <c r="B326" t="s">
        <v>1017</v>
      </c>
      <c r="C326" t="s">
        <v>937</v>
      </c>
      <c r="D326" t="s">
        <v>916</v>
      </c>
      <c r="E326" t="s">
        <v>1018</v>
      </c>
      <c r="F326" t="s">
        <v>230</v>
      </c>
      <c r="G326" t="str">
        <f>IFERROR(VLOOKUP(C326,'CWE Categories'!A:C,3,0),"")</f>
        <v>Memory Modification (Memory Buffer Errors, Pointer Issues, Type Errors, etc.)</v>
      </c>
      <c r="M326" t="str">
        <f>IF($G326&lt;&gt;"",VLOOKUP($G326,Model!$A:$D,2,0),"")</f>
        <v>Hijack Execution Flow, Endpoint Denial of Service: Application or System Exploitation</v>
      </c>
      <c r="N326" t="str">
        <f>IF($G326&lt;&gt;"",VLOOKUP($G326,Model!$A:$D,3,0),"")</f>
        <v>N/A</v>
      </c>
      <c r="O326">
        <f>IF($G326&lt;&gt;"",VLOOKUP($G326,Model!$A:$D,4,0),"")</f>
        <v>0</v>
      </c>
    </row>
    <row r="327" spans="1:15" x14ac:dyDescent="0.3">
      <c r="A327" t="s">
        <v>1019</v>
      </c>
      <c r="B327" t="s">
        <v>1020</v>
      </c>
      <c r="C327" t="s">
        <v>83</v>
      </c>
      <c r="D327" t="s">
        <v>916</v>
      </c>
      <c r="E327">
        <v>0</v>
      </c>
      <c r="F327" t="s">
        <v>230</v>
      </c>
      <c r="G327" t="str">
        <f>IFERROR(VLOOKUP(C327,'CWE Categories'!A:C,3,0),"")</f>
        <v>Cross-site Scripting (XSS)</v>
      </c>
      <c r="M327" t="str">
        <f>IF($G327&lt;&gt;"",VLOOKUP($G327,Model!$A:$D,2,0),"")</f>
        <v>Command and Scripting Interpreter: JavaScript/JScript</v>
      </c>
      <c r="N327" t="str">
        <f>IF($G327&lt;&gt;"",VLOOKUP($G327,Model!$A:$D,3,0),"")</f>
        <v>Man-in-the-Browser</v>
      </c>
      <c r="O327" t="str">
        <f>IF($G327&lt;&gt;"",VLOOKUP($G327,Model!$A:$D,4,0),"")</f>
        <v>Stored – Drive-by Compromise, Others – User Execution: Malicious Link</v>
      </c>
    </row>
    <row r="328" spans="1:15" x14ac:dyDescent="0.3">
      <c r="A328" t="s">
        <v>1021</v>
      </c>
      <c r="B328" t="s">
        <v>1022</v>
      </c>
      <c r="C328" t="s">
        <v>1023</v>
      </c>
      <c r="D328" t="s">
        <v>916</v>
      </c>
      <c r="E328" t="s">
        <v>920</v>
      </c>
      <c r="F328" t="s">
        <v>230</v>
      </c>
      <c r="G328" t="str">
        <f>IFERROR(VLOOKUP(C328,'CWE Categories'!A:C,3,0),"")</f>
        <v/>
      </c>
      <c r="M328" t="str">
        <f>IF($G328&lt;&gt;"",VLOOKUP($G328,Model!$A:$D,2,0),"")</f>
        <v/>
      </c>
      <c r="N328" t="str">
        <f>IF($G328&lt;&gt;"",VLOOKUP($G328,Model!$A:$D,3,0),"")</f>
        <v/>
      </c>
      <c r="O328" t="str">
        <f>IF($G328&lt;&gt;"",VLOOKUP($G328,Model!$A:$D,4,0),"")</f>
        <v/>
      </c>
    </row>
    <row r="329" spans="1:15" x14ac:dyDescent="0.3">
      <c r="A329" t="s">
        <v>1024</v>
      </c>
      <c r="B329" t="s">
        <v>1025</v>
      </c>
      <c r="C329" t="e">
        <v>#N/A</v>
      </c>
      <c r="D329" t="s">
        <v>916</v>
      </c>
      <c r="E329" t="e">
        <v>#N/A</v>
      </c>
      <c r="F329" t="s">
        <v>230</v>
      </c>
      <c r="G329" t="str">
        <f>IFERROR(VLOOKUP(C329,'CWE Categories'!A:C,3,0),"")</f>
        <v/>
      </c>
      <c r="M329" t="str">
        <f>IF($G329&lt;&gt;"",VLOOKUP($G329,Model!$A:$D,2,0),"")</f>
        <v/>
      </c>
      <c r="N329" t="str">
        <f>IF($G329&lt;&gt;"",VLOOKUP($G329,Model!$A:$D,3,0),"")</f>
        <v/>
      </c>
      <c r="O329" t="str">
        <f>IF($G329&lt;&gt;"",VLOOKUP($G329,Model!$A:$D,4,0),"")</f>
        <v/>
      </c>
    </row>
    <row r="330" spans="1:15" x14ac:dyDescent="0.3">
      <c r="A330" t="s">
        <v>1026</v>
      </c>
      <c r="B330" t="s">
        <v>1027</v>
      </c>
      <c r="C330" t="s">
        <v>261</v>
      </c>
      <c r="D330" t="s">
        <v>916</v>
      </c>
      <c r="E330" t="s">
        <v>1028</v>
      </c>
      <c r="F330" t="s">
        <v>230</v>
      </c>
      <c r="G330" t="str">
        <f>IFERROR(VLOOKUP(C330,'CWE Categories'!A:C,3,0),"")</f>
        <v>Directory Traversal (Relative and Absolute)</v>
      </c>
      <c r="M330" t="str">
        <f>IF($G330&lt;&gt;"",VLOOKUP($G330,Model!$A:$D,2,0),"")</f>
        <v>Read files on system  - Data from Local System; Delete files  - Data Destruction; Upload files - Server Software Component: Web Shell; Write to existing files on system  - Data Manipulation</v>
      </c>
      <c r="N330" t="str">
        <f>IF($G330&lt;&gt;"",VLOOKUP($G330,Model!$A:$D,3,0),"")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330" t="str">
        <f>IF($G330&lt;&gt;"",VLOOKUP($G330,Model!$A:$D,4,0),"")</f>
        <v>T1133</v>
      </c>
    </row>
    <row r="331" spans="1:15" x14ac:dyDescent="0.3">
      <c r="A331" t="s">
        <v>1029</v>
      </c>
      <c r="B331" t="s">
        <v>1030</v>
      </c>
      <c r="C331" t="s">
        <v>36</v>
      </c>
      <c r="D331" t="s">
        <v>916</v>
      </c>
      <c r="E331">
        <v>0</v>
      </c>
      <c r="F331" t="s">
        <v>230</v>
      </c>
      <c r="G331" t="str">
        <f>IFERROR(VLOOKUP(C331,'CWE Categories'!A:C,3,0),"")</f>
        <v/>
      </c>
      <c r="M331" t="str">
        <f>IF($G331&lt;&gt;"",VLOOKUP($G331,Model!$A:$D,2,0),"")</f>
        <v/>
      </c>
      <c r="N331" t="str">
        <f>IF($G331&lt;&gt;"",VLOOKUP($G331,Model!$A:$D,3,0),"")</f>
        <v/>
      </c>
      <c r="O331" t="str">
        <f>IF($G331&lt;&gt;"",VLOOKUP($G331,Model!$A:$D,4,0),"")</f>
        <v/>
      </c>
    </row>
    <row r="332" spans="1:15" x14ac:dyDescent="0.3">
      <c r="A332" t="s">
        <v>1031</v>
      </c>
      <c r="B332" t="s">
        <v>1032</v>
      </c>
      <c r="C332" t="s">
        <v>183</v>
      </c>
      <c r="D332" t="s">
        <v>916</v>
      </c>
      <c r="E332">
        <v>0</v>
      </c>
      <c r="F332" t="s">
        <v>230</v>
      </c>
      <c r="G332" t="str">
        <f>IFERROR(VLOOKUP(C332,'CWE Categories'!A:C,3,0),"")</f>
        <v>General Authentication, Authorization, and Permission Errors</v>
      </c>
      <c r="M332" t="str">
        <f>IF($G332&lt;&gt;"",VLOOKUP($G332,Model!$A:$D,2,0),"")</f>
        <v>Exploit Public-Facing Application,  Exploitation for Privilege Escalation, Exploitation of Remote Services</v>
      </c>
      <c r="N332" t="str">
        <f>IF($G332&lt;&gt;"",VLOOKUP($G332,Model!$A:$D,3,0),"")</f>
        <v>Depends on what is given access to.</v>
      </c>
      <c r="O332" t="str">
        <f>IF($G332&lt;&gt;"",VLOOKUP($G332,Model!$A:$D,4,0),"")</f>
        <v>N/A</v>
      </c>
    </row>
    <row r="333" spans="1:15" x14ac:dyDescent="0.3">
      <c r="A333" t="s">
        <v>1033</v>
      </c>
      <c r="B333" t="s">
        <v>1034</v>
      </c>
      <c r="C333" t="s">
        <v>36</v>
      </c>
      <c r="D333" t="s">
        <v>916</v>
      </c>
      <c r="E333" t="s">
        <v>1035</v>
      </c>
      <c r="F333" t="s">
        <v>230</v>
      </c>
      <c r="G333" t="str">
        <f>IFERROR(VLOOKUP(C333,'CWE Categories'!A:C,3,0),"")</f>
        <v/>
      </c>
      <c r="M333" t="str">
        <f>IF($G333&lt;&gt;"",VLOOKUP($G333,Model!$A:$D,2,0),"")</f>
        <v/>
      </c>
      <c r="N333" t="str">
        <f>IF($G333&lt;&gt;"",VLOOKUP($G333,Model!$A:$D,3,0),"")</f>
        <v/>
      </c>
      <c r="O333" t="str">
        <f>IF($G333&lt;&gt;"",VLOOKUP($G333,Model!$A:$D,4,0),"")</f>
        <v/>
      </c>
    </row>
    <row r="334" spans="1:15" x14ac:dyDescent="0.3">
      <c r="A334" t="s">
        <v>1036</v>
      </c>
      <c r="B334" t="s">
        <v>1037</v>
      </c>
      <c r="C334" t="s">
        <v>1038</v>
      </c>
      <c r="D334" t="s">
        <v>916</v>
      </c>
      <c r="E334" t="s">
        <v>1039</v>
      </c>
      <c r="F334" t="s">
        <v>230</v>
      </c>
      <c r="G334" t="str">
        <f>IFERROR(VLOOKUP(C334,'CWE Categories'!A:C,3,0),"")</f>
        <v>General Cryptographic Issues</v>
      </c>
      <c r="M334" t="str">
        <f>IF($G334&lt;&gt;"",VLOOKUP($G334,Model!$A:$D,2,0),"")</f>
        <v>Credential storage or transmission – Valid Accounts; Transmitting over network – Man-in-the-Middle, Network Sniffing; Sensitive information storage – various techniques from the Collection tactic</v>
      </c>
      <c r="N334" t="str">
        <f>IF($G334&lt;&gt;"",VLOOKUP($G334,Model!$A:$D,3,0),"")</f>
        <v>Brute Force</v>
      </c>
      <c r="O334">
        <f>IF($G334&lt;&gt;"",VLOOKUP($G334,Model!$A:$D,4,0),"")</f>
        <v>0</v>
      </c>
    </row>
    <row r="335" spans="1:15" x14ac:dyDescent="0.3">
      <c r="A335" t="s">
        <v>1040</v>
      </c>
      <c r="B335" t="s">
        <v>1041</v>
      </c>
      <c r="C335" t="s">
        <v>1042</v>
      </c>
      <c r="D335" t="s">
        <v>916</v>
      </c>
      <c r="E335">
        <v>0</v>
      </c>
      <c r="F335" t="s">
        <v>230</v>
      </c>
      <c r="G335" t="str">
        <f>IFERROR(VLOOKUP(C335,'CWE Categories'!A:C,3,0),"")</f>
        <v>Cleartext Transmission of Sensitive Information</v>
      </c>
      <c r="M335" t="str">
        <f>IF($G335&lt;&gt;"",VLOOKUP($G335,Model!$A:$D,2,0),"")</f>
        <v>Unsecured Credentials</v>
      </c>
      <c r="N335" t="str">
        <f>IF($G335&lt;&gt;"",VLOOKUP($G335,Model!$A:$D,3,0),"")</f>
        <v>Valid Accounts</v>
      </c>
      <c r="O335" t="str">
        <f>IF($G335&lt;&gt;"",VLOOKUP($G335,Model!$A:$D,4,0),"")</f>
        <v>Network Sniffing</v>
      </c>
    </row>
    <row r="336" spans="1:15" x14ac:dyDescent="0.3">
      <c r="A336" t="s">
        <v>1043</v>
      </c>
      <c r="B336" t="s">
        <v>1044</v>
      </c>
      <c r="C336" t="s">
        <v>158</v>
      </c>
      <c r="D336" t="s">
        <v>916</v>
      </c>
      <c r="E336">
        <v>0</v>
      </c>
      <c r="F336" t="s">
        <v>230</v>
      </c>
      <c r="G336" t="str">
        <f>IFERROR(VLOOKUP(C336,'CWE Categories'!A:C,3,0),"")</f>
        <v>Uncontrolled Resource Consumption</v>
      </c>
      <c r="M336" t="str">
        <f>IF($G336&lt;&gt;"",VLOOKUP($G336,Model!$A:$D,2,0),"")</f>
        <v>Endpoint Denial of Service</v>
      </c>
      <c r="N336" t="str">
        <f>IF($G336&lt;&gt;"",VLOOKUP($G336,Model!$A:$D,3,0),"")</f>
        <v>N/A</v>
      </c>
      <c r="O336" t="str">
        <f>IF($G336&lt;&gt;"",VLOOKUP($G336,Model!$A:$D,4,0),"")</f>
        <v>N/A</v>
      </c>
    </row>
    <row r="337" spans="1:15" x14ac:dyDescent="0.3">
      <c r="A337" t="s">
        <v>1045</v>
      </c>
      <c r="B337" t="s">
        <v>1046</v>
      </c>
      <c r="C337" t="s">
        <v>1042</v>
      </c>
      <c r="D337" t="s">
        <v>916</v>
      </c>
      <c r="E337">
        <v>0</v>
      </c>
      <c r="F337" t="s">
        <v>230</v>
      </c>
      <c r="G337" t="str">
        <f>IFERROR(VLOOKUP(C337,'CWE Categories'!A:C,3,0),"")</f>
        <v>Cleartext Transmission of Sensitive Information</v>
      </c>
      <c r="M337" t="str">
        <f>IF($G337&lt;&gt;"",VLOOKUP($G337,Model!$A:$D,2,0),"")</f>
        <v>Unsecured Credentials</v>
      </c>
      <c r="N337" t="str">
        <f>IF($G337&lt;&gt;"",VLOOKUP($G337,Model!$A:$D,3,0),"")</f>
        <v>Valid Accounts</v>
      </c>
      <c r="O337" t="str">
        <f>IF($G337&lt;&gt;"",VLOOKUP($G337,Model!$A:$D,4,0),"")</f>
        <v>Network Sniffing</v>
      </c>
    </row>
    <row r="338" spans="1:15" x14ac:dyDescent="0.3">
      <c r="A338" t="s">
        <v>1047</v>
      </c>
      <c r="B338" t="s">
        <v>1048</v>
      </c>
      <c r="C338" t="s">
        <v>868</v>
      </c>
      <c r="D338" t="s">
        <v>916</v>
      </c>
      <c r="E338">
        <v>0</v>
      </c>
      <c r="F338" t="s">
        <v>230</v>
      </c>
      <c r="G338" t="str">
        <f>IFERROR(VLOOKUP(C338,'CWE Categories'!A:C,3,0),"")</f>
        <v/>
      </c>
      <c r="M338" t="str">
        <f>IF($G338&lt;&gt;"",VLOOKUP($G338,Model!$A:$D,2,0),"")</f>
        <v/>
      </c>
      <c r="N338" t="str">
        <f>IF($G338&lt;&gt;"",VLOOKUP($G338,Model!$A:$D,3,0),"")</f>
        <v/>
      </c>
      <c r="O338" t="str">
        <f>IF($G338&lt;&gt;"",VLOOKUP($G338,Model!$A:$D,4,0),"")</f>
        <v/>
      </c>
    </row>
    <row r="339" spans="1:15" x14ac:dyDescent="0.3">
      <c r="A339" t="s">
        <v>1049</v>
      </c>
      <c r="B339" t="s">
        <v>1050</v>
      </c>
      <c r="C339" t="s">
        <v>83</v>
      </c>
      <c r="D339" t="s">
        <v>916</v>
      </c>
      <c r="E339" t="s">
        <v>1051</v>
      </c>
      <c r="F339" t="s">
        <v>230</v>
      </c>
      <c r="G339" t="str">
        <f>IFERROR(VLOOKUP(C339,'CWE Categories'!A:C,3,0),"")</f>
        <v>Cross-site Scripting (XSS)</v>
      </c>
      <c r="M339" t="str">
        <f>IF($G339&lt;&gt;"",VLOOKUP($G339,Model!$A:$D,2,0),"")</f>
        <v>Command and Scripting Interpreter: JavaScript/JScript</v>
      </c>
      <c r="N339" t="str">
        <f>IF($G339&lt;&gt;"",VLOOKUP($G339,Model!$A:$D,3,0),"")</f>
        <v>Man-in-the-Browser</v>
      </c>
      <c r="O339" t="str">
        <f>IF($G339&lt;&gt;"",VLOOKUP($G339,Model!$A:$D,4,0),"")</f>
        <v>Stored – Drive-by Compromise, Others – User Execution: Malicious Link</v>
      </c>
    </row>
    <row r="340" spans="1:15" x14ac:dyDescent="0.3">
      <c r="A340" t="s">
        <v>1052</v>
      </c>
      <c r="B340" t="s">
        <v>1053</v>
      </c>
      <c r="C340" t="e">
        <v>#N/A</v>
      </c>
      <c r="D340" t="s">
        <v>916</v>
      </c>
      <c r="E340" t="e">
        <v>#N/A</v>
      </c>
      <c r="F340" t="s">
        <v>230</v>
      </c>
      <c r="G340" t="str">
        <f>IFERROR(VLOOKUP(C340,'CWE Categories'!A:C,3,0),"")</f>
        <v/>
      </c>
      <c r="M340" t="str">
        <f>IF($G340&lt;&gt;"",VLOOKUP($G340,Model!$A:$D,2,0),"")</f>
        <v/>
      </c>
      <c r="N340" t="str">
        <f>IF($G340&lt;&gt;"",VLOOKUP($G340,Model!$A:$D,3,0),"")</f>
        <v/>
      </c>
      <c r="O340" t="str">
        <f>IF($G340&lt;&gt;"",VLOOKUP($G340,Model!$A:$D,4,0),"")</f>
        <v/>
      </c>
    </row>
    <row r="341" spans="1:15" x14ac:dyDescent="0.3">
      <c r="A341" t="s">
        <v>1054</v>
      </c>
      <c r="B341" t="s">
        <v>1055</v>
      </c>
      <c r="C341" t="e">
        <v>#N/A</v>
      </c>
      <c r="D341" t="s">
        <v>916</v>
      </c>
      <c r="E341" t="e">
        <v>#N/A</v>
      </c>
      <c r="F341" t="s">
        <v>230</v>
      </c>
      <c r="G341" t="str">
        <f>IFERROR(VLOOKUP(C341,'CWE Categories'!A:C,3,0),"")</f>
        <v/>
      </c>
      <c r="M341" t="str">
        <f>IF($G341&lt;&gt;"",VLOOKUP($G341,Model!$A:$D,2,0),"")</f>
        <v/>
      </c>
      <c r="N341" t="str">
        <f>IF($G341&lt;&gt;"",VLOOKUP($G341,Model!$A:$D,3,0),"")</f>
        <v/>
      </c>
      <c r="O341" t="str">
        <f>IF($G341&lt;&gt;"",VLOOKUP($G341,Model!$A:$D,4,0),"")</f>
        <v/>
      </c>
    </row>
    <row r="342" spans="1:15" x14ac:dyDescent="0.3">
      <c r="A342" t="s">
        <v>1056</v>
      </c>
      <c r="B342" t="s">
        <v>1057</v>
      </c>
      <c r="C342" t="s">
        <v>261</v>
      </c>
      <c r="D342" t="s">
        <v>916</v>
      </c>
      <c r="E342" t="s">
        <v>975</v>
      </c>
      <c r="F342" t="s">
        <v>230</v>
      </c>
      <c r="G342" t="str">
        <f>IFERROR(VLOOKUP(C342,'CWE Categories'!A:C,3,0),"")</f>
        <v>Directory Traversal (Relative and Absolute)</v>
      </c>
      <c r="M342" t="str">
        <f>IF($G342&lt;&gt;"",VLOOKUP($G342,Model!$A:$D,2,0),"")</f>
        <v>Read files on system  - Data from Local System; Delete files  - Data Destruction; Upload files - Server Software Component: Web Shell; Write to existing files on system  - Data Manipulation</v>
      </c>
      <c r="N342" t="str">
        <f>IF($G342&lt;&gt;"",VLOOKUP($G342,Model!$A:$D,3,0),"")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342" t="str">
        <f>IF($G342&lt;&gt;"",VLOOKUP($G342,Model!$A:$D,4,0),"")</f>
        <v>T1133</v>
      </c>
    </row>
    <row r="343" spans="1:15" x14ac:dyDescent="0.3">
      <c r="A343" t="s">
        <v>1058</v>
      </c>
      <c r="B343" t="s">
        <v>1059</v>
      </c>
      <c r="C343" t="e">
        <v>#N/A</v>
      </c>
      <c r="D343" t="s">
        <v>916</v>
      </c>
      <c r="E343" t="e">
        <v>#N/A</v>
      </c>
      <c r="F343" t="s">
        <v>230</v>
      </c>
      <c r="G343" t="str">
        <f>IFERROR(VLOOKUP(C343,'CWE Categories'!A:C,3,0),"")</f>
        <v/>
      </c>
      <c r="M343" t="str">
        <f>IF($G343&lt;&gt;"",VLOOKUP($G343,Model!$A:$D,2,0),"")</f>
        <v/>
      </c>
      <c r="N343" t="str">
        <f>IF($G343&lt;&gt;"",VLOOKUP($G343,Model!$A:$D,3,0),"")</f>
        <v/>
      </c>
      <c r="O343" t="str">
        <f>IF($G343&lt;&gt;"",VLOOKUP($G343,Model!$A:$D,4,0),"")</f>
        <v/>
      </c>
    </row>
    <row r="344" spans="1:15" x14ac:dyDescent="0.3">
      <c r="A344" t="s">
        <v>1060</v>
      </c>
      <c r="B344" t="s">
        <v>1061</v>
      </c>
      <c r="C344" t="s">
        <v>1062</v>
      </c>
      <c r="D344" t="s">
        <v>916</v>
      </c>
      <c r="E344" t="s">
        <v>1063</v>
      </c>
      <c r="F344" t="s">
        <v>230</v>
      </c>
      <c r="G344" t="str">
        <f>IFERROR(VLOOKUP(C344,'CWE Categories'!A:C,3,0),"")</f>
        <v/>
      </c>
      <c r="M344" t="str">
        <f>IF($G344&lt;&gt;"",VLOOKUP($G344,Model!$A:$D,2,0),"")</f>
        <v/>
      </c>
      <c r="N344" t="str">
        <f>IF($G344&lt;&gt;"",VLOOKUP($G344,Model!$A:$D,3,0),"")</f>
        <v/>
      </c>
      <c r="O344" t="str">
        <f>IF($G344&lt;&gt;"",VLOOKUP($G344,Model!$A:$D,4,0),"")</f>
        <v/>
      </c>
    </row>
    <row r="345" spans="1:15" x14ac:dyDescent="0.3">
      <c r="A345" t="s">
        <v>1064</v>
      </c>
      <c r="B345" t="s">
        <v>1065</v>
      </c>
      <c r="C345" t="s">
        <v>145</v>
      </c>
      <c r="D345" t="s">
        <v>916</v>
      </c>
      <c r="E345" t="s">
        <v>1066</v>
      </c>
      <c r="F345" t="s">
        <v>230</v>
      </c>
      <c r="G345" t="str">
        <f>IFERROR(VLOOKUP(C345,'CWE Categories'!A:C,3,0),"")</f>
        <v>Untrusted/Uncontrolled/Unquoted Search Path</v>
      </c>
      <c r="M345" t="str">
        <f>IF($G345&lt;&gt;"",VLOOKUP($G345,Model!$A:$D,2,0),"")</f>
        <v>Hijack Execution Flow</v>
      </c>
      <c r="N345" t="str">
        <f>IF($G345&lt;&gt;"",VLOOKUP($G345,Model!$A:$D,3,0),"")</f>
        <v>N/A</v>
      </c>
      <c r="O345" t="str">
        <f>IF($G345&lt;&gt;"",VLOOKUP($G345,Model!$A:$D,4,0),"")</f>
        <v>N/A</v>
      </c>
    </row>
    <row r="346" spans="1:15" x14ac:dyDescent="0.3">
      <c r="A346" t="s">
        <v>1067</v>
      </c>
      <c r="B346" t="s">
        <v>1068</v>
      </c>
      <c r="C346" t="s">
        <v>17</v>
      </c>
      <c r="D346" t="s">
        <v>916</v>
      </c>
      <c r="E346" t="s">
        <v>1069</v>
      </c>
      <c r="F346" t="s">
        <v>230</v>
      </c>
      <c r="G346" t="str">
        <f>IFERROR(VLOOKUP(C346,'CWE Categories'!A:C,3,0),"")</f>
        <v>Memory Modification (Memory Buffer Errors, Pointer Issues, Type Errors, etc.)</v>
      </c>
      <c r="M346" t="str">
        <f>IF($G346&lt;&gt;"",VLOOKUP($G346,Model!$A:$D,2,0),"")</f>
        <v>Hijack Execution Flow, Endpoint Denial of Service: Application or System Exploitation</v>
      </c>
      <c r="N346" t="str">
        <f>IF($G346&lt;&gt;"",VLOOKUP($G346,Model!$A:$D,3,0),"")</f>
        <v>N/A</v>
      </c>
      <c r="O346">
        <f>IF($G346&lt;&gt;"",VLOOKUP($G346,Model!$A:$D,4,0),"")</f>
        <v>0</v>
      </c>
    </row>
    <row r="347" spans="1:15" x14ac:dyDescent="0.3">
      <c r="A347" t="s">
        <v>1070</v>
      </c>
      <c r="B347" t="s">
        <v>1071</v>
      </c>
      <c r="C347" t="s">
        <v>17</v>
      </c>
      <c r="D347" t="s">
        <v>916</v>
      </c>
      <c r="E347" t="s">
        <v>1072</v>
      </c>
      <c r="F347" t="s">
        <v>230</v>
      </c>
      <c r="G347" t="str">
        <f>IFERROR(VLOOKUP(C347,'CWE Categories'!A:C,3,0),"")</f>
        <v>Memory Modification (Memory Buffer Errors, Pointer Issues, Type Errors, etc.)</v>
      </c>
      <c r="M347" t="str">
        <f>IF($G347&lt;&gt;"",VLOOKUP($G347,Model!$A:$D,2,0),"")</f>
        <v>Hijack Execution Flow, Endpoint Denial of Service: Application or System Exploitation</v>
      </c>
      <c r="N347" t="str">
        <f>IF($G347&lt;&gt;"",VLOOKUP($G347,Model!$A:$D,3,0),"")</f>
        <v>N/A</v>
      </c>
      <c r="O347">
        <f>IF($G347&lt;&gt;"",VLOOKUP($G347,Model!$A:$D,4,0),"")</f>
        <v>0</v>
      </c>
    </row>
    <row r="348" spans="1:15" x14ac:dyDescent="0.3">
      <c r="A348" t="s">
        <v>1073</v>
      </c>
      <c r="B348" t="s">
        <v>1074</v>
      </c>
      <c r="C348" t="s">
        <v>136</v>
      </c>
      <c r="D348" t="s">
        <v>916</v>
      </c>
      <c r="E348">
        <v>0</v>
      </c>
      <c r="F348" t="s">
        <v>595</v>
      </c>
      <c r="G348" t="str">
        <f>IFERROR(VLOOKUP(C348,'CWE Categories'!A:C,3,0),"")</f>
        <v>General Authentication, Authorization, and Permission Errors</v>
      </c>
      <c r="H348" t="s">
        <v>1075</v>
      </c>
      <c r="I348" t="s">
        <v>1076</v>
      </c>
      <c r="M348" t="str">
        <f>IF($G348&lt;&gt;"",VLOOKUP($G348,Model!$A:$D,2,0),"")</f>
        <v>Exploit Public-Facing Application,  Exploitation for Privilege Escalation, Exploitation of Remote Services</v>
      </c>
      <c r="N348" t="str">
        <f>IF($G348&lt;&gt;"",VLOOKUP($G348,Model!$A:$D,3,0),"")</f>
        <v>Depends on what is given access to.</v>
      </c>
      <c r="O348" t="str">
        <f>IF($G348&lt;&gt;"",VLOOKUP($G348,Model!$A:$D,4,0),"")</f>
        <v>N/A</v>
      </c>
    </row>
    <row r="349" spans="1:15" x14ac:dyDescent="0.3">
      <c r="A349" t="s">
        <v>1077</v>
      </c>
      <c r="B349" t="s">
        <v>1078</v>
      </c>
      <c r="C349" t="s">
        <v>158</v>
      </c>
      <c r="D349" t="s">
        <v>916</v>
      </c>
      <c r="E349">
        <v>0</v>
      </c>
      <c r="F349" t="s">
        <v>19</v>
      </c>
      <c r="G349" t="str">
        <f>IFERROR(VLOOKUP(C349,'CWE Categories'!A:C,3,0),"")</f>
        <v>Uncontrolled Resource Consumption</v>
      </c>
      <c r="H349" t="s">
        <v>159</v>
      </c>
      <c r="I349" t="s">
        <v>1079</v>
      </c>
      <c r="M349" t="str">
        <f>IF($G349&lt;&gt;"",VLOOKUP($G349,Model!$A:$D,2,0),"")</f>
        <v>Endpoint Denial of Service</v>
      </c>
      <c r="N349" t="str">
        <f>IF($G349&lt;&gt;"",VLOOKUP($G349,Model!$A:$D,3,0),"")</f>
        <v>N/A</v>
      </c>
      <c r="O349" t="str">
        <f>IF($G349&lt;&gt;"",VLOOKUP($G349,Model!$A:$D,4,0),"")</f>
        <v>N/A</v>
      </c>
    </row>
    <row r="350" spans="1:15" x14ac:dyDescent="0.3">
      <c r="A350" t="s">
        <v>1080</v>
      </c>
      <c r="B350" t="s">
        <v>1081</v>
      </c>
      <c r="C350" t="s">
        <v>1042</v>
      </c>
      <c r="D350" t="s">
        <v>916</v>
      </c>
      <c r="E350">
        <v>0</v>
      </c>
      <c r="F350" t="s">
        <v>19</v>
      </c>
      <c r="G350" t="str">
        <f>IFERROR(VLOOKUP(C350,'CWE Categories'!A:C,3,0),"")</f>
        <v>Cleartext Transmission of Sensitive Information</v>
      </c>
      <c r="H350" t="s">
        <v>503</v>
      </c>
      <c r="I350" t="s">
        <v>1082</v>
      </c>
      <c r="J350" t="s">
        <v>1083</v>
      </c>
      <c r="M350" t="str">
        <f>IF($G350&lt;&gt;"",VLOOKUP($G350,Model!$A:$D,2,0),"")</f>
        <v>Unsecured Credentials</v>
      </c>
      <c r="N350" t="str">
        <f>IF($G350&lt;&gt;"",VLOOKUP($G350,Model!$A:$D,3,0),"")</f>
        <v>Valid Accounts</v>
      </c>
      <c r="O350" t="str">
        <f>IF($G350&lt;&gt;"",VLOOKUP($G350,Model!$A:$D,4,0),"")</f>
        <v>Network Sniffing</v>
      </c>
    </row>
    <row r="351" spans="1:15" x14ac:dyDescent="0.3">
      <c r="A351" t="s">
        <v>1084</v>
      </c>
      <c r="B351" t="s">
        <v>1085</v>
      </c>
      <c r="C351" t="s">
        <v>25</v>
      </c>
      <c r="D351" t="s">
        <v>916</v>
      </c>
      <c r="E351" t="s">
        <v>1086</v>
      </c>
      <c r="F351" t="s">
        <v>19</v>
      </c>
      <c r="G351" t="str">
        <f>IFERROR(VLOOKUP(C351,'CWE Categories'!A:C,3,0),"")</f>
        <v>Hard-coded Credentials</v>
      </c>
      <c r="H351" t="s">
        <v>356</v>
      </c>
      <c r="I351" t="s">
        <v>1087</v>
      </c>
      <c r="M351" t="str">
        <f>IF($G351&lt;&gt;"",VLOOKUP($G351,Model!$A:$D,2,0),"")</f>
        <v>Default Accounts</v>
      </c>
      <c r="N351" t="str">
        <f>IF($G351&lt;&gt;"",VLOOKUP($G351,Model!$A:$D,3,0),"")</f>
        <v>N/A</v>
      </c>
      <c r="O351" t="str">
        <f>IF($G351&lt;&gt;"",VLOOKUP($G351,Model!$A:$D,4,0),"")</f>
        <v>N/A</v>
      </c>
    </row>
    <row r="352" spans="1:15" x14ac:dyDescent="0.3">
      <c r="A352" t="s">
        <v>1088</v>
      </c>
      <c r="B352" t="s">
        <v>1089</v>
      </c>
      <c r="C352" t="s">
        <v>420</v>
      </c>
      <c r="D352" t="s">
        <v>916</v>
      </c>
      <c r="E352" t="s">
        <v>1090</v>
      </c>
      <c r="F352" t="s">
        <v>19</v>
      </c>
      <c r="G352" t="str">
        <f>IFERROR(VLOOKUP(C352,'CWE Categories'!A:C,3,0),"")</f>
        <v>Session Fixation</v>
      </c>
      <c r="H352" t="s">
        <v>137</v>
      </c>
      <c r="M352" t="str">
        <f>IF($G352&lt;&gt;"",VLOOKUP($G352,Model!$A:$D,2,0),"")</f>
        <v>Remote Service Session Hijacking</v>
      </c>
      <c r="N352" t="str">
        <f>IF($G352&lt;&gt;"",VLOOKUP($G352,Model!$A:$D,3,0),"")</f>
        <v>N/A</v>
      </c>
      <c r="O352" t="str">
        <f>IF($G352&lt;&gt;"",VLOOKUP($G352,Model!$A:$D,4,0),"")</f>
        <v>N/A</v>
      </c>
    </row>
    <row r="353" spans="1:15" x14ac:dyDescent="0.3">
      <c r="A353" t="s">
        <v>1091</v>
      </c>
      <c r="B353" t="s">
        <v>1092</v>
      </c>
      <c r="C353" t="s">
        <v>1093</v>
      </c>
      <c r="D353" t="s">
        <v>916</v>
      </c>
      <c r="E353" t="s">
        <v>1094</v>
      </c>
      <c r="F353" t="s">
        <v>19</v>
      </c>
      <c r="G353" t="str">
        <f>IFERROR(VLOOKUP(C353,'CWE Categories'!A:C,3,0),"")</f>
        <v>Untrusted/Uncontrolled/Unquoted Search Path</v>
      </c>
      <c r="H353" t="s">
        <v>1095</v>
      </c>
      <c r="M353" t="str">
        <f>IF($G353&lt;&gt;"",VLOOKUP($G353,Model!$A:$D,2,0),"")</f>
        <v>Hijack Execution Flow</v>
      </c>
      <c r="N353" t="str">
        <f>IF($G353&lt;&gt;"",VLOOKUP($G353,Model!$A:$D,3,0),"")</f>
        <v>N/A</v>
      </c>
      <c r="O353" t="str">
        <f>IF($G353&lt;&gt;"",VLOOKUP($G353,Model!$A:$D,4,0),"")</f>
        <v>N/A</v>
      </c>
    </row>
    <row r="354" spans="1:15" x14ac:dyDescent="0.3">
      <c r="A354" t="s">
        <v>1096</v>
      </c>
      <c r="B354" t="s">
        <v>1097</v>
      </c>
      <c r="C354" t="s">
        <v>1098</v>
      </c>
      <c r="D354" t="s">
        <v>916</v>
      </c>
      <c r="E354" t="s">
        <v>931</v>
      </c>
      <c r="F354" t="s">
        <v>19</v>
      </c>
      <c r="G354" t="str">
        <f>IFERROR(VLOOKUP(C354,'CWE Categories'!A:C,3,0),"")</f>
        <v/>
      </c>
      <c r="H354" t="s">
        <v>1099</v>
      </c>
      <c r="J354" t="s">
        <v>28</v>
      </c>
      <c r="M354" t="str">
        <f>IF($G354&lt;&gt;"",VLOOKUP($G354,Model!$A:$D,2,0),"")</f>
        <v/>
      </c>
      <c r="N354" t="str">
        <f>IF($G354&lt;&gt;"",VLOOKUP($G354,Model!$A:$D,3,0),"")</f>
        <v/>
      </c>
      <c r="O354" t="str">
        <f>IF($G354&lt;&gt;"",VLOOKUP($G354,Model!$A:$D,4,0),"")</f>
        <v/>
      </c>
    </row>
    <row r="355" spans="1:15" x14ac:dyDescent="0.3">
      <c r="A355" t="s">
        <v>1100</v>
      </c>
      <c r="B355" t="s">
        <v>1101</v>
      </c>
      <c r="C355" t="e">
        <v>#N/A</v>
      </c>
      <c r="D355" t="s">
        <v>916</v>
      </c>
      <c r="E355" t="e">
        <v>#N/A</v>
      </c>
      <c r="F355" t="s">
        <v>19</v>
      </c>
      <c r="G355" t="str">
        <f>IFERROR(VLOOKUP(C355,'CWE Categories'!A:C,3,0),"")</f>
        <v/>
      </c>
      <c r="H355" t="s">
        <v>442</v>
      </c>
      <c r="I355" t="s">
        <v>1079</v>
      </c>
      <c r="M355" t="str">
        <f>IF($G355&lt;&gt;"",VLOOKUP($G355,Model!$A:$D,2,0),"")</f>
        <v/>
      </c>
      <c r="N355" t="str">
        <f>IF($G355&lt;&gt;"",VLOOKUP($G355,Model!$A:$D,3,0),"")</f>
        <v/>
      </c>
      <c r="O355" t="str">
        <f>IF($G355&lt;&gt;"",VLOOKUP($G355,Model!$A:$D,4,0),"")</f>
        <v/>
      </c>
    </row>
    <row r="356" spans="1:15" x14ac:dyDescent="0.3">
      <c r="A356" t="s">
        <v>1102</v>
      </c>
      <c r="B356" t="s">
        <v>1103</v>
      </c>
      <c r="C356" t="s">
        <v>17</v>
      </c>
      <c r="D356" t="s">
        <v>916</v>
      </c>
      <c r="E356" t="s">
        <v>1104</v>
      </c>
      <c r="F356" t="s">
        <v>19</v>
      </c>
      <c r="G356" t="str">
        <f>IFERROR(VLOOKUP(C356,'CWE Categories'!A:C,3,0),"")</f>
        <v>Memory Modification (Memory Buffer Errors, Pointer Issues, Type Errors, etc.)</v>
      </c>
      <c r="H356" t="s">
        <v>280</v>
      </c>
      <c r="I356" t="s">
        <v>27</v>
      </c>
      <c r="M356" t="str">
        <f>IF($G356&lt;&gt;"",VLOOKUP($G356,Model!$A:$D,2,0),"")</f>
        <v>Hijack Execution Flow, Endpoint Denial of Service: Application or System Exploitation</v>
      </c>
      <c r="N356" t="str">
        <f>IF($G356&lt;&gt;"",VLOOKUP($G356,Model!$A:$D,3,0),"")</f>
        <v>N/A</v>
      </c>
      <c r="O356">
        <f>IF($G356&lt;&gt;"",VLOOKUP($G356,Model!$A:$D,4,0),"")</f>
        <v>0</v>
      </c>
    </row>
    <row r="357" spans="1:15" x14ac:dyDescent="0.3">
      <c r="A357" t="s">
        <v>1105</v>
      </c>
      <c r="B357" t="s">
        <v>1106</v>
      </c>
      <c r="C357" t="s">
        <v>36</v>
      </c>
      <c r="D357" t="s">
        <v>916</v>
      </c>
      <c r="E357">
        <v>0</v>
      </c>
      <c r="F357" t="s">
        <v>19</v>
      </c>
      <c r="G357" t="str">
        <f>IFERROR(VLOOKUP(C357,'CWE Categories'!A:C,3,0),"")</f>
        <v/>
      </c>
      <c r="H357" t="s">
        <v>159</v>
      </c>
      <c r="J357" t="s">
        <v>28</v>
      </c>
      <c r="M357" t="str">
        <f>IF($G357&lt;&gt;"",VLOOKUP($G357,Model!$A:$D,2,0),"")</f>
        <v/>
      </c>
      <c r="N357" t="str">
        <f>IF($G357&lt;&gt;"",VLOOKUP($G357,Model!$A:$D,3,0),"")</f>
        <v/>
      </c>
      <c r="O357" t="str">
        <f>IF($G357&lt;&gt;"",VLOOKUP($G357,Model!$A:$D,4,0),"")</f>
        <v/>
      </c>
    </row>
    <row r="358" spans="1:15" x14ac:dyDescent="0.3">
      <c r="A358" t="s">
        <v>1107</v>
      </c>
      <c r="B358" t="s">
        <v>1108</v>
      </c>
      <c r="C358" t="s">
        <v>330</v>
      </c>
      <c r="D358" t="s">
        <v>916</v>
      </c>
      <c r="E358" t="s">
        <v>1109</v>
      </c>
      <c r="F358" t="s">
        <v>19</v>
      </c>
      <c r="G358" t="str">
        <f>IFERROR(VLOOKUP(C358,'CWE Categories'!A:C,3,0),"")</f>
        <v/>
      </c>
      <c r="H358" t="s">
        <v>27</v>
      </c>
      <c r="M358" t="str">
        <f>IF($G358&lt;&gt;"",VLOOKUP($G358,Model!$A:$D,2,0),"")</f>
        <v/>
      </c>
      <c r="N358" t="str">
        <f>IF($G358&lt;&gt;"",VLOOKUP($G358,Model!$A:$D,3,0),"")</f>
        <v/>
      </c>
      <c r="O358" t="str">
        <f>IF($G358&lt;&gt;"",VLOOKUP($G358,Model!$A:$D,4,0),"")</f>
        <v/>
      </c>
    </row>
    <row r="359" spans="1:15" x14ac:dyDescent="0.3">
      <c r="A359" t="s">
        <v>1110</v>
      </c>
      <c r="B359" t="s">
        <v>1111</v>
      </c>
      <c r="C359" t="s">
        <v>60</v>
      </c>
      <c r="D359" t="s">
        <v>916</v>
      </c>
      <c r="E359" t="s">
        <v>1112</v>
      </c>
      <c r="F359" t="s">
        <v>19</v>
      </c>
      <c r="G359" t="str">
        <f>IFERROR(VLOOKUP(C359,'CWE Categories'!A:C,3,0),"")</f>
        <v>SQL Injection</v>
      </c>
      <c r="H359" t="s">
        <v>20</v>
      </c>
      <c r="I359" s="6" t="s">
        <v>831</v>
      </c>
      <c r="J359" t="s">
        <v>191</v>
      </c>
      <c r="M359" t="str">
        <f>IF($G359&lt;&gt;"",VLOOKUP($G359,Model!$A:$D,2,0),"")</f>
        <v>Command and Scripting Interpreter</v>
      </c>
      <c r="N359" t="str">
        <f>IF($G359&lt;&gt;"",VLOOKUP($G359,Model!$A:$D,3,0),"")</f>
        <v>Data from Local System, Server Software Component: Web Shell, Create Account, Exploit Public-Facing Application, Data Manipulation</v>
      </c>
      <c r="O359" t="str">
        <f>IF($G359&lt;&gt;"",VLOOKUP($G359,Model!$A:$D,4,0),"")</f>
        <v>External Remote Service</v>
      </c>
    </row>
    <row r="360" spans="1:15" x14ac:dyDescent="0.3">
      <c r="A360" t="s">
        <v>1113</v>
      </c>
      <c r="B360" t="s">
        <v>1114</v>
      </c>
      <c r="C360" t="s">
        <v>183</v>
      </c>
      <c r="D360" t="s">
        <v>916</v>
      </c>
      <c r="E360">
        <v>0</v>
      </c>
      <c r="F360" t="s">
        <v>19</v>
      </c>
      <c r="G360" t="str">
        <f>IFERROR(VLOOKUP(C360,'CWE Categories'!A:C,3,0),"")</f>
        <v>General Authentication, Authorization, and Permission Errors</v>
      </c>
      <c r="H360" t="s">
        <v>834</v>
      </c>
      <c r="I360" t="s">
        <v>20</v>
      </c>
      <c r="M360" t="str">
        <f>IF($G360&lt;&gt;"",VLOOKUP($G360,Model!$A:$D,2,0),"")</f>
        <v>Exploit Public-Facing Application,  Exploitation for Privilege Escalation, Exploitation of Remote Services</v>
      </c>
      <c r="N360" t="str">
        <f>IF($G360&lt;&gt;"",VLOOKUP($G360,Model!$A:$D,3,0),"")</f>
        <v>Depends on what is given access to.</v>
      </c>
      <c r="O360" t="str">
        <f>IF($G360&lt;&gt;"",VLOOKUP($G360,Model!$A:$D,4,0),"")</f>
        <v>N/A</v>
      </c>
    </row>
    <row r="361" spans="1:15" x14ac:dyDescent="0.3">
      <c r="A361" t="s">
        <v>1115</v>
      </c>
      <c r="B361" t="s">
        <v>1116</v>
      </c>
      <c r="C361" t="s">
        <v>354</v>
      </c>
      <c r="D361" t="s">
        <v>916</v>
      </c>
      <c r="E361">
        <v>0</v>
      </c>
      <c r="F361" t="s">
        <v>19</v>
      </c>
      <c r="G361" t="str">
        <f>IFERROR(VLOOKUP(C361,'CWE Categories'!A:C,3,0),"")</f>
        <v/>
      </c>
      <c r="H361" t="s">
        <v>52</v>
      </c>
      <c r="J361" t="s">
        <v>28</v>
      </c>
      <c r="M361" t="str">
        <f>IF($G361&lt;&gt;"",VLOOKUP($G361,Model!$A:$D,2,0),"")</f>
        <v/>
      </c>
      <c r="N361" t="str">
        <f>IF($G361&lt;&gt;"",VLOOKUP($G361,Model!$A:$D,3,0),"")</f>
        <v/>
      </c>
      <c r="O361" t="str">
        <f>IF($G361&lt;&gt;"",VLOOKUP($G361,Model!$A:$D,4,0),"")</f>
        <v/>
      </c>
    </row>
    <row r="362" spans="1:15" x14ac:dyDescent="0.3">
      <c r="A362" t="s">
        <v>1117</v>
      </c>
      <c r="B362" t="s">
        <v>1118</v>
      </c>
      <c r="C362" t="e">
        <v>#N/A</v>
      </c>
      <c r="D362" t="s">
        <v>916</v>
      </c>
      <c r="E362" t="e">
        <v>#N/A</v>
      </c>
      <c r="F362" t="s">
        <v>19</v>
      </c>
      <c r="G362" t="str">
        <f>IFERROR(VLOOKUP(C362,'CWE Categories'!A:C,3,0),"")</f>
        <v/>
      </c>
      <c r="H362" t="s">
        <v>356</v>
      </c>
      <c r="I362" t="s">
        <v>1119</v>
      </c>
      <c r="M362" t="str">
        <f>IF($G362&lt;&gt;"",VLOOKUP($G362,Model!$A:$D,2,0),"")</f>
        <v/>
      </c>
      <c r="N362" t="str">
        <f>IF($G362&lt;&gt;"",VLOOKUP($G362,Model!$A:$D,3,0),"")</f>
        <v/>
      </c>
      <c r="O362" t="str">
        <f>IF($G362&lt;&gt;"",VLOOKUP($G362,Model!$A:$D,4,0),"")</f>
        <v/>
      </c>
    </row>
    <row r="363" spans="1:15" x14ac:dyDescent="0.3">
      <c r="A363" t="s">
        <v>1120</v>
      </c>
      <c r="B363" t="s">
        <v>1121</v>
      </c>
      <c r="C363" t="e">
        <v>#N/A</v>
      </c>
      <c r="D363" t="s">
        <v>916</v>
      </c>
      <c r="E363" t="e">
        <v>#N/A</v>
      </c>
      <c r="F363" t="s">
        <v>19</v>
      </c>
      <c r="G363" t="str">
        <f>IFERROR(VLOOKUP(C363,'CWE Categories'!A:C,3,0),"")</f>
        <v/>
      </c>
      <c r="H363" t="s">
        <v>1122</v>
      </c>
      <c r="J363" t="s">
        <v>28</v>
      </c>
      <c r="M363" t="str">
        <f>IF($G363&lt;&gt;"",VLOOKUP($G363,Model!$A:$D,2,0),"")</f>
        <v/>
      </c>
      <c r="N363" t="str">
        <f>IF($G363&lt;&gt;"",VLOOKUP($G363,Model!$A:$D,3,0),"")</f>
        <v/>
      </c>
      <c r="O363" t="str">
        <f>IF($G363&lt;&gt;"",VLOOKUP($G363,Model!$A:$D,4,0),"")</f>
        <v/>
      </c>
    </row>
    <row r="364" spans="1:15" x14ac:dyDescent="0.3">
      <c r="A364" t="s">
        <v>1123</v>
      </c>
      <c r="B364" t="s">
        <v>1124</v>
      </c>
      <c r="C364" t="s">
        <v>17</v>
      </c>
      <c r="D364" t="s">
        <v>916</v>
      </c>
      <c r="E364" t="s">
        <v>1125</v>
      </c>
      <c r="F364" t="s">
        <v>595</v>
      </c>
      <c r="G364" t="str">
        <f>IFERROR(VLOOKUP(C364,'CWE Categories'!A:C,3,0),"")</f>
        <v>Memory Modification (Memory Buffer Errors, Pointer Issues, Type Errors, etc.)</v>
      </c>
      <c r="H364" t="s">
        <v>884</v>
      </c>
      <c r="M364" t="str">
        <f>IF($G364&lt;&gt;"",VLOOKUP($G364,Model!$A:$D,2,0),"")</f>
        <v>Hijack Execution Flow, Endpoint Denial of Service: Application or System Exploitation</v>
      </c>
      <c r="N364" t="str">
        <f>IF($G364&lt;&gt;"",VLOOKUP($G364,Model!$A:$D,3,0),"")</f>
        <v>N/A</v>
      </c>
      <c r="O364">
        <f>IF($G364&lt;&gt;"",VLOOKUP($G364,Model!$A:$D,4,0),"")</f>
        <v>0</v>
      </c>
    </row>
    <row r="365" spans="1:15" x14ac:dyDescent="0.3">
      <c r="A365" t="s">
        <v>1126</v>
      </c>
      <c r="B365" t="s">
        <v>1127</v>
      </c>
      <c r="C365" t="s">
        <v>855</v>
      </c>
      <c r="D365" t="s">
        <v>916</v>
      </c>
      <c r="E365" t="s">
        <v>1128</v>
      </c>
      <c r="F365" t="s">
        <v>595</v>
      </c>
      <c r="G365" t="str">
        <f>IFERROR(VLOOKUP(C365,'CWE Categories'!A:C,3,0),"")</f>
        <v>General Authentication, Authorization, and Permission Errors</v>
      </c>
      <c r="H365" s="14" t="s">
        <v>27</v>
      </c>
      <c r="M365" t="str">
        <f>IF($G365&lt;&gt;"",VLOOKUP($G365,Model!$A:$D,2,0),"")</f>
        <v>Exploit Public-Facing Application,  Exploitation for Privilege Escalation, Exploitation of Remote Services</v>
      </c>
      <c r="N365" t="str">
        <f>IF($G365&lt;&gt;"",VLOOKUP($G365,Model!$A:$D,3,0),"")</f>
        <v>Depends on what is given access to.</v>
      </c>
      <c r="O365" t="str">
        <f>IF($G365&lt;&gt;"",VLOOKUP($G365,Model!$A:$D,4,0),"")</f>
        <v>N/A</v>
      </c>
    </row>
    <row r="366" spans="1:15" x14ac:dyDescent="0.3">
      <c r="A366" t="s">
        <v>1129</v>
      </c>
      <c r="B366" t="s">
        <v>1130</v>
      </c>
      <c r="C366" t="s">
        <v>136</v>
      </c>
      <c r="D366" t="s">
        <v>916</v>
      </c>
      <c r="E366">
        <v>0</v>
      </c>
      <c r="F366" t="s">
        <v>595</v>
      </c>
      <c r="G366" t="str">
        <f>IFERROR(VLOOKUP(C366,'CWE Categories'!A:C,3,0),"")</f>
        <v>General Authentication, Authorization, and Permission Errors</v>
      </c>
      <c r="H366" t="s">
        <v>56</v>
      </c>
      <c r="M366" t="str">
        <f>IF($G366&lt;&gt;"",VLOOKUP($G366,Model!$A:$D,2,0),"")</f>
        <v>Exploit Public-Facing Application,  Exploitation for Privilege Escalation, Exploitation of Remote Services</v>
      </c>
      <c r="N366" t="str">
        <f>IF($G366&lt;&gt;"",VLOOKUP($G366,Model!$A:$D,3,0),"")</f>
        <v>Depends on what is given access to.</v>
      </c>
      <c r="O366" t="str">
        <f>IF($G366&lt;&gt;"",VLOOKUP($G366,Model!$A:$D,4,0),"")</f>
        <v>N/A</v>
      </c>
    </row>
    <row r="367" spans="1:15" x14ac:dyDescent="0.3">
      <c r="A367" t="s">
        <v>1131</v>
      </c>
      <c r="B367" t="s">
        <v>1132</v>
      </c>
      <c r="C367" t="s">
        <v>73</v>
      </c>
      <c r="D367" t="s">
        <v>916</v>
      </c>
      <c r="E367" t="s">
        <v>1133</v>
      </c>
      <c r="F367" t="s">
        <v>595</v>
      </c>
      <c r="G367" t="str">
        <f>IFERROR(VLOOKUP(C367,'CWE Categories'!A:C,3,0),"")</f>
        <v>OS Command Injection</v>
      </c>
      <c r="H367" t="s">
        <v>20</v>
      </c>
      <c r="J367" t="s">
        <v>191</v>
      </c>
      <c r="M367" t="str">
        <f>IF($G367&lt;&gt;"",VLOOKUP($G367,Model!$A:$D,2,0),"")</f>
        <v>Command and Scripting Interpreter</v>
      </c>
      <c r="N367" t="str">
        <f>IF($G367&lt;&gt;"",VLOOKUP($G367,Model!$A:$D,3,0),"")</f>
        <v>N/A</v>
      </c>
      <c r="O367" t="str">
        <f>IF($G367&lt;&gt;"",VLOOKUP($G367,Model!$A:$D,4,0),"")</f>
        <v>External Remote Service</v>
      </c>
    </row>
    <row r="368" spans="1:15" x14ac:dyDescent="0.3">
      <c r="A368" t="s">
        <v>1134</v>
      </c>
      <c r="B368" t="s">
        <v>1135</v>
      </c>
      <c r="C368" t="s">
        <v>266</v>
      </c>
      <c r="D368" t="s">
        <v>916</v>
      </c>
      <c r="E368" t="s">
        <v>1072</v>
      </c>
      <c r="F368" t="s">
        <v>595</v>
      </c>
      <c r="G368" t="str">
        <f>IFERROR(VLOOKUP(C368,'CWE Categories'!A:C,3,0),"")</f>
        <v>XML External Entity (XXE)</v>
      </c>
      <c r="H368" t="s">
        <v>20</v>
      </c>
      <c r="L368" t="s">
        <v>1136</v>
      </c>
      <c r="M368" t="str">
        <f>IF($G368&lt;&gt;"",VLOOKUP($G368,Model!$A:$D,2,0),"")</f>
        <v>Command and Scripting Interpreter.</v>
      </c>
      <c r="N368" t="str">
        <f>IF($G368&lt;&gt;"",VLOOKUP($G368,Model!$A:$D,3,0),"")</f>
        <v>Data from Local System, Network Service Scanning</v>
      </c>
      <c r="O368" t="str">
        <f>IF($G368&lt;&gt;"",VLOOKUP($G368,Model!$A:$D,4,0),"")</f>
        <v>External Remote Service</v>
      </c>
    </row>
    <row r="369" spans="1:15" x14ac:dyDescent="0.3">
      <c r="A369" t="s">
        <v>1137</v>
      </c>
      <c r="B369" t="s">
        <v>1138</v>
      </c>
      <c r="C369" t="s">
        <v>17</v>
      </c>
      <c r="D369" t="s">
        <v>916</v>
      </c>
      <c r="E369" t="s">
        <v>1139</v>
      </c>
      <c r="F369" t="s">
        <v>595</v>
      </c>
      <c r="G369" t="str">
        <f>IFERROR(VLOOKUP(C369,'CWE Categories'!A:C,3,0),"")</f>
        <v>Memory Modification (Memory Buffer Errors, Pointer Issues, Type Errors, etc.)</v>
      </c>
      <c r="H369" s="14" t="s">
        <v>41</v>
      </c>
      <c r="J369" s="8" t="s">
        <v>187</v>
      </c>
      <c r="M369" t="str">
        <f>IF($G369&lt;&gt;"",VLOOKUP($G369,Model!$A:$D,2,0),"")</f>
        <v>Hijack Execution Flow, Endpoint Denial of Service: Application or System Exploitation</v>
      </c>
      <c r="N369" t="str">
        <f>IF($G369&lt;&gt;"",VLOOKUP($G369,Model!$A:$D,3,0),"")</f>
        <v>N/A</v>
      </c>
      <c r="O369">
        <f>IF($G369&lt;&gt;"",VLOOKUP($G369,Model!$A:$D,4,0),"")</f>
        <v>0</v>
      </c>
    </row>
    <row r="370" spans="1:15" x14ac:dyDescent="0.3">
      <c r="A370" t="s">
        <v>1140</v>
      </c>
      <c r="B370" t="s">
        <v>1141</v>
      </c>
      <c r="C370" t="s">
        <v>390</v>
      </c>
      <c r="D370" t="s">
        <v>916</v>
      </c>
      <c r="E370">
        <v>0</v>
      </c>
      <c r="F370" t="s">
        <v>595</v>
      </c>
      <c r="G370" t="str">
        <f>IFERROR(VLOOKUP(C370,'CWE Categories'!A:C,3,0),"")</f>
        <v>General Authentication, Authorization, and Permission Errors</v>
      </c>
      <c r="H370" t="s">
        <v>221</v>
      </c>
      <c r="L370" t="s">
        <v>1142</v>
      </c>
      <c r="M370" t="str">
        <f>IF($G370&lt;&gt;"",VLOOKUP($G370,Model!$A:$D,2,0),"")</f>
        <v>Exploit Public-Facing Application,  Exploitation for Privilege Escalation, Exploitation of Remote Services</v>
      </c>
      <c r="N370" t="str">
        <f>IF($G370&lt;&gt;"",VLOOKUP($G370,Model!$A:$D,3,0),"")</f>
        <v>Depends on what is given access to.</v>
      </c>
      <c r="O370" t="str">
        <f>IF($G370&lt;&gt;"",VLOOKUP($G370,Model!$A:$D,4,0),"")</f>
        <v>N/A</v>
      </c>
    </row>
    <row r="371" spans="1:15" x14ac:dyDescent="0.3">
      <c r="A371" t="s">
        <v>1143</v>
      </c>
      <c r="B371" t="s">
        <v>1144</v>
      </c>
      <c r="C371" t="s">
        <v>183</v>
      </c>
      <c r="D371" t="s">
        <v>916</v>
      </c>
      <c r="E371">
        <v>0</v>
      </c>
      <c r="F371" t="s">
        <v>595</v>
      </c>
      <c r="G371" t="str">
        <f>IFERROR(VLOOKUP(C371,'CWE Categories'!A:C,3,0),"")</f>
        <v>General Authentication, Authorization, and Permission Errors</v>
      </c>
      <c r="H371" t="s">
        <v>1145</v>
      </c>
      <c r="I371" t="s">
        <v>1146</v>
      </c>
      <c r="J371" t="s">
        <v>1075</v>
      </c>
      <c r="M371" t="str">
        <f>IF($G371&lt;&gt;"",VLOOKUP($G371,Model!$A:$D,2,0),"")</f>
        <v>Exploit Public-Facing Application,  Exploitation for Privilege Escalation, Exploitation of Remote Services</v>
      </c>
      <c r="N371" t="str">
        <f>IF($G371&lt;&gt;"",VLOOKUP($G371,Model!$A:$D,3,0),"")</f>
        <v>Depends on what is given access to.</v>
      </c>
      <c r="O371" t="str">
        <f>IF($G371&lt;&gt;"",VLOOKUP($G371,Model!$A:$D,4,0),"")</f>
        <v>N/A</v>
      </c>
    </row>
    <row r="372" spans="1:15" x14ac:dyDescent="0.3">
      <c r="A372" t="s">
        <v>1147</v>
      </c>
      <c r="B372" t="s">
        <v>1148</v>
      </c>
      <c r="C372" t="s">
        <v>1149</v>
      </c>
      <c r="D372" t="s">
        <v>916</v>
      </c>
      <c r="E372" t="s">
        <v>1150</v>
      </c>
      <c r="F372" t="s">
        <v>595</v>
      </c>
      <c r="G372" t="str">
        <f>IFERROR(VLOOKUP(C372,'CWE Categories'!A:C,3,0),"")</f>
        <v>Deserialization of Untrusted Data</v>
      </c>
      <c r="H372" t="s">
        <v>20</v>
      </c>
      <c r="J372" t="s">
        <v>191</v>
      </c>
      <c r="M372" t="str">
        <f>IF($G372&lt;&gt;"",VLOOKUP($G372,Model!$A:$D,2,0),"")</f>
        <v>Command and Scripting Interpreter</v>
      </c>
      <c r="N372" t="str">
        <f>IF($G372&lt;&gt;"",VLOOKUP($G372,Model!$A:$D,3,0),"")</f>
        <v>N/A</v>
      </c>
      <c r="O372" t="str">
        <f>IF($G372&lt;&gt;"",VLOOKUP($G372,Model!$A:$D,4,0),"")</f>
        <v>External Remote Service</v>
      </c>
    </row>
    <row r="373" spans="1:15" x14ac:dyDescent="0.3">
      <c r="A373" t="s">
        <v>1151</v>
      </c>
      <c r="B373" t="s">
        <v>1152</v>
      </c>
      <c r="C373" t="s">
        <v>17</v>
      </c>
      <c r="D373" t="s">
        <v>916</v>
      </c>
      <c r="E373" t="s">
        <v>931</v>
      </c>
      <c r="F373" t="s">
        <v>595</v>
      </c>
      <c r="G373" t="str">
        <f>IFERROR(VLOOKUP(C373,'CWE Categories'!A:C,3,0),"")</f>
        <v>Memory Modification (Memory Buffer Errors, Pointer Issues, Type Errors, etc.)</v>
      </c>
      <c r="H373" s="14" t="s">
        <v>41</v>
      </c>
      <c r="M373" t="str">
        <f>IF($G373&lt;&gt;"",VLOOKUP($G373,Model!$A:$D,2,0),"")</f>
        <v>Hijack Execution Flow, Endpoint Denial of Service: Application or System Exploitation</v>
      </c>
      <c r="N373" t="str">
        <f>IF($G373&lt;&gt;"",VLOOKUP($G373,Model!$A:$D,3,0),"")</f>
        <v>N/A</v>
      </c>
      <c r="O373">
        <f>IF($G373&lt;&gt;"",VLOOKUP($G373,Model!$A:$D,4,0),"")</f>
        <v>0</v>
      </c>
    </row>
    <row r="374" spans="1:15" x14ac:dyDescent="0.3">
      <c r="A374" t="s">
        <v>1153</v>
      </c>
      <c r="B374" t="s">
        <v>1154</v>
      </c>
      <c r="C374" t="s">
        <v>261</v>
      </c>
      <c r="D374" t="s">
        <v>916</v>
      </c>
      <c r="E374" t="s">
        <v>931</v>
      </c>
      <c r="F374" t="s">
        <v>595</v>
      </c>
      <c r="G374" t="str">
        <f>IFERROR(VLOOKUP(C374,'CWE Categories'!A:C,3,0),"")</f>
        <v>Directory Traversal (Relative and Absolute)</v>
      </c>
      <c r="H374" t="s">
        <v>922</v>
      </c>
      <c r="L374" t="s">
        <v>1155</v>
      </c>
      <c r="M374" t="str">
        <f>IF($G374&lt;&gt;"",VLOOKUP($G374,Model!$A:$D,2,0),"")</f>
        <v>Read files on system  - Data from Local System; Delete files  - Data Destruction; Upload files - Server Software Component: Web Shell; Write to existing files on system  - Data Manipulation</v>
      </c>
      <c r="N374" t="str">
        <f>IF($G374&lt;&gt;"",VLOOKUP($G374,Model!$A:$D,3,0),"")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374" t="str">
        <f>IF($G374&lt;&gt;"",VLOOKUP($G374,Model!$A:$D,4,0),"")</f>
        <v>T1133</v>
      </c>
    </row>
    <row r="375" spans="1:15" x14ac:dyDescent="0.3">
      <c r="A375" t="s">
        <v>1156</v>
      </c>
      <c r="B375" t="s">
        <v>1157</v>
      </c>
      <c r="C375" t="s">
        <v>1158</v>
      </c>
      <c r="D375" t="s">
        <v>916</v>
      </c>
      <c r="E375" t="s">
        <v>1159</v>
      </c>
      <c r="F375" t="s">
        <v>595</v>
      </c>
      <c r="G375" t="str">
        <f>IFERROR(VLOOKUP(C375,'CWE Categories'!A:C,3,0),"")</f>
        <v>Memory Modification (Memory Buffer Errors, Pointer Issues, Type Errors, etc.)</v>
      </c>
      <c r="H375" s="14" t="s">
        <v>41</v>
      </c>
      <c r="J375" s="8" t="s">
        <v>187</v>
      </c>
      <c r="M375" t="str">
        <f>IF($G375&lt;&gt;"",VLOOKUP($G375,Model!$A:$D,2,0),"")</f>
        <v>Hijack Execution Flow, Endpoint Denial of Service: Application or System Exploitation</v>
      </c>
      <c r="N375" t="str">
        <f>IF($G375&lt;&gt;"",VLOOKUP($G375,Model!$A:$D,3,0),"")</f>
        <v>N/A</v>
      </c>
      <c r="O375">
        <f>IF($G375&lt;&gt;"",VLOOKUP($G375,Model!$A:$D,4,0),"")</f>
        <v>0</v>
      </c>
    </row>
    <row r="376" spans="1:15" x14ac:dyDescent="0.3">
      <c r="A376" t="s">
        <v>1160</v>
      </c>
      <c r="B376" t="s">
        <v>1161</v>
      </c>
      <c r="C376" t="s">
        <v>404</v>
      </c>
      <c r="D376" t="s">
        <v>916</v>
      </c>
      <c r="E376" t="s">
        <v>931</v>
      </c>
      <c r="F376" t="s">
        <v>595</v>
      </c>
      <c r="G376" t="str">
        <f>IFERROR(VLOOKUP(C376,'CWE Categories'!A:C,3,0),"")</f>
        <v>General Authentication, Authorization, and Permission Errors</v>
      </c>
      <c r="H376" t="s">
        <v>27</v>
      </c>
      <c r="J376" t="s">
        <v>42</v>
      </c>
      <c r="L376" t="s">
        <v>1162</v>
      </c>
      <c r="M376" t="str">
        <f>IF($G376&lt;&gt;"",VLOOKUP($G376,Model!$A:$D,2,0),"")</f>
        <v>Exploit Public-Facing Application,  Exploitation for Privilege Escalation, Exploitation of Remote Services</v>
      </c>
      <c r="N376" t="str">
        <f>IF($G376&lt;&gt;"",VLOOKUP($G376,Model!$A:$D,3,0),"")</f>
        <v>Depends on what is given access to.</v>
      </c>
      <c r="O376" t="str">
        <f>IF($G376&lt;&gt;"",VLOOKUP($G376,Model!$A:$D,4,0),"")</f>
        <v>N/A</v>
      </c>
    </row>
    <row r="377" spans="1:15" x14ac:dyDescent="0.3">
      <c r="A377" t="s">
        <v>1163</v>
      </c>
      <c r="B377" t="s">
        <v>1164</v>
      </c>
      <c r="C377" t="s">
        <v>1165</v>
      </c>
      <c r="D377" t="s">
        <v>916</v>
      </c>
      <c r="E377">
        <v>0</v>
      </c>
      <c r="F377" t="s">
        <v>595</v>
      </c>
      <c r="G377" t="str">
        <f>IFERROR(VLOOKUP(C377,'CWE Categories'!A:C,3,0),"")</f>
        <v>General Credential Management Errors</v>
      </c>
      <c r="H377" t="s">
        <v>503</v>
      </c>
      <c r="I377" t="s">
        <v>639</v>
      </c>
      <c r="M377" t="str">
        <f>IF($G377&lt;&gt;"",VLOOKUP($G377,Model!$A:$D,2,0),"")</f>
        <v>Unsecure Credentials</v>
      </c>
      <c r="N377" t="str">
        <f>IF($G377&lt;&gt;"",VLOOKUP($G377,Model!$A:$D,3,0),"")</f>
        <v>Valid Accounts</v>
      </c>
      <c r="O377" t="str">
        <f>IF($G377&lt;&gt;"",VLOOKUP($G377,Model!$A:$D,4,0),"")</f>
        <v>N/A</v>
      </c>
    </row>
    <row r="378" spans="1:15" x14ac:dyDescent="0.3">
      <c r="A378" t="s">
        <v>1166</v>
      </c>
      <c r="B378" t="s">
        <v>1167</v>
      </c>
      <c r="C378" t="e">
        <v>#N/A</v>
      </c>
      <c r="D378" t="s">
        <v>916</v>
      </c>
      <c r="E378" t="e">
        <v>#N/A</v>
      </c>
      <c r="F378" t="s">
        <v>595</v>
      </c>
      <c r="G378" t="str">
        <f>IFERROR(VLOOKUP(C378,'CWE Categories'!A:C,3,0),"")</f>
        <v/>
      </c>
      <c r="H378" s="14" t="s">
        <v>52</v>
      </c>
      <c r="J378" s="8" t="s">
        <v>187</v>
      </c>
      <c r="M378" t="str">
        <f>IF($G378&lt;&gt;"",VLOOKUP($G378,Model!$A:$D,2,0),"")</f>
        <v/>
      </c>
      <c r="N378" t="str">
        <f>IF($G378&lt;&gt;"",VLOOKUP($G378,Model!$A:$D,3,0),"")</f>
        <v/>
      </c>
      <c r="O378" t="str">
        <f>IF($G378&lt;&gt;"",VLOOKUP($G378,Model!$A:$D,4,0),"")</f>
        <v/>
      </c>
    </row>
    <row r="379" spans="1:15" x14ac:dyDescent="0.3">
      <c r="A379" t="s">
        <v>1168</v>
      </c>
      <c r="B379" t="s">
        <v>1169</v>
      </c>
      <c r="C379" t="s">
        <v>17</v>
      </c>
      <c r="D379" t="s">
        <v>916</v>
      </c>
      <c r="E379" t="s">
        <v>1170</v>
      </c>
      <c r="F379" t="s">
        <v>595</v>
      </c>
      <c r="G379" t="str">
        <f>IFERROR(VLOOKUP(C379,'CWE Categories'!A:C,3,0),"")</f>
        <v>Memory Modification (Memory Buffer Errors, Pointer Issues, Type Errors, etc.)</v>
      </c>
      <c r="H379" s="14" t="s">
        <v>41</v>
      </c>
      <c r="M379" t="str">
        <f>IF($G379&lt;&gt;"",VLOOKUP($G379,Model!$A:$D,2,0),"")</f>
        <v>Hijack Execution Flow, Endpoint Denial of Service: Application or System Exploitation</v>
      </c>
      <c r="N379" t="str">
        <f>IF($G379&lt;&gt;"",VLOOKUP($G379,Model!$A:$D,3,0),"")</f>
        <v>N/A</v>
      </c>
      <c r="O379">
        <f>IF($G379&lt;&gt;"",VLOOKUP($G379,Model!$A:$D,4,0),"")</f>
        <v>0</v>
      </c>
    </row>
    <row r="380" spans="1:15" x14ac:dyDescent="0.3">
      <c r="A380" t="s">
        <v>1171</v>
      </c>
      <c r="B380" t="s">
        <v>1172</v>
      </c>
      <c r="C380" t="s">
        <v>17</v>
      </c>
      <c r="D380" t="s">
        <v>916</v>
      </c>
      <c r="E380" t="s">
        <v>975</v>
      </c>
      <c r="F380" t="s">
        <v>595</v>
      </c>
      <c r="G380" t="str">
        <f>IFERROR(VLOOKUP(C380,'CWE Categories'!A:C,3,0),"")</f>
        <v>Memory Modification (Memory Buffer Errors, Pointer Issues, Type Errors, etc.)</v>
      </c>
      <c r="H380" s="14" t="s">
        <v>1173</v>
      </c>
      <c r="M380" t="str">
        <f>IF($G380&lt;&gt;"",VLOOKUP($G380,Model!$A:$D,2,0),"")</f>
        <v>Hijack Execution Flow, Endpoint Denial of Service: Application or System Exploitation</v>
      </c>
      <c r="N380" t="str">
        <f>IF($G380&lt;&gt;"",VLOOKUP($G380,Model!$A:$D,3,0),"")</f>
        <v>N/A</v>
      </c>
      <c r="O380">
        <f>IF($G380&lt;&gt;"",VLOOKUP($G380,Model!$A:$D,4,0),"")</f>
        <v>0</v>
      </c>
    </row>
    <row r="381" spans="1:15" x14ac:dyDescent="0.3">
      <c r="A381" t="s">
        <v>1174</v>
      </c>
      <c r="B381" t="s">
        <v>1175</v>
      </c>
      <c r="C381" t="s">
        <v>1176</v>
      </c>
      <c r="D381" t="s">
        <v>916</v>
      </c>
      <c r="E381" t="s">
        <v>1018</v>
      </c>
      <c r="F381" t="s">
        <v>595</v>
      </c>
      <c r="G381" t="str">
        <f>IFERROR(VLOOKUP(C381,'CWE Categories'!A:C,3,0),"")</f>
        <v>Memory Modification (Memory Buffer Errors, Pointer Issues, Type Errors, etc.)</v>
      </c>
      <c r="L381" t="s">
        <v>860</v>
      </c>
      <c r="M381" t="str">
        <f>IF($G381&lt;&gt;"",VLOOKUP($G381,Model!$A:$D,2,0),"")</f>
        <v>Hijack Execution Flow, Endpoint Denial of Service: Application or System Exploitation</v>
      </c>
      <c r="N381" t="str">
        <f>IF($G381&lt;&gt;"",VLOOKUP($G381,Model!$A:$D,3,0),"")</f>
        <v>N/A</v>
      </c>
      <c r="O381">
        <f>IF($G381&lt;&gt;"",VLOOKUP($G381,Model!$A:$D,4,0),"")</f>
        <v>0</v>
      </c>
    </row>
    <row r="382" spans="1:15" x14ac:dyDescent="0.3">
      <c r="A382" t="s">
        <v>1177</v>
      </c>
      <c r="B382" t="s">
        <v>1178</v>
      </c>
      <c r="C382" t="s">
        <v>507</v>
      </c>
      <c r="D382" t="s">
        <v>916</v>
      </c>
      <c r="E382">
        <v>0</v>
      </c>
      <c r="F382" t="s">
        <v>595</v>
      </c>
      <c r="G382" t="str">
        <f>IFERROR(VLOOKUP(C382,'CWE Categories'!A:C,3,0),"")</f>
        <v>General Authentication, Authorization, and Permission Errors</v>
      </c>
      <c r="H382" t="s">
        <v>503</v>
      </c>
      <c r="I382" t="s">
        <v>639</v>
      </c>
      <c r="M382" t="str">
        <f>IF($G382&lt;&gt;"",VLOOKUP($G382,Model!$A:$D,2,0),"")</f>
        <v>Exploit Public-Facing Application,  Exploitation for Privilege Escalation, Exploitation of Remote Services</v>
      </c>
      <c r="N382" t="str">
        <f>IF($G382&lt;&gt;"",VLOOKUP($G382,Model!$A:$D,3,0),"")</f>
        <v>Depends on what is given access to.</v>
      </c>
      <c r="O382" t="str">
        <f>IF($G382&lt;&gt;"",VLOOKUP($G382,Model!$A:$D,4,0),"")</f>
        <v>N/A</v>
      </c>
    </row>
    <row r="383" spans="1:15" x14ac:dyDescent="0.3">
      <c r="A383" t="s">
        <v>1179</v>
      </c>
      <c r="B383" t="s">
        <v>1180</v>
      </c>
      <c r="C383" t="s">
        <v>330</v>
      </c>
      <c r="D383" t="s">
        <v>916</v>
      </c>
      <c r="E383" t="s">
        <v>920</v>
      </c>
      <c r="F383" t="s">
        <v>595</v>
      </c>
      <c r="G383" t="str">
        <f>IFERROR(VLOOKUP(C383,'CWE Categories'!A:C,3,0),"")</f>
        <v/>
      </c>
      <c r="H383" t="s">
        <v>42</v>
      </c>
      <c r="M383" t="str">
        <f>IF($G383&lt;&gt;"",VLOOKUP($G383,Model!$A:$D,2,0),"")</f>
        <v/>
      </c>
      <c r="N383" t="str">
        <f>IF($G383&lt;&gt;"",VLOOKUP($G383,Model!$A:$D,3,0),"")</f>
        <v/>
      </c>
      <c r="O383" t="str">
        <f>IF($G383&lt;&gt;"",VLOOKUP($G383,Model!$A:$D,4,0),"")</f>
        <v/>
      </c>
    </row>
    <row r="384" spans="1:15" x14ac:dyDescent="0.3">
      <c r="A384" t="s">
        <v>1181</v>
      </c>
      <c r="B384" t="s">
        <v>1182</v>
      </c>
      <c r="C384" t="s">
        <v>17</v>
      </c>
      <c r="D384" t="s">
        <v>916</v>
      </c>
      <c r="E384">
        <v>0</v>
      </c>
      <c r="F384" t="s">
        <v>595</v>
      </c>
      <c r="G384" t="str">
        <f>IFERROR(VLOOKUP(C384,'CWE Categories'!A:C,3,0),"")</f>
        <v>Memory Modification (Memory Buffer Errors, Pointer Issues, Type Errors, etc.)</v>
      </c>
      <c r="H384" s="14" t="s">
        <v>1173</v>
      </c>
      <c r="M384" t="str">
        <f>IF($G384&lt;&gt;"",VLOOKUP($G384,Model!$A:$D,2,0),"")</f>
        <v>Hijack Execution Flow, Endpoint Denial of Service: Application or System Exploitation</v>
      </c>
      <c r="N384" t="str">
        <f>IF($G384&lt;&gt;"",VLOOKUP($G384,Model!$A:$D,3,0),"")</f>
        <v>N/A</v>
      </c>
      <c r="O384">
        <f>IF($G384&lt;&gt;"",VLOOKUP($G384,Model!$A:$D,4,0),"")</f>
        <v>0</v>
      </c>
    </row>
    <row r="385" spans="1:15" x14ac:dyDescent="0.3">
      <c r="A385" t="s">
        <v>1183</v>
      </c>
      <c r="B385" t="s">
        <v>1184</v>
      </c>
      <c r="C385" t="s">
        <v>1149</v>
      </c>
      <c r="D385" t="s">
        <v>916</v>
      </c>
      <c r="E385" t="s">
        <v>1185</v>
      </c>
      <c r="F385" t="s">
        <v>595</v>
      </c>
      <c r="G385" t="str">
        <f>IFERROR(VLOOKUP(C385,'CWE Categories'!A:C,3,0),"")</f>
        <v>Deserialization of Untrusted Data</v>
      </c>
      <c r="H385" t="s">
        <v>20</v>
      </c>
      <c r="I385" t="s">
        <v>884</v>
      </c>
      <c r="L385" t="s">
        <v>1186</v>
      </c>
      <c r="M385" t="str">
        <f>IF($G385&lt;&gt;"",VLOOKUP($G385,Model!$A:$D,2,0),"")</f>
        <v>Command and Scripting Interpreter</v>
      </c>
      <c r="N385" t="str">
        <f>IF($G385&lt;&gt;"",VLOOKUP($G385,Model!$A:$D,3,0),"")</f>
        <v>N/A</v>
      </c>
      <c r="O385" t="str">
        <f>IF($G385&lt;&gt;"",VLOOKUP($G385,Model!$A:$D,4,0),"")</f>
        <v>External Remote Service</v>
      </c>
    </row>
    <row r="386" spans="1:15" x14ac:dyDescent="0.3">
      <c r="A386" t="s">
        <v>1187</v>
      </c>
      <c r="B386" t="s">
        <v>1188</v>
      </c>
      <c r="C386" t="e">
        <v>#N/A</v>
      </c>
      <c r="D386" t="s">
        <v>916</v>
      </c>
      <c r="E386" t="e">
        <v>#N/A</v>
      </c>
      <c r="F386" t="s">
        <v>595</v>
      </c>
      <c r="G386" t="str">
        <f>IFERROR(VLOOKUP(C386,'CWE Categories'!A:C,3,0),"")</f>
        <v/>
      </c>
      <c r="H386" t="s">
        <v>56</v>
      </c>
      <c r="L386" t="s">
        <v>1189</v>
      </c>
      <c r="M386" t="str">
        <f>IF($G386&lt;&gt;"",VLOOKUP($G386,Model!$A:$D,2,0),"")</f>
        <v/>
      </c>
      <c r="N386" t="str">
        <f>IF($G386&lt;&gt;"",VLOOKUP($G386,Model!$A:$D,3,0),"")</f>
        <v/>
      </c>
      <c r="O386" t="str">
        <f>IF($G386&lt;&gt;"",VLOOKUP($G386,Model!$A:$D,4,0),"")</f>
        <v/>
      </c>
    </row>
    <row r="387" spans="1:15" x14ac:dyDescent="0.3">
      <c r="A387" t="s">
        <v>1190</v>
      </c>
      <c r="B387" t="s">
        <v>1191</v>
      </c>
      <c r="C387" t="s">
        <v>1038</v>
      </c>
      <c r="D387" t="s">
        <v>916</v>
      </c>
      <c r="E387">
        <v>0</v>
      </c>
      <c r="F387" t="s">
        <v>595</v>
      </c>
      <c r="G387" t="str">
        <f>IFERROR(VLOOKUP(C387,'CWE Categories'!A:C,3,0),"")</f>
        <v>General Cryptographic Issues</v>
      </c>
      <c r="J387" t="s">
        <v>256</v>
      </c>
      <c r="M387" t="str">
        <f>IF($G387&lt;&gt;"",VLOOKUP($G387,Model!$A:$D,2,0),"")</f>
        <v>Credential storage or transmission – Valid Accounts; Transmitting over network – Man-in-the-Middle, Network Sniffing; Sensitive information storage – various techniques from the Collection tactic</v>
      </c>
      <c r="N387" t="str">
        <f>IF($G387&lt;&gt;"",VLOOKUP($G387,Model!$A:$D,3,0),"")</f>
        <v>Brute Force</v>
      </c>
      <c r="O387">
        <f>IF($G387&lt;&gt;"",VLOOKUP($G387,Model!$A:$D,4,0),"")</f>
        <v>0</v>
      </c>
    </row>
    <row r="388" spans="1:15" x14ac:dyDescent="0.3">
      <c r="A388" t="s">
        <v>1192</v>
      </c>
      <c r="B388" t="s">
        <v>1193</v>
      </c>
      <c r="C388">
        <v>0</v>
      </c>
      <c r="D388" t="s">
        <v>916</v>
      </c>
      <c r="E388">
        <v>0</v>
      </c>
      <c r="F388" t="s">
        <v>595</v>
      </c>
      <c r="G388" t="str">
        <f>IFERROR(VLOOKUP(C388,'CWE Categories'!A:C,3,0),"")</f>
        <v/>
      </c>
      <c r="H388" s="14" t="s">
        <v>88</v>
      </c>
      <c r="L388" t="s">
        <v>1194</v>
      </c>
      <c r="M388" t="str">
        <f>IF($G388&lt;&gt;"",VLOOKUP($G388,Model!$A:$D,2,0),"")</f>
        <v/>
      </c>
      <c r="N388" t="str">
        <f>IF($G388&lt;&gt;"",VLOOKUP($G388,Model!$A:$D,3,0),"")</f>
        <v/>
      </c>
      <c r="O388" t="str">
        <f>IF($G388&lt;&gt;"",VLOOKUP($G388,Model!$A:$D,4,0),"")</f>
        <v/>
      </c>
    </row>
    <row r="389" spans="1:15" x14ac:dyDescent="0.3">
      <c r="A389" t="s">
        <v>1195</v>
      </c>
      <c r="B389" t="s">
        <v>1196</v>
      </c>
      <c r="C389" t="s">
        <v>316</v>
      </c>
      <c r="D389" t="s">
        <v>916</v>
      </c>
      <c r="E389" t="s">
        <v>931</v>
      </c>
      <c r="F389" t="s">
        <v>595</v>
      </c>
      <c r="G389" t="str">
        <f>IFERROR(VLOOKUP(C389,'CWE Categories'!A:C,3,0),"")</f>
        <v>Memory Modification (Memory Buffer Errors, Pointer Issues, Type Errors, etc.)</v>
      </c>
      <c r="H389" s="14" t="s">
        <v>1173</v>
      </c>
      <c r="M389" t="str">
        <f>IF($G389&lt;&gt;"",VLOOKUP($G389,Model!$A:$D,2,0),"")</f>
        <v>Hijack Execution Flow, Endpoint Denial of Service: Application or System Exploitation</v>
      </c>
      <c r="N389" t="str">
        <f>IF($G389&lt;&gt;"",VLOOKUP($G389,Model!$A:$D,3,0),"")</f>
        <v>N/A</v>
      </c>
      <c r="O389">
        <f>IF($G389&lt;&gt;"",VLOOKUP($G389,Model!$A:$D,4,0),"")</f>
        <v>0</v>
      </c>
    </row>
    <row r="390" spans="1:15" x14ac:dyDescent="0.3">
      <c r="A390" t="s">
        <v>1197</v>
      </c>
      <c r="B390" t="s">
        <v>1198</v>
      </c>
      <c r="C390" t="s">
        <v>36</v>
      </c>
      <c r="D390" t="s">
        <v>916</v>
      </c>
      <c r="E390" t="s">
        <v>1199</v>
      </c>
      <c r="F390" t="s">
        <v>595</v>
      </c>
      <c r="G390" t="str">
        <f>IFERROR(VLOOKUP(C390,'CWE Categories'!A:C,3,0),"")</f>
        <v/>
      </c>
      <c r="H390" s="14" t="s">
        <v>1173</v>
      </c>
      <c r="M390" t="str">
        <f>IF($G390&lt;&gt;"",VLOOKUP($G390,Model!$A:$D,2,0),"")</f>
        <v/>
      </c>
      <c r="N390" t="str">
        <f>IF($G390&lt;&gt;"",VLOOKUP($G390,Model!$A:$D,3,0),"")</f>
        <v/>
      </c>
      <c r="O390" t="str">
        <f>IF($G390&lt;&gt;"",VLOOKUP($G390,Model!$A:$D,4,0),"")</f>
        <v/>
      </c>
    </row>
    <row r="391" spans="1:15" x14ac:dyDescent="0.3">
      <c r="A391" t="s">
        <v>1200</v>
      </c>
      <c r="B391" t="s">
        <v>1201</v>
      </c>
      <c r="C391" t="s">
        <v>1042</v>
      </c>
      <c r="D391" t="s">
        <v>1202</v>
      </c>
      <c r="E391" t="s">
        <v>1203</v>
      </c>
      <c r="G391" t="str">
        <f>IFERROR(VLOOKUP(C391,'CWE Categories'!A:C,3,0),"")</f>
        <v>Cleartext Transmission of Sensitive Information</v>
      </c>
      <c r="M391" t="str">
        <f>IF($G391&lt;&gt;"",VLOOKUP($G391,Model!$A:$D,2,0),"")</f>
        <v>Unsecured Credentials</v>
      </c>
      <c r="N391" t="str">
        <f>IF($G391&lt;&gt;"",VLOOKUP($G391,Model!$A:$D,3,0),"")</f>
        <v>Valid Accounts</v>
      </c>
      <c r="O391" t="str">
        <f>IF($G391&lt;&gt;"",VLOOKUP($G391,Model!$A:$D,4,0),"")</f>
        <v>Network Sniffing</v>
      </c>
    </row>
    <row r="392" spans="1:15" x14ac:dyDescent="0.3">
      <c r="A392" t="s">
        <v>1204</v>
      </c>
      <c r="B392" t="s">
        <v>1205</v>
      </c>
      <c r="C392" t="s">
        <v>190</v>
      </c>
      <c r="D392" t="s">
        <v>1202</v>
      </c>
      <c r="E392" t="s">
        <v>1206</v>
      </c>
      <c r="G392" t="str">
        <f>IFERROR(VLOOKUP(C392,'CWE Categories'!A:C,3,0),"")</f>
        <v>General Authentication, Authorization, and Permission Errors</v>
      </c>
      <c r="M392" t="str">
        <f>IF($G392&lt;&gt;"",VLOOKUP($G392,Model!$A:$D,2,0),"")</f>
        <v>Exploit Public-Facing Application,  Exploitation for Privilege Escalation, Exploitation of Remote Services</v>
      </c>
      <c r="N392" t="str">
        <f>IF($G392&lt;&gt;"",VLOOKUP($G392,Model!$A:$D,3,0),"")</f>
        <v>Depends on what is given access to.</v>
      </c>
      <c r="O392" t="str">
        <f>IF($G392&lt;&gt;"",VLOOKUP($G392,Model!$A:$D,4,0),"")</f>
        <v>N/A</v>
      </c>
    </row>
    <row r="393" spans="1:15" x14ac:dyDescent="0.3">
      <c r="A393" t="s">
        <v>1207</v>
      </c>
      <c r="B393" t="s">
        <v>1208</v>
      </c>
      <c r="C393" t="s">
        <v>17</v>
      </c>
      <c r="D393" t="s">
        <v>1202</v>
      </c>
      <c r="E393" t="s">
        <v>1209</v>
      </c>
      <c r="G393" t="str">
        <f>IFERROR(VLOOKUP(C393,'CWE Categories'!A:C,3,0),"")</f>
        <v>Memory Modification (Memory Buffer Errors, Pointer Issues, Type Errors, etc.)</v>
      </c>
      <c r="M393" t="str">
        <f>IF($G393&lt;&gt;"",VLOOKUP($G393,Model!$A:$D,2,0),"")</f>
        <v>Hijack Execution Flow, Endpoint Denial of Service: Application or System Exploitation</v>
      </c>
      <c r="N393" t="str">
        <f>IF($G393&lt;&gt;"",VLOOKUP($G393,Model!$A:$D,3,0),"")</f>
        <v>N/A</v>
      </c>
      <c r="O393">
        <f>IF($G393&lt;&gt;"",VLOOKUP($G393,Model!$A:$D,4,0),"")</f>
        <v>0</v>
      </c>
    </row>
    <row r="394" spans="1:15" x14ac:dyDescent="0.3">
      <c r="A394" t="s">
        <v>1210</v>
      </c>
      <c r="B394" t="s">
        <v>1211</v>
      </c>
      <c r="C394" t="s">
        <v>190</v>
      </c>
      <c r="D394" t="s">
        <v>1202</v>
      </c>
      <c r="E394" t="s">
        <v>1212</v>
      </c>
      <c r="G394" t="str">
        <f>IFERROR(VLOOKUP(C394,'CWE Categories'!A:C,3,0),"")</f>
        <v>General Authentication, Authorization, and Permission Errors</v>
      </c>
      <c r="M394" t="str">
        <f>IF($G394&lt;&gt;"",VLOOKUP($G394,Model!$A:$D,2,0),"")</f>
        <v>Exploit Public-Facing Application,  Exploitation for Privilege Escalation, Exploitation of Remote Services</v>
      </c>
      <c r="N394" t="str">
        <f>IF($G394&lt;&gt;"",VLOOKUP($G394,Model!$A:$D,3,0),"")</f>
        <v>Depends on what is given access to.</v>
      </c>
      <c r="O394" t="str">
        <f>IF($G394&lt;&gt;"",VLOOKUP($G394,Model!$A:$D,4,0),"")</f>
        <v>N/A</v>
      </c>
    </row>
    <row r="395" spans="1:15" x14ac:dyDescent="0.3">
      <c r="A395" t="s">
        <v>1213</v>
      </c>
      <c r="B395" t="s">
        <v>1214</v>
      </c>
      <c r="C395" t="s">
        <v>17</v>
      </c>
      <c r="D395" t="s">
        <v>1202</v>
      </c>
      <c r="E395">
        <v>0</v>
      </c>
      <c r="G395" t="str">
        <f>IFERROR(VLOOKUP(C395,'CWE Categories'!A:C,3,0),"")</f>
        <v>Memory Modification (Memory Buffer Errors, Pointer Issues, Type Errors, etc.)</v>
      </c>
      <c r="M395" t="str">
        <f>IF($G395&lt;&gt;"",VLOOKUP($G395,Model!$A:$D,2,0),"")</f>
        <v>Hijack Execution Flow, Endpoint Denial of Service: Application or System Exploitation</v>
      </c>
      <c r="N395" t="str">
        <f>IF($G395&lt;&gt;"",VLOOKUP($G395,Model!$A:$D,3,0),"")</f>
        <v>N/A</v>
      </c>
      <c r="O395">
        <f>IF($G395&lt;&gt;"",VLOOKUP($G395,Model!$A:$D,4,0),"")</f>
        <v>0</v>
      </c>
    </row>
    <row r="396" spans="1:15" x14ac:dyDescent="0.3">
      <c r="A396" t="s">
        <v>1215</v>
      </c>
      <c r="B396" t="s">
        <v>1216</v>
      </c>
      <c r="C396" t="s">
        <v>150</v>
      </c>
      <c r="D396" t="s">
        <v>1202</v>
      </c>
      <c r="E396" t="s">
        <v>1217</v>
      </c>
      <c r="G396" t="str">
        <f>IFERROR(VLOOKUP(C396,'CWE Categories'!A:C,3,0),"")</f>
        <v>General Authentication, Authorization, and Permission Errors</v>
      </c>
      <c r="M396" t="str">
        <f>IF($G396&lt;&gt;"",VLOOKUP($G396,Model!$A:$D,2,0),"")</f>
        <v>Exploit Public-Facing Application,  Exploitation for Privilege Escalation, Exploitation of Remote Services</v>
      </c>
      <c r="N396" t="str">
        <f>IF($G396&lt;&gt;"",VLOOKUP($G396,Model!$A:$D,3,0),"")</f>
        <v>Depends on what is given access to.</v>
      </c>
      <c r="O396" t="str">
        <f>IF($G396&lt;&gt;"",VLOOKUP($G396,Model!$A:$D,4,0),"")</f>
        <v>N/A</v>
      </c>
    </row>
    <row r="397" spans="1:15" x14ac:dyDescent="0.3">
      <c r="A397" t="s">
        <v>1218</v>
      </c>
      <c r="B397" t="s">
        <v>1219</v>
      </c>
      <c r="C397" t="s">
        <v>190</v>
      </c>
      <c r="D397" t="s">
        <v>1202</v>
      </c>
      <c r="E397" t="s">
        <v>1220</v>
      </c>
      <c r="G397" t="str">
        <f>IFERROR(VLOOKUP(C397,'CWE Categories'!A:C,3,0),"")</f>
        <v>General Authentication, Authorization, and Permission Errors</v>
      </c>
      <c r="M397" t="str">
        <f>IF($G397&lt;&gt;"",VLOOKUP($G397,Model!$A:$D,2,0),"")</f>
        <v>Exploit Public-Facing Application,  Exploitation for Privilege Escalation, Exploitation of Remote Services</v>
      </c>
      <c r="N397" t="str">
        <f>IF($G397&lt;&gt;"",VLOOKUP($G397,Model!$A:$D,3,0),"")</f>
        <v>Depends on what is given access to.</v>
      </c>
      <c r="O397" t="str">
        <f>IF($G397&lt;&gt;"",VLOOKUP($G397,Model!$A:$D,4,0),"")</f>
        <v>N/A</v>
      </c>
    </row>
    <row r="398" spans="1:15" x14ac:dyDescent="0.3">
      <c r="A398" t="s">
        <v>1221</v>
      </c>
      <c r="B398" t="s">
        <v>1222</v>
      </c>
      <c r="C398" t="s">
        <v>190</v>
      </c>
      <c r="D398" t="s">
        <v>1202</v>
      </c>
      <c r="E398" t="s">
        <v>1217</v>
      </c>
      <c r="G398" t="str">
        <f>IFERROR(VLOOKUP(C398,'CWE Categories'!A:C,3,0),"")</f>
        <v>General Authentication, Authorization, and Permission Errors</v>
      </c>
      <c r="M398" t="str">
        <f>IF($G398&lt;&gt;"",VLOOKUP($G398,Model!$A:$D,2,0),"")</f>
        <v>Exploit Public-Facing Application,  Exploitation for Privilege Escalation, Exploitation of Remote Services</v>
      </c>
      <c r="N398" t="str">
        <f>IF($G398&lt;&gt;"",VLOOKUP($G398,Model!$A:$D,3,0),"")</f>
        <v>Depends on what is given access to.</v>
      </c>
      <c r="O398" t="str">
        <f>IF($G398&lt;&gt;"",VLOOKUP($G398,Model!$A:$D,4,0),"")</f>
        <v>N/A</v>
      </c>
    </row>
    <row r="399" spans="1:15" x14ac:dyDescent="0.3">
      <c r="A399" t="s">
        <v>1223</v>
      </c>
      <c r="B399" t="s">
        <v>1224</v>
      </c>
      <c r="C399" t="s">
        <v>190</v>
      </c>
      <c r="D399" t="s">
        <v>1202</v>
      </c>
      <c r="E399" t="s">
        <v>1225</v>
      </c>
      <c r="G399" t="str">
        <f>IFERROR(VLOOKUP(C399,'CWE Categories'!A:C,3,0),"")</f>
        <v>General Authentication, Authorization, and Permission Errors</v>
      </c>
      <c r="M399" t="str">
        <f>IF($G399&lt;&gt;"",VLOOKUP($G399,Model!$A:$D,2,0),"")</f>
        <v>Exploit Public-Facing Application,  Exploitation for Privilege Escalation, Exploitation of Remote Services</v>
      </c>
      <c r="N399" t="str">
        <f>IF($G399&lt;&gt;"",VLOOKUP($G399,Model!$A:$D,3,0),"")</f>
        <v>Depends on what is given access to.</v>
      </c>
      <c r="O399" t="str">
        <f>IF($G399&lt;&gt;"",VLOOKUP($G399,Model!$A:$D,4,0),"")</f>
        <v>N/A</v>
      </c>
    </row>
    <row r="400" spans="1:15" x14ac:dyDescent="0.3">
      <c r="A400" t="s">
        <v>1226</v>
      </c>
      <c r="B400" t="s">
        <v>1227</v>
      </c>
      <c r="C400" t="s">
        <v>17</v>
      </c>
      <c r="D400" t="s">
        <v>1202</v>
      </c>
      <c r="E400" t="s">
        <v>1220</v>
      </c>
      <c r="G400" t="str">
        <f>IFERROR(VLOOKUP(C400,'CWE Categories'!A:C,3,0),"")</f>
        <v>Memory Modification (Memory Buffer Errors, Pointer Issues, Type Errors, etc.)</v>
      </c>
      <c r="M400" t="str">
        <f>IF($G400&lt;&gt;"",VLOOKUP($G400,Model!$A:$D,2,0),"")</f>
        <v>Hijack Execution Flow, Endpoint Denial of Service: Application or System Exploitation</v>
      </c>
      <c r="N400" t="str">
        <f>IF($G400&lt;&gt;"",VLOOKUP($G400,Model!$A:$D,3,0),"")</f>
        <v>N/A</v>
      </c>
      <c r="O400">
        <f>IF($G400&lt;&gt;"",VLOOKUP($G400,Model!$A:$D,4,0),"")</f>
        <v>0</v>
      </c>
    </row>
    <row r="401" spans="1:15" x14ac:dyDescent="0.3">
      <c r="A401" t="s">
        <v>1228</v>
      </c>
      <c r="B401" t="s">
        <v>1229</v>
      </c>
      <c r="C401" t="s">
        <v>83</v>
      </c>
      <c r="D401" t="s">
        <v>1202</v>
      </c>
      <c r="E401" t="s">
        <v>1230</v>
      </c>
      <c r="G401" t="str">
        <f>IFERROR(VLOOKUP(C401,'CWE Categories'!A:C,3,0),"")</f>
        <v>Cross-site Scripting (XSS)</v>
      </c>
      <c r="M401" t="str">
        <f>IF($G401&lt;&gt;"",VLOOKUP($G401,Model!$A:$D,2,0),"")</f>
        <v>Command and Scripting Interpreter: JavaScript/JScript</v>
      </c>
      <c r="N401" t="str">
        <f>IF($G401&lt;&gt;"",VLOOKUP($G401,Model!$A:$D,3,0),"")</f>
        <v>Man-in-the-Browser</v>
      </c>
      <c r="O401" t="str">
        <f>IF($G401&lt;&gt;"",VLOOKUP($G401,Model!$A:$D,4,0),"")</f>
        <v>Stored – Drive-by Compromise, Others – User Execution: Malicious Link</v>
      </c>
    </row>
    <row r="402" spans="1:15" x14ac:dyDescent="0.3">
      <c r="A402" t="s">
        <v>1231</v>
      </c>
      <c r="B402" t="s">
        <v>1232</v>
      </c>
      <c r="C402" t="s">
        <v>150</v>
      </c>
      <c r="D402" t="s">
        <v>1202</v>
      </c>
      <c r="E402" t="s">
        <v>1217</v>
      </c>
      <c r="G402" t="str">
        <f>IFERROR(VLOOKUP(C402,'CWE Categories'!A:C,3,0),"")</f>
        <v>General Authentication, Authorization, and Permission Errors</v>
      </c>
      <c r="M402" t="str">
        <f>IF($G402&lt;&gt;"",VLOOKUP($G402,Model!$A:$D,2,0),"")</f>
        <v>Exploit Public-Facing Application,  Exploitation for Privilege Escalation, Exploitation of Remote Services</v>
      </c>
      <c r="N402" t="str">
        <f>IF($G402&lt;&gt;"",VLOOKUP($G402,Model!$A:$D,3,0),"")</f>
        <v>Depends on what is given access to.</v>
      </c>
      <c r="O402" t="str">
        <f>IF($G402&lt;&gt;"",VLOOKUP($G402,Model!$A:$D,4,0),"")</f>
        <v>N/A</v>
      </c>
    </row>
    <row r="403" spans="1:15" x14ac:dyDescent="0.3">
      <c r="A403" t="s">
        <v>1233</v>
      </c>
      <c r="B403" t="s">
        <v>1234</v>
      </c>
      <c r="C403" t="s">
        <v>190</v>
      </c>
      <c r="D403" t="s">
        <v>1202</v>
      </c>
      <c r="E403" t="s">
        <v>1220</v>
      </c>
      <c r="G403" t="str">
        <f>IFERROR(VLOOKUP(C403,'CWE Categories'!A:C,3,0),"")</f>
        <v>General Authentication, Authorization, and Permission Errors</v>
      </c>
      <c r="M403" t="str">
        <f>IF($G403&lt;&gt;"",VLOOKUP($G403,Model!$A:$D,2,0),"")</f>
        <v>Exploit Public-Facing Application,  Exploitation for Privilege Escalation, Exploitation of Remote Services</v>
      </c>
      <c r="N403" t="str">
        <f>IF($G403&lt;&gt;"",VLOOKUP($G403,Model!$A:$D,3,0),"")</f>
        <v>Depends on what is given access to.</v>
      </c>
      <c r="O403" t="str">
        <f>IF($G403&lt;&gt;"",VLOOKUP($G403,Model!$A:$D,4,0),"")</f>
        <v>N/A</v>
      </c>
    </row>
    <row r="404" spans="1:15" x14ac:dyDescent="0.3">
      <c r="A404" t="s">
        <v>1235</v>
      </c>
      <c r="B404" t="s">
        <v>1236</v>
      </c>
      <c r="C404" t="s">
        <v>17</v>
      </c>
      <c r="D404" t="s">
        <v>1202</v>
      </c>
      <c r="E404" t="s">
        <v>1217</v>
      </c>
      <c r="G404" t="str">
        <f>IFERROR(VLOOKUP(C404,'CWE Categories'!A:C,3,0),"")</f>
        <v>Memory Modification (Memory Buffer Errors, Pointer Issues, Type Errors, etc.)</v>
      </c>
      <c r="M404" t="str">
        <f>IF($G404&lt;&gt;"",VLOOKUP($G404,Model!$A:$D,2,0),"")</f>
        <v>Hijack Execution Flow, Endpoint Denial of Service: Application or System Exploitation</v>
      </c>
      <c r="N404" t="str">
        <f>IF($G404&lt;&gt;"",VLOOKUP($G404,Model!$A:$D,3,0),"")</f>
        <v>N/A</v>
      </c>
      <c r="O404">
        <f>IF($G404&lt;&gt;"",VLOOKUP($G404,Model!$A:$D,4,0),"")</f>
        <v>0</v>
      </c>
    </row>
    <row r="405" spans="1:15" x14ac:dyDescent="0.3">
      <c r="A405" t="s">
        <v>1237</v>
      </c>
      <c r="B405" t="s">
        <v>1238</v>
      </c>
      <c r="C405" t="s">
        <v>190</v>
      </c>
      <c r="D405" t="s">
        <v>1202</v>
      </c>
      <c r="E405" t="s">
        <v>1220</v>
      </c>
      <c r="G405" t="str">
        <f>IFERROR(VLOOKUP(C405,'CWE Categories'!A:C,3,0),"")</f>
        <v>General Authentication, Authorization, and Permission Errors</v>
      </c>
      <c r="M405" t="str">
        <f>IF($G405&lt;&gt;"",VLOOKUP($G405,Model!$A:$D,2,0),"")</f>
        <v>Exploit Public-Facing Application,  Exploitation for Privilege Escalation, Exploitation of Remote Services</v>
      </c>
      <c r="N405" t="str">
        <f>IF($G405&lt;&gt;"",VLOOKUP($G405,Model!$A:$D,3,0),"")</f>
        <v>Depends on what is given access to.</v>
      </c>
      <c r="O405" t="str">
        <f>IF($G405&lt;&gt;"",VLOOKUP($G405,Model!$A:$D,4,0),"")</f>
        <v>N/A</v>
      </c>
    </row>
    <row r="406" spans="1:15" x14ac:dyDescent="0.3">
      <c r="A406" t="s">
        <v>1239</v>
      </c>
      <c r="B406" t="s">
        <v>1240</v>
      </c>
      <c r="C406" t="s">
        <v>190</v>
      </c>
      <c r="D406" t="s">
        <v>1202</v>
      </c>
      <c r="E406">
        <v>0</v>
      </c>
      <c r="G406" t="str">
        <f>IFERROR(VLOOKUP(C406,'CWE Categories'!A:C,3,0),"")</f>
        <v>General Authentication, Authorization, and Permission Errors</v>
      </c>
      <c r="M406" t="str">
        <f>IF($G406&lt;&gt;"",VLOOKUP($G406,Model!$A:$D,2,0),"")</f>
        <v>Exploit Public-Facing Application,  Exploitation for Privilege Escalation, Exploitation of Remote Services</v>
      </c>
      <c r="N406" t="str">
        <f>IF($G406&lt;&gt;"",VLOOKUP($G406,Model!$A:$D,3,0),"")</f>
        <v>Depends on what is given access to.</v>
      </c>
      <c r="O406" t="str">
        <f>IF($G406&lt;&gt;"",VLOOKUP($G406,Model!$A:$D,4,0),"")</f>
        <v>N/A</v>
      </c>
    </row>
    <row r="407" spans="1:15" x14ac:dyDescent="0.3">
      <c r="A407" t="s">
        <v>1241</v>
      </c>
      <c r="B407" t="s">
        <v>1242</v>
      </c>
      <c r="C407" t="s">
        <v>190</v>
      </c>
      <c r="D407" t="s">
        <v>1202</v>
      </c>
      <c r="E407" t="s">
        <v>1217</v>
      </c>
      <c r="G407" t="str">
        <f>IFERROR(VLOOKUP(C407,'CWE Categories'!A:C,3,0),"")</f>
        <v>General Authentication, Authorization, and Permission Errors</v>
      </c>
      <c r="M407" t="str">
        <f>IF($G407&lt;&gt;"",VLOOKUP($G407,Model!$A:$D,2,0),"")</f>
        <v>Exploit Public-Facing Application,  Exploitation for Privilege Escalation, Exploitation of Remote Services</v>
      </c>
      <c r="N407" t="str">
        <f>IF($G407&lt;&gt;"",VLOOKUP($G407,Model!$A:$D,3,0),"")</f>
        <v>Depends on what is given access to.</v>
      </c>
      <c r="O407" t="str">
        <f>IF($G407&lt;&gt;"",VLOOKUP($G407,Model!$A:$D,4,0),"")</f>
        <v>N/A</v>
      </c>
    </row>
    <row r="408" spans="1:15" x14ac:dyDescent="0.3">
      <c r="A408" t="s">
        <v>1243</v>
      </c>
      <c r="B408" t="s">
        <v>1244</v>
      </c>
      <c r="C408" t="e">
        <v>#N/A</v>
      </c>
      <c r="D408" t="s">
        <v>1202</v>
      </c>
      <c r="E408" t="e">
        <v>#N/A</v>
      </c>
      <c r="G408" t="str">
        <f>IFERROR(VLOOKUP(C408,'CWE Categories'!A:C,3,0),"")</f>
        <v/>
      </c>
      <c r="M408" t="str">
        <f>IF($G408&lt;&gt;"",VLOOKUP($G408,Model!$A:$D,2,0),"")</f>
        <v/>
      </c>
      <c r="N408" t="str">
        <f>IF($G408&lt;&gt;"",VLOOKUP($G408,Model!$A:$D,3,0),"")</f>
        <v/>
      </c>
      <c r="O408" t="str">
        <f>IF($G408&lt;&gt;"",VLOOKUP($G408,Model!$A:$D,4,0),"")</f>
        <v/>
      </c>
    </row>
    <row r="409" spans="1:15" x14ac:dyDescent="0.3">
      <c r="A409" t="s">
        <v>1245</v>
      </c>
      <c r="B409" t="s">
        <v>1246</v>
      </c>
      <c r="C409">
        <v>0</v>
      </c>
      <c r="D409" t="s">
        <v>1202</v>
      </c>
      <c r="E409">
        <v>0</v>
      </c>
      <c r="G409" t="str">
        <f>IFERROR(VLOOKUP(C409,'CWE Categories'!A:C,3,0),"")</f>
        <v/>
      </c>
      <c r="M409" t="str">
        <f>IF($G409&lt;&gt;"",VLOOKUP($G409,Model!$A:$D,2,0),"")</f>
        <v/>
      </c>
      <c r="N409" t="str">
        <f>IF($G409&lt;&gt;"",VLOOKUP($G409,Model!$A:$D,3,0),"")</f>
        <v/>
      </c>
      <c r="O409" t="str">
        <f>IF($G409&lt;&gt;"",VLOOKUP($G409,Model!$A:$D,4,0),"")</f>
        <v/>
      </c>
    </row>
    <row r="410" spans="1:15" x14ac:dyDescent="0.3">
      <c r="A410" t="s">
        <v>1247</v>
      </c>
      <c r="B410" t="s">
        <v>1248</v>
      </c>
      <c r="C410" t="s">
        <v>17</v>
      </c>
      <c r="D410" t="s">
        <v>1202</v>
      </c>
      <c r="E410" t="s">
        <v>1220</v>
      </c>
      <c r="G410" t="str">
        <f>IFERROR(VLOOKUP(C410,'CWE Categories'!A:C,3,0),"")</f>
        <v>Memory Modification (Memory Buffer Errors, Pointer Issues, Type Errors, etc.)</v>
      </c>
      <c r="M410" t="str">
        <f>IF($G410&lt;&gt;"",VLOOKUP($G410,Model!$A:$D,2,0),"")</f>
        <v>Hijack Execution Flow, Endpoint Denial of Service: Application or System Exploitation</v>
      </c>
      <c r="N410" t="str">
        <f>IF($G410&lt;&gt;"",VLOOKUP($G410,Model!$A:$D,3,0),"")</f>
        <v>N/A</v>
      </c>
      <c r="O410">
        <f>IF($G410&lt;&gt;"",VLOOKUP($G410,Model!$A:$D,4,0),"")</f>
        <v>0</v>
      </c>
    </row>
    <row r="411" spans="1:15" x14ac:dyDescent="0.3">
      <c r="A411" t="s">
        <v>1249</v>
      </c>
      <c r="B411" t="s">
        <v>1250</v>
      </c>
      <c r="C411" t="s">
        <v>330</v>
      </c>
      <c r="D411" t="s">
        <v>1202</v>
      </c>
      <c r="E411" t="s">
        <v>1251</v>
      </c>
      <c r="G411" t="str">
        <f>IFERROR(VLOOKUP(C411,'CWE Categories'!A:C,3,0),"")</f>
        <v/>
      </c>
      <c r="M411" t="str">
        <f>IF($G411&lt;&gt;"",VLOOKUP($G411,Model!$A:$D,2,0),"")</f>
        <v/>
      </c>
      <c r="N411" t="str">
        <f>IF($G411&lt;&gt;"",VLOOKUP($G411,Model!$A:$D,3,0),"")</f>
        <v/>
      </c>
      <c r="O411" t="str">
        <f>IF($G411&lt;&gt;"",VLOOKUP($G411,Model!$A:$D,4,0),"")</f>
        <v/>
      </c>
    </row>
    <row r="412" spans="1:15" x14ac:dyDescent="0.3">
      <c r="A412" t="s">
        <v>1252</v>
      </c>
      <c r="B412" t="s">
        <v>1253</v>
      </c>
      <c r="C412" t="s">
        <v>190</v>
      </c>
      <c r="D412" t="s">
        <v>1202</v>
      </c>
      <c r="E412" t="s">
        <v>1254</v>
      </c>
      <c r="G412" t="str">
        <f>IFERROR(VLOOKUP(C412,'CWE Categories'!A:C,3,0),"")</f>
        <v>General Authentication, Authorization, and Permission Errors</v>
      </c>
      <c r="M412" t="str">
        <f>IF($G412&lt;&gt;"",VLOOKUP($G412,Model!$A:$D,2,0),"")</f>
        <v>Exploit Public-Facing Application,  Exploitation for Privilege Escalation, Exploitation of Remote Services</v>
      </c>
      <c r="N412" t="str">
        <f>IF($G412&lt;&gt;"",VLOOKUP($G412,Model!$A:$D,3,0),"")</f>
        <v>Depends on what is given access to.</v>
      </c>
      <c r="O412" t="str">
        <f>IF($G412&lt;&gt;"",VLOOKUP($G412,Model!$A:$D,4,0),"")</f>
        <v>N/A</v>
      </c>
    </row>
    <row r="413" spans="1:15" x14ac:dyDescent="0.3">
      <c r="A413" t="s">
        <v>1255</v>
      </c>
      <c r="B413" t="s">
        <v>1256</v>
      </c>
      <c r="C413" t="s">
        <v>354</v>
      </c>
      <c r="D413" t="s">
        <v>1202</v>
      </c>
      <c r="E413" t="s">
        <v>1217</v>
      </c>
      <c r="G413" t="str">
        <f>IFERROR(VLOOKUP(C413,'CWE Categories'!A:C,3,0),"")</f>
        <v/>
      </c>
      <c r="M413" t="str">
        <f>IF($G413&lt;&gt;"",VLOOKUP($G413,Model!$A:$D,2,0),"")</f>
        <v/>
      </c>
      <c r="N413" t="str">
        <f>IF($G413&lt;&gt;"",VLOOKUP($G413,Model!$A:$D,3,0),"")</f>
        <v/>
      </c>
      <c r="O413" t="str">
        <f>IF($G413&lt;&gt;"",VLOOKUP($G413,Model!$A:$D,4,0),"")</f>
        <v/>
      </c>
    </row>
    <row r="414" spans="1:15" x14ac:dyDescent="0.3">
      <c r="A414" t="s">
        <v>1257</v>
      </c>
      <c r="B414" t="s">
        <v>1258</v>
      </c>
      <c r="C414" t="s">
        <v>17</v>
      </c>
      <c r="D414" t="s">
        <v>1202</v>
      </c>
      <c r="E414">
        <v>0</v>
      </c>
      <c r="G414" t="str">
        <f>IFERROR(VLOOKUP(C414,'CWE Categories'!A:C,3,0),"")</f>
        <v>Memory Modification (Memory Buffer Errors, Pointer Issues, Type Errors, etc.)</v>
      </c>
      <c r="M414" t="str">
        <f>IF($G414&lt;&gt;"",VLOOKUP($G414,Model!$A:$D,2,0),"")</f>
        <v>Hijack Execution Flow, Endpoint Denial of Service: Application or System Exploitation</v>
      </c>
      <c r="N414" t="str">
        <f>IF($G414&lt;&gt;"",VLOOKUP($G414,Model!$A:$D,3,0),"")</f>
        <v>N/A</v>
      </c>
      <c r="O414">
        <f>IF($G414&lt;&gt;"",VLOOKUP($G414,Model!$A:$D,4,0),"")</f>
        <v>0</v>
      </c>
    </row>
    <row r="415" spans="1:15" x14ac:dyDescent="0.3">
      <c r="A415" t="s">
        <v>1259</v>
      </c>
      <c r="B415" t="s">
        <v>1260</v>
      </c>
      <c r="C415" t="s">
        <v>83</v>
      </c>
      <c r="D415" t="s">
        <v>1202</v>
      </c>
      <c r="E415" t="s">
        <v>1261</v>
      </c>
      <c r="G415" t="str">
        <f>IFERROR(VLOOKUP(C415,'CWE Categories'!A:C,3,0),"")</f>
        <v>Cross-site Scripting (XSS)</v>
      </c>
      <c r="M415" t="str">
        <f>IF($G415&lt;&gt;"",VLOOKUP($G415,Model!$A:$D,2,0),"")</f>
        <v>Command and Scripting Interpreter: JavaScript/JScript</v>
      </c>
      <c r="N415" t="str">
        <f>IF($G415&lt;&gt;"",VLOOKUP($G415,Model!$A:$D,3,0),"")</f>
        <v>Man-in-the-Browser</v>
      </c>
      <c r="O415" t="str">
        <f>IF($G415&lt;&gt;"",VLOOKUP($G415,Model!$A:$D,4,0),"")</f>
        <v>Stored – Drive-by Compromise, Others – User Execution: Malicious Link</v>
      </c>
    </row>
    <row r="416" spans="1:15" x14ac:dyDescent="0.3">
      <c r="A416" t="s">
        <v>1262</v>
      </c>
      <c r="B416" t="s">
        <v>1263</v>
      </c>
      <c r="C416" t="s">
        <v>150</v>
      </c>
      <c r="D416" t="s">
        <v>1202</v>
      </c>
      <c r="E416" t="s">
        <v>1264</v>
      </c>
      <c r="G416" t="str">
        <f>IFERROR(VLOOKUP(C416,'CWE Categories'!A:C,3,0),"")</f>
        <v>General Authentication, Authorization, and Permission Errors</v>
      </c>
      <c r="M416" t="str">
        <f>IF($G416&lt;&gt;"",VLOOKUP($G416,Model!$A:$D,2,0),"")</f>
        <v>Exploit Public-Facing Application,  Exploitation for Privilege Escalation, Exploitation of Remote Services</v>
      </c>
      <c r="N416" t="str">
        <f>IF($G416&lt;&gt;"",VLOOKUP($G416,Model!$A:$D,3,0),"")</f>
        <v>Depends on what is given access to.</v>
      </c>
      <c r="O416" t="str">
        <f>IF($G416&lt;&gt;"",VLOOKUP($G416,Model!$A:$D,4,0),"")</f>
        <v>N/A</v>
      </c>
    </row>
    <row r="417" spans="1:15" x14ac:dyDescent="0.3">
      <c r="A417" t="s">
        <v>1265</v>
      </c>
      <c r="B417" t="s">
        <v>1266</v>
      </c>
      <c r="C417" t="e">
        <v>#N/A</v>
      </c>
      <c r="D417" t="s">
        <v>1202</v>
      </c>
      <c r="E417" t="e">
        <v>#N/A</v>
      </c>
      <c r="G417" t="str">
        <f>IFERROR(VLOOKUP(C417,'CWE Categories'!A:C,3,0),"")</f>
        <v/>
      </c>
      <c r="M417" t="str">
        <f>IF($G417&lt;&gt;"",VLOOKUP($G417,Model!$A:$D,2,0),"")</f>
        <v/>
      </c>
      <c r="N417" t="str">
        <f>IF($G417&lt;&gt;"",VLOOKUP($G417,Model!$A:$D,3,0),"")</f>
        <v/>
      </c>
      <c r="O417" t="str">
        <f>IF($G417&lt;&gt;"",VLOOKUP($G417,Model!$A:$D,4,0),"")</f>
        <v/>
      </c>
    </row>
    <row r="418" spans="1:15" x14ac:dyDescent="0.3">
      <c r="A418" t="s">
        <v>1267</v>
      </c>
      <c r="B418" t="s">
        <v>1268</v>
      </c>
      <c r="C418" t="s">
        <v>190</v>
      </c>
      <c r="D418" t="s">
        <v>1202</v>
      </c>
      <c r="E418" t="s">
        <v>1269</v>
      </c>
      <c r="G418" t="str">
        <f>IFERROR(VLOOKUP(C418,'CWE Categories'!A:C,3,0),"")</f>
        <v>General Authentication, Authorization, and Permission Errors</v>
      </c>
      <c r="M418" t="str">
        <f>IF($G418&lt;&gt;"",VLOOKUP($G418,Model!$A:$D,2,0),"")</f>
        <v>Exploit Public-Facing Application,  Exploitation for Privilege Escalation, Exploitation of Remote Services</v>
      </c>
      <c r="N418" t="str">
        <f>IF($G418&lt;&gt;"",VLOOKUP($G418,Model!$A:$D,3,0),"")</f>
        <v>Depends on what is given access to.</v>
      </c>
      <c r="O418" t="str">
        <f>IF($G418&lt;&gt;"",VLOOKUP($G418,Model!$A:$D,4,0),"")</f>
        <v>N/A</v>
      </c>
    </row>
    <row r="419" spans="1:15" x14ac:dyDescent="0.3">
      <c r="A419" t="s">
        <v>1270</v>
      </c>
      <c r="B419" t="s">
        <v>1271</v>
      </c>
      <c r="C419" t="e">
        <v>#N/A</v>
      </c>
      <c r="D419" t="s">
        <v>1202</v>
      </c>
      <c r="E419" t="e">
        <v>#N/A</v>
      </c>
      <c r="G419" t="str">
        <f>IFERROR(VLOOKUP(C419,'CWE Categories'!A:C,3,0),"")</f>
        <v/>
      </c>
      <c r="M419" t="str">
        <f>IF($G419&lt;&gt;"",VLOOKUP($G419,Model!$A:$D,2,0),"")</f>
        <v/>
      </c>
      <c r="N419" t="str">
        <f>IF($G419&lt;&gt;"",VLOOKUP($G419,Model!$A:$D,3,0),"")</f>
        <v/>
      </c>
      <c r="O419" t="str">
        <f>IF($G419&lt;&gt;"",VLOOKUP($G419,Model!$A:$D,4,0),"")</f>
        <v/>
      </c>
    </row>
    <row r="420" spans="1:15" x14ac:dyDescent="0.3">
      <c r="A420" t="s">
        <v>1272</v>
      </c>
      <c r="B420" t="s">
        <v>1273</v>
      </c>
      <c r="C420" t="s">
        <v>354</v>
      </c>
      <c r="D420" t="s">
        <v>1202</v>
      </c>
      <c r="E420" t="s">
        <v>1274</v>
      </c>
      <c r="G420" t="str">
        <f>IFERROR(VLOOKUP(C420,'CWE Categories'!A:C,3,0),"")</f>
        <v/>
      </c>
      <c r="M420" t="str">
        <f>IF($G420&lt;&gt;"",VLOOKUP($G420,Model!$A:$D,2,0),"")</f>
        <v/>
      </c>
      <c r="N420" t="str">
        <f>IF($G420&lt;&gt;"",VLOOKUP($G420,Model!$A:$D,3,0),"")</f>
        <v/>
      </c>
      <c r="O420" t="str">
        <f>IF($G420&lt;&gt;"",VLOOKUP($G420,Model!$A:$D,4,0),"")</f>
        <v/>
      </c>
    </row>
    <row r="421" spans="1:15" x14ac:dyDescent="0.3">
      <c r="A421" t="s">
        <v>1275</v>
      </c>
      <c r="B421" t="s">
        <v>1276</v>
      </c>
      <c r="C421" t="s">
        <v>17</v>
      </c>
      <c r="D421" t="s">
        <v>1202</v>
      </c>
      <c r="E421" t="s">
        <v>1209</v>
      </c>
      <c r="G421" t="str">
        <f>IFERROR(VLOOKUP(C421,'CWE Categories'!A:C,3,0),"")</f>
        <v>Memory Modification (Memory Buffer Errors, Pointer Issues, Type Errors, etc.)</v>
      </c>
      <c r="M421" t="str">
        <f>IF($G421&lt;&gt;"",VLOOKUP($G421,Model!$A:$D,2,0),"")</f>
        <v>Hijack Execution Flow, Endpoint Denial of Service: Application or System Exploitation</v>
      </c>
      <c r="N421" t="str">
        <f>IF($G421&lt;&gt;"",VLOOKUP($G421,Model!$A:$D,3,0),"")</f>
        <v>N/A</v>
      </c>
      <c r="O421">
        <f>IF($G421&lt;&gt;"",VLOOKUP($G421,Model!$A:$D,4,0),"")</f>
        <v>0</v>
      </c>
    </row>
    <row r="422" spans="1:15" x14ac:dyDescent="0.3">
      <c r="A422" t="s">
        <v>1277</v>
      </c>
      <c r="B422" t="s">
        <v>1278</v>
      </c>
      <c r="C422" t="s">
        <v>190</v>
      </c>
      <c r="D422" t="s">
        <v>1202</v>
      </c>
      <c r="E422" t="s">
        <v>1225</v>
      </c>
      <c r="G422" t="str">
        <f>IFERROR(VLOOKUP(C422,'CWE Categories'!A:C,3,0),"")</f>
        <v>General Authentication, Authorization, and Permission Errors</v>
      </c>
      <c r="M422" t="str">
        <f>IF($G422&lt;&gt;"",VLOOKUP($G422,Model!$A:$D,2,0),"")</f>
        <v>Exploit Public-Facing Application,  Exploitation for Privilege Escalation, Exploitation of Remote Services</v>
      </c>
      <c r="N422" t="str">
        <f>IF($G422&lt;&gt;"",VLOOKUP($G422,Model!$A:$D,3,0),"")</f>
        <v>Depends on what is given access to.</v>
      </c>
      <c r="O422" t="str">
        <f>IF($G422&lt;&gt;"",VLOOKUP($G422,Model!$A:$D,4,0),"")</f>
        <v>N/A</v>
      </c>
    </row>
    <row r="423" spans="1:15" x14ac:dyDescent="0.3">
      <c r="A423" t="s">
        <v>1279</v>
      </c>
      <c r="B423" t="s">
        <v>1280</v>
      </c>
      <c r="C423" t="s">
        <v>17</v>
      </c>
      <c r="D423" t="s">
        <v>1202</v>
      </c>
      <c r="E423">
        <v>0</v>
      </c>
      <c r="G423" t="str">
        <f>IFERROR(VLOOKUP(C423,'CWE Categories'!A:C,3,0),"")</f>
        <v>Memory Modification (Memory Buffer Errors, Pointer Issues, Type Errors, etc.)</v>
      </c>
      <c r="M423" t="str">
        <f>IF($G423&lt;&gt;"",VLOOKUP($G423,Model!$A:$D,2,0),"")</f>
        <v>Hijack Execution Flow, Endpoint Denial of Service: Application or System Exploitation</v>
      </c>
      <c r="N423" t="str">
        <f>IF($G423&lt;&gt;"",VLOOKUP($G423,Model!$A:$D,3,0),"")</f>
        <v>N/A</v>
      </c>
      <c r="O423">
        <f>IF($G423&lt;&gt;"",VLOOKUP($G423,Model!$A:$D,4,0),"")</f>
        <v>0</v>
      </c>
    </row>
    <row r="424" spans="1:15" x14ac:dyDescent="0.3">
      <c r="A424" t="s">
        <v>1281</v>
      </c>
      <c r="B424" t="s">
        <v>1282</v>
      </c>
      <c r="C424" t="s">
        <v>17</v>
      </c>
      <c r="D424" t="s">
        <v>1202</v>
      </c>
      <c r="E424">
        <v>0</v>
      </c>
      <c r="G424" t="str">
        <f>IFERROR(VLOOKUP(C424,'CWE Categories'!A:C,3,0),"")</f>
        <v>Memory Modification (Memory Buffer Errors, Pointer Issues, Type Errors, etc.)</v>
      </c>
      <c r="M424" t="str">
        <f>IF($G424&lt;&gt;"",VLOOKUP($G424,Model!$A:$D,2,0),"")</f>
        <v>Hijack Execution Flow, Endpoint Denial of Service: Application or System Exploitation</v>
      </c>
      <c r="N424" t="str">
        <f>IF($G424&lt;&gt;"",VLOOKUP($G424,Model!$A:$D,3,0),"")</f>
        <v>N/A</v>
      </c>
      <c r="O424">
        <f>IF($G424&lt;&gt;"",VLOOKUP($G424,Model!$A:$D,4,0),"")</f>
        <v>0</v>
      </c>
    </row>
    <row r="425" spans="1:15" x14ac:dyDescent="0.3">
      <c r="A425" t="s">
        <v>1283</v>
      </c>
      <c r="B425" t="s">
        <v>1284</v>
      </c>
      <c r="C425">
        <v>0</v>
      </c>
      <c r="D425" t="s">
        <v>1202</v>
      </c>
      <c r="E425">
        <v>0</v>
      </c>
      <c r="G425" t="str">
        <f>IFERROR(VLOOKUP(C425,'CWE Categories'!A:C,3,0),"")</f>
        <v/>
      </c>
      <c r="M425" t="str">
        <f>IF($G425&lt;&gt;"",VLOOKUP($G425,Model!$A:$D,2,0),"")</f>
        <v/>
      </c>
      <c r="N425" t="str">
        <f>IF($G425&lt;&gt;"",VLOOKUP($G425,Model!$A:$D,3,0),"")</f>
        <v/>
      </c>
      <c r="O425" t="str">
        <f>IF($G425&lt;&gt;"",VLOOKUP($G425,Model!$A:$D,4,0),"")</f>
        <v/>
      </c>
    </row>
    <row r="426" spans="1:15" x14ac:dyDescent="0.3">
      <c r="A426" t="s">
        <v>1285</v>
      </c>
      <c r="B426" t="s">
        <v>1286</v>
      </c>
      <c r="C426" t="s">
        <v>17</v>
      </c>
      <c r="D426" t="s">
        <v>1202</v>
      </c>
      <c r="E426" t="s">
        <v>1287</v>
      </c>
      <c r="G426" t="str">
        <f>IFERROR(VLOOKUP(C426,'CWE Categories'!A:C,3,0),"")</f>
        <v>Memory Modification (Memory Buffer Errors, Pointer Issues, Type Errors, etc.)</v>
      </c>
      <c r="M426" t="str">
        <f>IF($G426&lt;&gt;"",VLOOKUP($G426,Model!$A:$D,2,0),"")</f>
        <v>Hijack Execution Flow, Endpoint Denial of Service: Application or System Exploitation</v>
      </c>
      <c r="N426" t="str">
        <f>IF($G426&lt;&gt;"",VLOOKUP($G426,Model!$A:$D,3,0),"")</f>
        <v>N/A</v>
      </c>
      <c r="O426">
        <f>IF($G426&lt;&gt;"",VLOOKUP($G426,Model!$A:$D,4,0),"")</f>
        <v>0</v>
      </c>
    </row>
    <row r="427" spans="1:15" x14ac:dyDescent="0.3">
      <c r="A427" t="s">
        <v>1288</v>
      </c>
      <c r="B427" t="s">
        <v>1289</v>
      </c>
      <c r="C427" t="s">
        <v>83</v>
      </c>
      <c r="D427" t="s">
        <v>1202</v>
      </c>
      <c r="E427" t="s">
        <v>1290</v>
      </c>
      <c r="G427" t="str">
        <f>IFERROR(VLOOKUP(C427,'CWE Categories'!A:C,3,0),"")</f>
        <v>Cross-site Scripting (XSS)</v>
      </c>
      <c r="M427" t="str">
        <f>IF($G427&lt;&gt;"",VLOOKUP($G427,Model!$A:$D,2,0),"")</f>
        <v>Command and Scripting Interpreter: JavaScript/JScript</v>
      </c>
      <c r="N427" t="str">
        <f>IF($G427&lt;&gt;"",VLOOKUP($G427,Model!$A:$D,3,0),"")</f>
        <v>Man-in-the-Browser</v>
      </c>
      <c r="O427" t="str">
        <f>IF($G427&lt;&gt;"",VLOOKUP($G427,Model!$A:$D,4,0),"")</f>
        <v>Stored – Drive-by Compromise, Others – User Execution: Malicious Link</v>
      </c>
    </row>
    <row r="428" spans="1:15" x14ac:dyDescent="0.3">
      <c r="A428" t="s">
        <v>1291</v>
      </c>
      <c r="B428" t="s">
        <v>1292</v>
      </c>
      <c r="C428" t="s">
        <v>354</v>
      </c>
      <c r="D428" t="s">
        <v>1202</v>
      </c>
      <c r="E428" t="s">
        <v>1251</v>
      </c>
      <c r="G428" t="str">
        <f>IFERROR(VLOOKUP(C428,'CWE Categories'!A:C,3,0),"")</f>
        <v/>
      </c>
      <c r="M428" t="str">
        <f>IF($G428&lt;&gt;"",VLOOKUP($G428,Model!$A:$D,2,0),"")</f>
        <v/>
      </c>
      <c r="N428" t="str">
        <f>IF($G428&lt;&gt;"",VLOOKUP($G428,Model!$A:$D,3,0),"")</f>
        <v/>
      </c>
      <c r="O428" t="str">
        <f>IF($G428&lt;&gt;"",VLOOKUP($G428,Model!$A:$D,4,0),"")</f>
        <v/>
      </c>
    </row>
    <row r="429" spans="1:15" x14ac:dyDescent="0.3">
      <c r="A429" t="s">
        <v>1293</v>
      </c>
      <c r="B429" t="s">
        <v>1294</v>
      </c>
      <c r="C429">
        <v>0</v>
      </c>
      <c r="D429" t="s">
        <v>1202</v>
      </c>
      <c r="E429">
        <v>0</v>
      </c>
      <c r="G429" t="str">
        <f>IFERROR(VLOOKUP(C429,'CWE Categories'!A:C,3,0),"")</f>
        <v/>
      </c>
      <c r="M429" t="str">
        <f>IF($G429&lt;&gt;"",VLOOKUP($G429,Model!$A:$D,2,0),"")</f>
        <v/>
      </c>
      <c r="N429" t="str">
        <f>IF($G429&lt;&gt;"",VLOOKUP($G429,Model!$A:$D,3,0),"")</f>
        <v/>
      </c>
      <c r="O429" t="str">
        <f>IF($G429&lt;&gt;"",VLOOKUP($G429,Model!$A:$D,4,0),"")</f>
        <v/>
      </c>
    </row>
    <row r="430" spans="1:15" x14ac:dyDescent="0.3">
      <c r="A430" t="s">
        <v>1295</v>
      </c>
      <c r="B430" t="s">
        <v>1296</v>
      </c>
      <c r="C430" t="s">
        <v>36</v>
      </c>
      <c r="D430" t="s">
        <v>1202</v>
      </c>
      <c r="E430" t="s">
        <v>1297</v>
      </c>
      <c r="G430" t="str">
        <f>IFERROR(VLOOKUP(C430,'CWE Categories'!A:C,3,0),"")</f>
        <v/>
      </c>
      <c r="M430" t="str">
        <f>IF($G430&lt;&gt;"",VLOOKUP($G430,Model!$A:$D,2,0),"")</f>
        <v/>
      </c>
      <c r="N430" t="str">
        <f>IF($G430&lt;&gt;"",VLOOKUP($G430,Model!$A:$D,3,0),"")</f>
        <v/>
      </c>
      <c r="O430" t="str">
        <f>IF($G430&lt;&gt;"",VLOOKUP($G430,Model!$A:$D,4,0),"")</f>
        <v/>
      </c>
    </row>
    <row r="431" spans="1:15" x14ac:dyDescent="0.3">
      <c r="A431" t="s">
        <v>1298</v>
      </c>
      <c r="B431" t="s">
        <v>1299</v>
      </c>
      <c r="C431" t="s">
        <v>190</v>
      </c>
      <c r="D431" t="s">
        <v>1202</v>
      </c>
      <c r="E431" t="s">
        <v>1297</v>
      </c>
      <c r="G431" t="str">
        <f>IFERROR(VLOOKUP(C431,'CWE Categories'!A:C,3,0),"")</f>
        <v>General Authentication, Authorization, and Permission Errors</v>
      </c>
      <c r="M431" t="str">
        <f>IF($G431&lt;&gt;"",VLOOKUP($G431,Model!$A:$D,2,0),"")</f>
        <v>Exploit Public-Facing Application,  Exploitation for Privilege Escalation, Exploitation of Remote Services</v>
      </c>
      <c r="N431" t="str">
        <f>IF($G431&lt;&gt;"",VLOOKUP($G431,Model!$A:$D,3,0),"")</f>
        <v>Depends on what is given access to.</v>
      </c>
      <c r="O431" t="str">
        <f>IF($G431&lt;&gt;"",VLOOKUP($G431,Model!$A:$D,4,0),"")</f>
        <v>N/A</v>
      </c>
    </row>
    <row r="432" spans="1:15" x14ac:dyDescent="0.3">
      <c r="A432" t="s">
        <v>1300</v>
      </c>
      <c r="B432" t="s">
        <v>1301</v>
      </c>
      <c r="C432" t="s">
        <v>432</v>
      </c>
      <c r="D432" t="s">
        <v>1202</v>
      </c>
      <c r="E432" t="s">
        <v>1220</v>
      </c>
      <c r="G432" t="str">
        <f>IFERROR(VLOOKUP(C432,'CWE Categories'!A:C,3,0),"")</f>
        <v>Session Fixation</v>
      </c>
      <c r="M432" t="str">
        <f>IF($G432&lt;&gt;"",VLOOKUP($G432,Model!$A:$D,2,0),"")</f>
        <v>Remote Service Session Hijacking</v>
      </c>
      <c r="N432" t="str">
        <f>IF($G432&lt;&gt;"",VLOOKUP($G432,Model!$A:$D,3,0),"")</f>
        <v>N/A</v>
      </c>
      <c r="O432" t="str">
        <f>IF($G432&lt;&gt;"",VLOOKUP($G432,Model!$A:$D,4,0),"")</f>
        <v>N/A</v>
      </c>
    </row>
    <row r="433" spans="1:15" x14ac:dyDescent="0.3">
      <c r="A433" t="s">
        <v>1302</v>
      </c>
      <c r="B433" t="s">
        <v>1303</v>
      </c>
      <c r="C433" t="e">
        <v>#N/A</v>
      </c>
      <c r="D433" t="s">
        <v>1202</v>
      </c>
      <c r="E433" t="e">
        <v>#N/A</v>
      </c>
      <c r="G433" t="str">
        <f>IFERROR(VLOOKUP(C433,'CWE Categories'!A:C,3,0),"")</f>
        <v/>
      </c>
      <c r="M433" t="str">
        <f>IF($G433&lt;&gt;"",VLOOKUP($G433,Model!$A:$D,2,0),"")</f>
        <v/>
      </c>
      <c r="N433" t="str">
        <f>IF($G433&lt;&gt;"",VLOOKUP($G433,Model!$A:$D,3,0),"")</f>
        <v/>
      </c>
      <c r="O433" t="str">
        <f>IF($G433&lt;&gt;"",VLOOKUP($G433,Model!$A:$D,4,0),"")</f>
        <v/>
      </c>
    </row>
    <row r="434" spans="1:15" x14ac:dyDescent="0.3">
      <c r="A434" t="s">
        <v>1304</v>
      </c>
      <c r="B434" t="s">
        <v>1305</v>
      </c>
      <c r="C434" t="s">
        <v>354</v>
      </c>
      <c r="D434" t="s">
        <v>1202</v>
      </c>
      <c r="E434" t="s">
        <v>1306</v>
      </c>
      <c r="G434" t="str">
        <f>IFERROR(VLOOKUP(C434,'CWE Categories'!A:C,3,0),"")</f>
        <v/>
      </c>
      <c r="M434" t="str">
        <f>IF($G434&lt;&gt;"",VLOOKUP($G434,Model!$A:$D,2,0),"")</f>
        <v/>
      </c>
      <c r="N434" t="str">
        <f>IF($G434&lt;&gt;"",VLOOKUP($G434,Model!$A:$D,3,0),"")</f>
        <v/>
      </c>
      <c r="O434" t="str">
        <f>IF($G434&lt;&gt;"",VLOOKUP($G434,Model!$A:$D,4,0),"")</f>
        <v/>
      </c>
    </row>
    <row r="435" spans="1:15" x14ac:dyDescent="0.3">
      <c r="A435" t="s">
        <v>1307</v>
      </c>
      <c r="B435" t="s">
        <v>1308</v>
      </c>
      <c r="C435" t="s">
        <v>17</v>
      </c>
      <c r="D435" t="s">
        <v>1202</v>
      </c>
      <c r="E435" t="s">
        <v>1287</v>
      </c>
      <c r="G435" t="str">
        <f>IFERROR(VLOOKUP(C435,'CWE Categories'!A:C,3,0),"")</f>
        <v>Memory Modification (Memory Buffer Errors, Pointer Issues, Type Errors, etc.)</v>
      </c>
      <c r="M435" t="str">
        <f>IF($G435&lt;&gt;"",VLOOKUP($G435,Model!$A:$D,2,0),"")</f>
        <v>Hijack Execution Flow, Endpoint Denial of Service: Application or System Exploitation</v>
      </c>
      <c r="N435" t="str">
        <f>IF($G435&lt;&gt;"",VLOOKUP($G435,Model!$A:$D,3,0),"")</f>
        <v>N/A</v>
      </c>
      <c r="O435">
        <f>IF($G435&lt;&gt;"",VLOOKUP($G435,Model!$A:$D,4,0),"")</f>
        <v>0</v>
      </c>
    </row>
    <row r="436" spans="1:15" x14ac:dyDescent="0.3">
      <c r="A436" t="s">
        <v>1309</v>
      </c>
      <c r="B436" t="s">
        <v>1310</v>
      </c>
      <c r="C436" t="s">
        <v>354</v>
      </c>
      <c r="D436" t="s">
        <v>1202</v>
      </c>
      <c r="E436" t="s">
        <v>1217</v>
      </c>
      <c r="G436" t="str">
        <f>IFERROR(VLOOKUP(C436,'CWE Categories'!A:C,3,0),"")</f>
        <v/>
      </c>
      <c r="M436" t="str">
        <f>IF($G436&lt;&gt;"",VLOOKUP($G436,Model!$A:$D,2,0),"")</f>
        <v/>
      </c>
      <c r="N436" t="str">
        <f>IF($G436&lt;&gt;"",VLOOKUP($G436,Model!$A:$D,3,0),"")</f>
        <v/>
      </c>
      <c r="O436" t="str">
        <f>IF($G436&lt;&gt;"",VLOOKUP($G436,Model!$A:$D,4,0),"")</f>
        <v/>
      </c>
    </row>
    <row r="437" spans="1:15" x14ac:dyDescent="0.3">
      <c r="A437" t="s">
        <v>1311</v>
      </c>
      <c r="B437" t="s">
        <v>1312</v>
      </c>
      <c r="C437" t="s">
        <v>190</v>
      </c>
      <c r="D437" t="s">
        <v>1202</v>
      </c>
      <c r="E437" t="s">
        <v>1212</v>
      </c>
      <c r="G437" t="str">
        <f>IFERROR(VLOOKUP(C437,'CWE Categories'!A:C,3,0),"")</f>
        <v>General Authentication, Authorization, and Permission Errors</v>
      </c>
      <c r="M437" t="str">
        <f>IF($G437&lt;&gt;"",VLOOKUP($G437,Model!$A:$D,2,0),"")</f>
        <v>Exploit Public-Facing Application,  Exploitation for Privilege Escalation, Exploitation of Remote Services</v>
      </c>
      <c r="N437" t="str">
        <f>IF($G437&lt;&gt;"",VLOOKUP($G437,Model!$A:$D,3,0),"")</f>
        <v>Depends on what is given access to.</v>
      </c>
      <c r="O437" t="str">
        <f>IF($G437&lt;&gt;"",VLOOKUP($G437,Model!$A:$D,4,0),"")</f>
        <v>N/A</v>
      </c>
    </row>
    <row r="438" spans="1:15" x14ac:dyDescent="0.3">
      <c r="A438" t="s">
        <v>1313</v>
      </c>
      <c r="B438" t="s">
        <v>1314</v>
      </c>
      <c r="C438" t="s">
        <v>1315</v>
      </c>
      <c r="D438" t="s">
        <v>1202</v>
      </c>
      <c r="E438" t="s">
        <v>1217</v>
      </c>
      <c r="G438" t="str">
        <f>IFERROR(VLOOKUP(C438,'CWE Categories'!A:C,3,0),"")</f>
        <v/>
      </c>
      <c r="M438" t="str">
        <f>IF($G438&lt;&gt;"",VLOOKUP($G438,Model!$A:$D,2,0),"")</f>
        <v/>
      </c>
      <c r="N438" t="str">
        <f>IF($G438&lt;&gt;"",VLOOKUP($G438,Model!$A:$D,3,0),"")</f>
        <v/>
      </c>
      <c r="O438" t="str">
        <f>IF($G438&lt;&gt;"",VLOOKUP($G438,Model!$A:$D,4,0),"")</f>
        <v/>
      </c>
    </row>
    <row r="439" spans="1:15" x14ac:dyDescent="0.3">
      <c r="A439" t="s">
        <v>1316</v>
      </c>
      <c r="B439" t="s">
        <v>1317</v>
      </c>
      <c r="C439" t="s">
        <v>354</v>
      </c>
      <c r="D439" t="s">
        <v>1202</v>
      </c>
      <c r="E439" t="s">
        <v>1217</v>
      </c>
      <c r="G439" t="str">
        <f>IFERROR(VLOOKUP(C439,'CWE Categories'!A:C,3,0),"")</f>
        <v/>
      </c>
      <c r="M439" t="str">
        <f>IF($G439&lt;&gt;"",VLOOKUP($G439,Model!$A:$D,2,0),"")</f>
        <v/>
      </c>
      <c r="N439" t="str">
        <f>IF($G439&lt;&gt;"",VLOOKUP($G439,Model!$A:$D,3,0),"")</f>
        <v/>
      </c>
      <c r="O439" t="str">
        <f>IF($G439&lt;&gt;"",VLOOKUP($G439,Model!$A:$D,4,0),"")</f>
        <v/>
      </c>
    </row>
    <row r="440" spans="1:15" x14ac:dyDescent="0.3">
      <c r="A440" t="s">
        <v>1318</v>
      </c>
      <c r="B440" t="s">
        <v>1319</v>
      </c>
      <c r="C440" t="s">
        <v>394</v>
      </c>
      <c r="D440" t="s">
        <v>1202</v>
      </c>
      <c r="E440" t="s">
        <v>1269</v>
      </c>
      <c r="G440" t="str">
        <f>IFERROR(VLOOKUP(C440,'CWE Categories'!A:C,3,0),"")</f>
        <v/>
      </c>
      <c r="M440" t="str">
        <f>IF($G440&lt;&gt;"",VLOOKUP($G440,Model!$A:$D,2,0),"")</f>
        <v/>
      </c>
      <c r="N440" t="str">
        <f>IF($G440&lt;&gt;"",VLOOKUP($G440,Model!$A:$D,3,0),"")</f>
        <v/>
      </c>
      <c r="O440" t="str">
        <f>IF($G440&lt;&gt;"",VLOOKUP($G440,Model!$A:$D,4,0),"")</f>
        <v/>
      </c>
    </row>
    <row r="441" spans="1:15" x14ac:dyDescent="0.3">
      <c r="A441" t="s">
        <v>1320</v>
      </c>
      <c r="B441" t="s">
        <v>1321</v>
      </c>
      <c r="C441" t="s">
        <v>354</v>
      </c>
      <c r="D441" t="s">
        <v>1202</v>
      </c>
      <c r="E441" t="s">
        <v>1251</v>
      </c>
      <c r="G441" t="str">
        <f>IFERROR(VLOOKUP(C441,'CWE Categories'!A:C,3,0),"")</f>
        <v/>
      </c>
      <c r="M441" t="str">
        <f>IF($G441&lt;&gt;"",VLOOKUP($G441,Model!$A:$D,2,0),"")</f>
        <v/>
      </c>
      <c r="N441" t="str">
        <f>IF($G441&lt;&gt;"",VLOOKUP($G441,Model!$A:$D,3,0),"")</f>
        <v/>
      </c>
      <c r="O441" t="str">
        <f>IF($G441&lt;&gt;"",VLOOKUP($G441,Model!$A:$D,4,0),"")</f>
        <v/>
      </c>
    </row>
    <row r="442" spans="1:15" x14ac:dyDescent="0.3">
      <c r="A442" t="s">
        <v>1322</v>
      </c>
      <c r="B442" t="s">
        <v>1323</v>
      </c>
      <c r="C442" t="s">
        <v>17</v>
      </c>
      <c r="D442" t="s">
        <v>1202</v>
      </c>
      <c r="E442" t="s">
        <v>1209</v>
      </c>
      <c r="G442" t="str">
        <f>IFERROR(VLOOKUP(C442,'CWE Categories'!A:C,3,0),"")</f>
        <v>Memory Modification (Memory Buffer Errors, Pointer Issues, Type Errors, etc.)</v>
      </c>
      <c r="M442" t="str">
        <f>IF($G442&lt;&gt;"",VLOOKUP($G442,Model!$A:$D,2,0),"")</f>
        <v>Hijack Execution Flow, Endpoint Denial of Service: Application or System Exploitation</v>
      </c>
      <c r="N442" t="str">
        <f>IF($G442&lt;&gt;"",VLOOKUP($G442,Model!$A:$D,3,0),"")</f>
        <v>N/A</v>
      </c>
      <c r="O442">
        <f>IF($G442&lt;&gt;"",VLOOKUP($G442,Model!$A:$D,4,0),"")</f>
        <v>0</v>
      </c>
    </row>
    <row r="443" spans="1:15" x14ac:dyDescent="0.3">
      <c r="A443" t="s">
        <v>1324</v>
      </c>
      <c r="B443" t="s">
        <v>1325</v>
      </c>
      <c r="C443" t="s">
        <v>17</v>
      </c>
      <c r="D443" t="s">
        <v>1202</v>
      </c>
      <c r="E443" t="s">
        <v>1326</v>
      </c>
      <c r="G443" t="str">
        <f>IFERROR(VLOOKUP(C443,'CWE Categories'!A:C,3,0),"")</f>
        <v>Memory Modification (Memory Buffer Errors, Pointer Issues, Type Errors, etc.)</v>
      </c>
      <c r="M443" t="str">
        <f>IF($G443&lt;&gt;"",VLOOKUP($G443,Model!$A:$D,2,0),"")</f>
        <v>Hijack Execution Flow, Endpoint Denial of Service: Application or System Exploitation</v>
      </c>
      <c r="N443" t="str">
        <f>IF($G443&lt;&gt;"",VLOOKUP($G443,Model!$A:$D,3,0),"")</f>
        <v>N/A</v>
      </c>
      <c r="O443">
        <f>IF($G443&lt;&gt;"",VLOOKUP($G443,Model!$A:$D,4,0),"")</f>
        <v>0</v>
      </c>
    </row>
    <row r="444" spans="1:15" x14ac:dyDescent="0.3">
      <c r="A444" t="s">
        <v>1327</v>
      </c>
      <c r="B444" t="s">
        <v>1328</v>
      </c>
      <c r="C444" t="s">
        <v>83</v>
      </c>
      <c r="D444" t="s">
        <v>1202</v>
      </c>
      <c r="E444" t="s">
        <v>1230</v>
      </c>
      <c r="G444" t="str">
        <f>IFERROR(VLOOKUP(C444,'CWE Categories'!A:C,3,0),"")</f>
        <v>Cross-site Scripting (XSS)</v>
      </c>
      <c r="M444" t="str">
        <f>IF($G444&lt;&gt;"",VLOOKUP($G444,Model!$A:$D,2,0),"")</f>
        <v>Command and Scripting Interpreter: JavaScript/JScript</v>
      </c>
      <c r="N444" t="str">
        <f>IF($G444&lt;&gt;"",VLOOKUP($G444,Model!$A:$D,3,0),"")</f>
        <v>Man-in-the-Browser</v>
      </c>
      <c r="O444" t="str">
        <f>IF($G444&lt;&gt;"",VLOOKUP($G444,Model!$A:$D,4,0),"")</f>
        <v>Stored – Drive-by Compromise, Others – User Execution: Malicious Link</v>
      </c>
    </row>
    <row r="445" spans="1:15" x14ac:dyDescent="0.3">
      <c r="A445" t="s">
        <v>1329</v>
      </c>
      <c r="B445" t="s">
        <v>1330</v>
      </c>
      <c r="C445" t="s">
        <v>36</v>
      </c>
      <c r="D445" t="s">
        <v>1202</v>
      </c>
      <c r="E445" t="s">
        <v>1331</v>
      </c>
      <c r="G445" t="str">
        <f>IFERROR(VLOOKUP(C445,'CWE Categories'!A:C,3,0),"")</f>
        <v/>
      </c>
      <c r="M445" t="str">
        <f>IF($G445&lt;&gt;"",VLOOKUP($G445,Model!$A:$D,2,0),"")</f>
        <v/>
      </c>
      <c r="N445" t="str">
        <f>IF($G445&lt;&gt;"",VLOOKUP($G445,Model!$A:$D,3,0),"")</f>
        <v/>
      </c>
      <c r="O445" t="str">
        <f>IF($G445&lt;&gt;"",VLOOKUP($G445,Model!$A:$D,4,0),"")</f>
        <v/>
      </c>
    </row>
    <row r="446" spans="1:15" x14ac:dyDescent="0.3">
      <c r="A446" t="s">
        <v>1332</v>
      </c>
      <c r="B446" t="s">
        <v>1333</v>
      </c>
      <c r="C446" t="s">
        <v>17</v>
      </c>
      <c r="D446" t="s">
        <v>1202</v>
      </c>
      <c r="E446">
        <v>0</v>
      </c>
      <c r="G446" t="str">
        <f>IFERROR(VLOOKUP(C446,'CWE Categories'!A:C,3,0),"")</f>
        <v>Memory Modification (Memory Buffer Errors, Pointer Issues, Type Errors, etc.)</v>
      </c>
      <c r="M446" t="str">
        <f>IF($G446&lt;&gt;"",VLOOKUP($G446,Model!$A:$D,2,0),"")</f>
        <v>Hijack Execution Flow, Endpoint Denial of Service: Application or System Exploitation</v>
      </c>
      <c r="N446" t="str">
        <f>IF($G446&lt;&gt;"",VLOOKUP($G446,Model!$A:$D,3,0),"")</f>
        <v>N/A</v>
      </c>
      <c r="O446">
        <f>IF($G446&lt;&gt;"",VLOOKUP($G446,Model!$A:$D,4,0),"")</f>
        <v>0</v>
      </c>
    </row>
    <row r="447" spans="1:15" x14ac:dyDescent="0.3">
      <c r="A447" t="s">
        <v>1334</v>
      </c>
      <c r="B447" t="s">
        <v>1335</v>
      </c>
      <c r="C447" t="s">
        <v>17</v>
      </c>
      <c r="D447" t="s">
        <v>1202</v>
      </c>
      <c r="E447" t="s">
        <v>1209</v>
      </c>
      <c r="G447" t="str">
        <f>IFERROR(VLOOKUP(C447,'CWE Categories'!A:C,3,0),"")</f>
        <v>Memory Modification (Memory Buffer Errors, Pointer Issues, Type Errors, etc.)</v>
      </c>
      <c r="M447" t="str">
        <f>IF($G447&lt;&gt;"",VLOOKUP($G447,Model!$A:$D,2,0),"")</f>
        <v>Hijack Execution Flow, Endpoint Denial of Service: Application or System Exploitation</v>
      </c>
      <c r="N447" t="str">
        <f>IF($G447&lt;&gt;"",VLOOKUP($G447,Model!$A:$D,3,0),"")</f>
        <v>N/A</v>
      </c>
      <c r="O447">
        <f>IF($G447&lt;&gt;"",VLOOKUP($G447,Model!$A:$D,4,0),"")</f>
        <v>0</v>
      </c>
    </row>
    <row r="448" spans="1:15" x14ac:dyDescent="0.3">
      <c r="A448" t="s">
        <v>1336</v>
      </c>
      <c r="B448" t="s">
        <v>1337</v>
      </c>
      <c r="C448" t="e">
        <v>#N/A</v>
      </c>
      <c r="D448" t="s">
        <v>1202</v>
      </c>
      <c r="E448" t="e">
        <v>#N/A</v>
      </c>
      <c r="G448" t="str">
        <f>IFERROR(VLOOKUP(C448,'CWE Categories'!A:C,3,0),"")</f>
        <v/>
      </c>
      <c r="M448" t="str">
        <f>IF($G448&lt;&gt;"",VLOOKUP($G448,Model!$A:$D,2,0),"")</f>
        <v/>
      </c>
      <c r="N448" t="str">
        <f>IF($G448&lt;&gt;"",VLOOKUP($G448,Model!$A:$D,3,0),"")</f>
        <v/>
      </c>
      <c r="O448" t="str">
        <f>IF($G448&lt;&gt;"",VLOOKUP($G448,Model!$A:$D,4,0),"")</f>
        <v/>
      </c>
    </row>
    <row r="449" spans="1:15" x14ac:dyDescent="0.3">
      <c r="A449" t="s">
        <v>1338</v>
      </c>
      <c r="B449" t="s">
        <v>1339</v>
      </c>
      <c r="C449" t="s">
        <v>190</v>
      </c>
      <c r="D449" t="s">
        <v>1202</v>
      </c>
      <c r="E449" t="s">
        <v>1269</v>
      </c>
      <c r="G449" t="str">
        <f>IFERROR(VLOOKUP(C449,'CWE Categories'!A:C,3,0),"")</f>
        <v>General Authentication, Authorization, and Permission Errors</v>
      </c>
      <c r="M449" t="str">
        <f>IF($G449&lt;&gt;"",VLOOKUP($G449,Model!$A:$D,2,0),"")</f>
        <v>Exploit Public-Facing Application,  Exploitation for Privilege Escalation, Exploitation of Remote Services</v>
      </c>
      <c r="N449" t="str">
        <f>IF($G449&lt;&gt;"",VLOOKUP($G449,Model!$A:$D,3,0),"")</f>
        <v>Depends on what is given access to.</v>
      </c>
      <c r="O449" t="str">
        <f>IF($G449&lt;&gt;"",VLOOKUP($G449,Model!$A:$D,4,0),"")</f>
        <v>N/A</v>
      </c>
    </row>
    <row r="450" spans="1:15" x14ac:dyDescent="0.3">
      <c r="A450" t="s">
        <v>1340</v>
      </c>
      <c r="B450" t="s">
        <v>1341</v>
      </c>
      <c r="C450">
        <v>0</v>
      </c>
      <c r="D450" t="s">
        <v>1202</v>
      </c>
      <c r="E450">
        <v>0</v>
      </c>
      <c r="G450" t="str">
        <f>IFERROR(VLOOKUP(C450,'CWE Categories'!A:C,3,0),"")</f>
        <v/>
      </c>
      <c r="M450" t="str">
        <f>IF($G450&lt;&gt;"",VLOOKUP($G450,Model!$A:$D,2,0),"")</f>
        <v/>
      </c>
      <c r="N450" t="str">
        <f>IF($G450&lt;&gt;"",VLOOKUP($G450,Model!$A:$D,3,0),"")</f>
        <v/>
      </c>
      <c r="O450" t="str">
        <f>IF($G450&lt;&gt;"",VLOOKUP($G450,Model!$A:$D,4,0),"")</f>
        <v/>
      </c>
    </row>
    <row r="451" spans="1:15" x14ac:dyDescent="0.3">
      <c r="A451" t="s">
        <v>1342</v>
      </c>
      <c r="B451" t="s">
        <v>1343</v>
      </c>
      <c r="C451" t="s">
        <v>354</v>
      </c>
      <c r="D451" t="s">
        <v>1202</v>
      </c>
      <c r="E451" t="s">
        <v>1217</v>
      </c>
      <c r="G451" t="str">
        <f>IFERROR(VLOOKUP(C451,'CWE Categories'!A:C,3,0),"")</f>
        <v/>
      </c>
      <c r="M451" t="str">
        <f>IF($G451&lt;&gt;"",VLOOKUP($G451,Model!$A:$D,2,0),"")</f>
        <v/>
      </c>
      <c r="N451" t="str">
        <f>IF($G451&lt;&gt;"",VLOOKUP($G451,Model!$A:$D,3,0),"")</f>
        <v/>
      </c>
      <c r="O451" t="str">
        <f>IF($G451&lt;&gt;"",VLOOKUP($G451,Model!$A:$D,4,0),"")</f>
        <v/>
      </c>
    </row>
    <row r="452" spans="1:15" x14ac:dyDescent="0.3">
      <c r="A452" t="s">
        <v>1344</v>
      </c>
      <c r="B452" t="s">
        <v>1345</v>
      </c>
      <c r="C452" t="s">
        <v>83</v>
      </c>
      <c r="D452" t="s">
        <v>1202</v>
      </c>
      <c r="E452" t="s">
        <v>1230</v>
      </c>
      <c r="G452" t="str">
        <f>IFERROR(VLOOKUP(C452,'CWE Categories'!A:C,3,0),"")</f>
        <v>Cross-site Scripting (XSS)</v>
      </c>
      <c r="M452" t="str">
        <f>IF($G452&lt;&gt;"",VLOOKUP($G452,Model!$A:$D,2,0),"")</f>
        <v>Command and Scripting Interpreter: JavaScript/JScript</v>
      </c>
      <c r="N452" t="str">
        <f>IF($G452&lt;&gt;"",VLOOKUP($G452,Model!$A:$D,3,0),"")</f>
        <v>Man-in-the-Browser</v>
      </c>
      <c r="O452" t="str">
        <f>IF($G452&lt;&gt;"",VLOOKUP($G452,Model!$A:$D,4,0),"")</f>
        <v>Stored – Drive-by Compromise, Others – User Execution: Malicious Link</v>
      </c>
    </row>
    <row r="453" spans="1:15" x14ac:dyDescent="0.3">
      <c r="A453" t="s">
        <v>1346</v>
      </c>
      <c r="B453" t="s">
        <v>1347</v>
      </c>
      <c r="C453" t="s">
        <v>17</v>
      </c>
      <c r="D453" t="s">
        <v>1202</v>
      </c>
      <c r="E453">
        <v>0</v>
      </c>
      <c r="G453" t="str">
        <f>IFERROR(VLOOKUP(C453,'CWE Categories'!A:C,3,0),"")</f>
        <v>Memory Modification (Memory Buffer Errors, Pointer Issues, Type Errors, etc.)</v>
      </c>
      <c r="M453" t="str">
        <f>IF($G453&lt;&gt;"",VLOOKUP($G453,Model!$A:$D,2,0),"")</f>
        <v>Hijack Execution Flow, Endpoint Denial of Service: Application or System Exploitation</v>
      </c>
      <c r="N453" t="str">
        <f>IF($G453&lt;&gt;"",VLOOKUP($G453,Model!$A:$D,3,0),"")</f>
        <v>N/A</v>
      </c>
      <c r="O453">
        <f>IF($G453&lt;&gt;"",VLOOKUP($G453,Model!$A:$D,4,0),"")</f>
        <v>0</v>
      </c>
    </row>
    <row r="454" spans="1:15" x14ac:dyDescent="0.3">
      <c r="A454" t="s">
        <v>1348</v>
      </c>
      <c r="B454" t="s">
        <v>1349</v>
      </c>
      <c r="C454" t="s">
        <v>354</v>
      </c>
      <c r="D454" t="s">
        <v>1202</v>
      </c>
      <c r="E454" t="s">
        <v>1350</v>
      </c>
      <c r="G454" t="str">
        <f>IFERROR(VLOOKUP(C454,'CWE Categories'!A:C,3,0),"")</f>
        <v/>
      </c>
      <c r="M454" t="str">
        <f>IF($G454&lt;&gt;"",VLOOKUP($G454,Model!$A:$D,2,0),"")</f>
        <v/>
      </c>
      <c r="N454" t="str">
        <f>IF($G454&lt;&gt;"",VLOOKUP($G454,Model!$A:$D,3,0),"")</f>
        <v/>
      </c>
      <c r="O454" t="str">
        <f>IF($G454&lt;&gt;"",VLOOKUP($G454,Model!$A:$D,4,0),"")</f>
        <v/>
      </c>
    </row>
    <row r="455" spans="1:15" x14ac:dyDescent="0.3">
      <c r="A455" t="s">
        <v>1351</v>
      </c>
      <c r="B455" t="s">
        <v>1352</v>
      </c>
      <c r="C455" t="s">
        <v>150</v>
      </c>
      <c r="D455" t="s">
        <v>1202</v>
      </c>
      <c r="E455" t="s">
        <v>1353</v>
      </c>
      <c r="G455" t="str">
        <f>IFERROR(VLOOKUP(C455,'CWE Categories'!A:C,3,0),"")</f>
        <v>General Authentication, Authorization, and Permission Errors</v>
      </c>
      <c r="M455" t="str">
        <f>IF($G455&lt;&gt;"",VLOOKUP($G455,Model!$A:$D,2,0),"")</f>
        <v>Exploit Public-Facing Application,  Exploitation for Privilege Escalation, Exploitation of Remote Services</v>
      </c>
      <c r="N455" t="str">
        <f>IF($G455&lt;&gt;"",VLOOKUP($G455,Model!$A:$D,3,0),"")</f>
        <v>Depends on what is given access to.</v>
      </c>
      <c r="O455" t="str">
        <f>IF($G455&lt;&gt;"",VLOOKUP($G455,Model!$A:$D,4,0),"")</f>
        <v>N/A</v>
      </c>
    </row>
    <row r="456" spans="1:15" x14ac:dyDescent="0.3">
      <c r="A456" t="s">
        <v>1354</v>
      </c>
      <c r="B456" t="s">
        <v>1355</v>
      </c>
      <c r="C456" t="s">
        <v>150</v>
      </c>
      <c r="D456" t="s">
        <v>1202</v>
      </c>
      <c r="E456" t="s">
        <v>1353</v>
      </c>
      <c r="G456" t="str">
        <f>IFERROR(VLOOKUP(C456,'CWE Categories'!A:C,3,0),"")</f>
        <v>General Authentication, Authorization, and Permission Errors</v>
      </c>
      <c r="M456" t="str">
        <f>IF($G456&lt;&gt;"",VLOOKUP($G456,Model!$A:$D,2,0),"")</f>
        <v>Exploit Public-Facing Application,  Exploitation for Privilege Escalation, Exploitation of Remote Services</v>
      </c>
      <c r="N456" t="str">
        <f>IF($G456&lt;&gt;"",VLOOKUP($G456,Model!$A:$D,3,0),"")</f>
        <v>Depends on what is given access to.</v>
      </c>
      <c r="O456" t="str">
        <f>IF($G456&lt;&gt;"",VLOOKUP($G456,Model!$A:$D,4,0),"")</f>
        <v>N/A</v>
      </c>
    </row>
    <row r="457" spans="1:15" x14ac:dyDescent="0.3">
      <c r="A457" t="s">
        <v>1356</v>
      </c>
      <c r="B457" t="s">
        <v>1357</v>
      </c>
      <c r="C457" t="s">
        <v>17</v>
      </c>
      <c r="D457" t="s">
        <v>1202</v>
      </c>
      <c r="E457" t="s">
        <v>1358</v>
      </c>
      <c r="G457" t="str">
        <f>IFERROR(VLOOKUP(C457,'CWE Categories'!A:C,3,0),"")</f>
        <v>Memory Modification (Memory Buffer Errors, Pointer Issues, Type Errors, etc.)</v>
      </c>
      <c r="M457" t="str">
        <f>IF($G457&lt;&gt;"",VLOOKUP($G457,Model!$A:$D,2,0),"")</f>
        <v>Hijack Execution Flow, Endpoint Denial of Service: Application or System Exploitation</v>
      </c>
      <c r="N457" t="str">
        <f>IF($G457&lt;&gt;"",VLOOKUP($G457,Model!$A:$D,3,0),"")</f>
        <v>N/A</v>
      </c>
      <c r="O457">
        <f>IF($G457&lt;&gt;"",VLOOKUP($G457,Model!$A:$D,4,0),"")</f>
        <v>0</v>
      </c>
    </row>
    <row r="458" spans="1:15" x14ac:dyDescent="0.3">
      <c r="A458" t="s">
        <v>1359</v>
      </c>
      <c r="B458" t="s">
        <v>1360</v>
      </c>
      <c r="C458" t="s">
        <v>17</v>
      </c>
      <c r="D458" t="s">
        <v>1202</v>
      </c>
      <c r="E458">
        <v>0</v>
      </c>
      <c r="G458" t="str">
        <f>IFERROR(VLOOKUP(C458,'CWE Categories'!A:C,3,0),"")</f>
        <v>Memory Modification (Memory Buffer Errors, Pointer Issues, Type Errors, etc.)</v>
      </c>
      <c r="M458" t="str">
        <f>IF($G458&lt;&gt;"",VLOOKUP($G458,Model!$A:$D,2,0),"")</f>
        <v>Hijack Execution Flow, Endpoint Denial of Service: Application or System Exploitation</v>
      </c>
      <c r="N458" t="str">
        <f>IF($G458&lt;&gt;"",VLOOKUP($G458,Model!$A:$D,3,0),"")</f>
        <v>N/A</v>
      </c>
      <c r="O458">
        <f>IF($G458&lt;&gt;"",VLOOKUP($G458,Model!$A:$D,4,0),"")</f>
        <v>0</v>
      </c>
    </row>
    <row r="459" spans="1:15" x14ac:dyDescent="0.3">
      <c r="A459" t="s">
        <v>1361</v>
      </c>
      <c r="B459" t="s">
        <v>1362</v>
      </c>
      <c r="C459" t="s">
        <v>17</v>
      </c>
      <c r="D459" t="s">
        <v>1202</v>
      </c>
      <c r="E459">
        <v>0</v>
      </c>
      <c r="G459" t="str">
        <f>IFERROR(VLOOKUP(C459,'CWE Categories'!A:C,3,0),"")</f>
        <v>Memory Modification (Memory Buffer Errors, Pointer Issues, Type Errors, etc.)</v>
      </c>
      <c r="M459" t="str">
        <f>IF($G459&lt;&gt;"",VLOOKUP($G459,Model!$A:$D,2,0),"")</f>
        <v>Hijack Execution Flow, Endpoint Denial of Service: Application or System Exploitation</v>
      </c>
      <c r="N459" t="str">
        <f>IF($G459&lt;&gt;"",VLOOKUP($G459,Model!$A:$D,3,0),"")</f>
        <v>N/A</v>
      </c>
      <c r="O459">
        <f>IF($G459&lt;&gt;"",VLOOKUP($G459,Model!$A:$D,4,0),"")</f>
        <v>0</v>
      </c>
    </row>
    <row r="460" spans="1:15" x14ac:dyDescent="0.3">
      <c r="A460" t="s">
        <v>1363</v>
      </c>
      <c r="B460" t="s">
        <v>1364</v>
      </c>
      <c r="C460" t="s">
        <v>354</v>
      </c>
      <c r="D460" t="s">
        <v>1202</v>
      </c>
      <c r="E460" t="s">
        <v>1365</v>
      </c>
      <c r="G460" t="str">
        <f>IFERROR(VLOOKUP(C460,'CWE Categories'!A:C,3,0),"")</f>
        <v/>
      </c>
      <c r="M460" t="str">
        <f>IF($G460&lt;&gt;"",VLOOKUP($G460,Model!$A:$D,2,0),"")</f>
        <v/>
      </c>
      <c r="N460" t="str">
        <f>IF($G460&lt;&gt;"",VLOOKUP($G460,Model!$A:$D,3,0),"")</f>
        <v/>
      </c>
      <c r="O460" t="str">
        <f>IF($G460&lt;&gt;"",VLOOKUP($G460,Model!$A:$D,4,0),"")</f>
        <v/>
      </c>
    </row>
    <row r="461" spans="1:15" x14ac:dyDescent="0.3">
      <c r="A461" t="s">
        <v>1366</v>
      </c>
      <c r="B461" t="s">
        <v>1367</v>
      </c>
      <c r="C461" t="s">
        <v>190</v>
      </c>
      <c r="D461" t="s">
        <v>1202</v>
      </c>
      <c r="E461" t="s">
        <v>1217</v>
      </c>
      <c r="G461" t="str">
        <f>IFERROR(VLOOKUP(C461,'CWE Categories'!A:C,3,0),"")</f>
        <v>General Authentication, Authorization, and Permission Errors</v>
      </c>
      <c r="M461" t="str">
        <f>IF($G461&lt;&gt;"",VLOOKUP($G461,Model!$A:$D,2,0),"")</f>
        <v>Exploit Public-Facing Application,  Exploitation for Privilege Escalation, Exploitation of Remote Services</v>
      </c>
      <c r="N461" t="str">
        <f>IF($G461&lt;&gt;"",VLOOKUP($G461,Model!$A:$D,3,0),"")</f>
        <v>Depends on what is given access to.</v>
      </c>
      <c r="O461" t="str">
        <f>IF($G461&lt;&gt;"",VLOOKUP($G461,Model!$A:$D,4,0),"")</f>
        <v>N/A</v>
      </c>
    </row>
    <row r="462" spans="1:15" x14ac:dyDescent="0.3">
      <c r="A462" t="s">
        <v>1368</v>
      </c>
      <c r="B462" t="s">
        <v>1369</v>
      </c>
      <c r="C462" t="e">
        <v>#N/A</v>
      </c>
      <c r="D462" t="s">
        <v>1202</v>
      </c>
      <c r="E462" t="e">
        <v>#N/A</v>
      </c>
      <c r="G462" t="str">
        <f>IFERROR(VLOOKUP(C462,'CWE Categories'!A:C,3,0),"")</f>
        <v/>
      </c>
      <c r="M462" t="str">
        <f>IF($G462&lt;&gt;"",VLOOKUP($G462,Model!$A:$D,2,0),"")</f>
        <v/>
      </c>
      <c r="N462" t="str">
        <f>IF($G462&lt;&gt;"",VLOOKUP($G462,Model!$A:$D,3,0),"")</f>
        <v/>
      </c>
      <c r="O462" t="str">
        <f>IF($G462&lt;&gt;"",VLOOKUP($G462,Model!$A:$D,4,0),"")</f>
        <v/>
      </c>
    </row>
    <row r="463" spans="1:15" x14ac:dyDescent="0.3">
      <c r="A463" t="s">
        <v>1370</v>
      </c>
      <c r="B463" t="s">
        <v>1371</v>
      </c>
      <c r="C463" t="s">
        <v>36</v>
      </c>
      <c r="D463" t="s">
        <v>1202</v>
      </c>
      <c r="E463" t="s">
        <v>1297</v>
      </c>
      <c r="G463" t="str">
        <f>IFERROR(VLOOKUP(C463,'CWE Categories'!A:C,3,0),"")</f>
        <v/>
      </c>
      <c r="M463" t="str">
        <f>IF($G463&lt;&gt;"",VLOOKUP($G463,Model!$A:$D,2,0),"")</f>
        <v/>
      </c>
      <c r="N463" t="str">
        <f>IF($G463&lt;&gt;"",VLOOKUP($G463,Model!$A:$D,3,0),"")</f>
        <v/>
      </c>
      <c r="O463" t="str">
        <f>IF($G463&lt;&gt;"",VLOOKUP($G463,Model!$A:$D,4,0),"")</f>
        <v/>
      </c>
    </row>
    <row r="464" spans="1:15" x14ac:dyDescent="0.3">
      <c r="A464" t="s">
        <v>1372</v>
      </c>
      <c r="B464" t="s">
        <v>1373</v>
      </c>
      <c r="C464" t="s">
        <v>274</v>
      </c>
      <c r="D464" t="s">
        <v>1202</v>
      </c>
      <c r="E464" t="s">
        <v>1217</v>
      </c>
      <c r="G464" t="str">
        <f>IFERROR(VLOOKUP(C464,'CWE Categories'!A:C,3,0),"")</f>
        <v/>
      </c>
      <c r="M464" t="str">
        <f>IF($G464&lt;&gt;"",VLOOKUP($G464,Model!$A:$D,2,0),"")</f>
        <v/>
      </c>
      <c r="N464" t="str">
        <f>IF($G464&lt;&gt;"",VLOOKUP($G464,Model!$A:$D,3,0),"")</f>
        <v/>
      </c>
      <c r="O464" t="str">
        <f>IF($G464&lt;&gt;"",VLOOKUP($G464,Model!$A:$D,4,0),"")</f>
        <v/>
      </c>
    </row>
    <row r="465" spans="1:15" x14ac:dyDescent="0.3">
      <c r="A465" t="s">
        <v>1374</v>
      </c>
      <c r="B465" t="s">
        <v>1375</v>
      </c>
      <c r="C465" t="s">
        <v>150</v>
      </c>
      <c r="D465" t="s">
        <v>1202</v>
      </c>
      <c r="E465" t="s">
        <v>1274</v>
      </c>
      <c r="G465" t="str">
        <f>IFERROR(VLOOKUP(C465,'CWE Categories'!A:C,3,0),"")</f>
        <v>General Authentication, Authorization, and Permission Errors</v>
      </c>
      <c r="M465" t="str">
        <f>IF($G465&lt;&gt;"",VLOOKUP($G465,Model!$A:$D,2,0),"")</f>
        <v>Exploit Public-Facing Application,  Exploitation for Privilege Escalation, Exploitation of Remote Services</v>
      </c>
      <c r="N465" t="str">
        <f>IF($G465&lt;&gt;"",VLOOKUP($G465,Model!$A:$D,3,0),"")</f>
        <v>Depends on what is given access to.</v>
      </c>
      <c r="O465" t="str">
        <f>IF($G465&lt;&gt;"",VLOOKUP($G465,Model!$A:$D,4,0),"")</f>
        <v>N/A</v>
      </c>
    </row>
    <row r="466" spans="1:15" x14ac:dyDescent="0.3">
      <c r="A466" t="s">
        <v>1376</v>
      </c>
      <c r="B466" t="s">
        <v>1377</v>
      </c>
      <c r="C466" t="s">
        <v>190</v>
      </c>
      <c r="D466" t="s">
        <v>1202</v>
      </c>
      <c r="E466" t="s">
        <v>1220</v>
      </c>
      <c r="G466" t="str">
        <f>IFERROR(VLOOKUP(C466,'CWE Categories'!A:C,3,0),"")</f>
        <v>General Authentication, Authorization, and Permission Errors</v>
      </c>
      <c r="M466" t="str">
        <f>IF($G466&lt;&gt;"",VLOOKUP($G466,Model!$A:$D,2,0),"")</f>
        <v>Exploit Public-Facing Application,  Exploitation for Privilege Escalation, Exploitation of Remote Services</v>
      </c>
      <c r="N466" t="str">
        <f>IF($G466&lt;&gt;"",VLOOKUP($G466,Model!$A:$D,3,0),"")</f>
        <v>Depends on what is given access to.</v>
      </c>
      <c r="O466" t="str">
        <f>IF($G466&lt;&gt;"",VLOOKUP($G466,Model!$A:$D,4,0),"")</f>
        <v>N/A</v>
      </c>
    </row>
    <row r="467" spans="1:15" x14ac:dyDescent="0.3">
      <c r="A467" t="s">
        <v>1378</v>
      </c>
      <c r="B467" t="s">
        <v>1379</v>
      </c>
      <c r="C467" t="s">
        <v>136</v>
      </c>
      <c r="D467" t="s">
        <v>1202</v>
      </c>
      <c r="E467">
        <v>0</v>
      </c>
      <c r="G467" t="str">
        <f>IFERROR(VLOOKUP(C467,'CWE Categories'!A:C,3,0),"")</f>
        <v>General Authentication, Authorization, and Permission Errors</v>
      </c>
      <c r="M467" t="str">
        <f>IF($G467&lt;&gt;"",VLOOKUP($G467,Model!$A:$D,2,0),"")</f>
        <v>Exploit Public-Facing Application,  Exploitation for Privilege Escalation, Exploitation of Remote Services</v>
      </c>
      <c r="N467" t="str">
        <f>IF($G467&lt;&gt;"",VLOOKUP($G467,Model!$A:$D,3,0),"")</f>
        <v>Depends on what is given access to.</v>
      </c>
      <c r="O467" t="str">
        <f>IF($G467&lt;&gt;"",VLOOKUP($G467,Model!$A:$D,4,0),"")</f>
        <v>N/A</v>
      </c>
    </row>
    <row r="468" spans="1:15" x14ac:dyDescent="0.3">
      <c r="A468" t="s">
        <v>1380</v>
      </c>
      <c r="B468" t="s">
        <v>1381</v>
      </c>
      <c r="C468" t="s">
        <v>17</v>
      </c>
      <c r="D468" t="s">
        <v>1202</v>
      </c>
      <c r="E468">
        <v>0</v>
      </c>
      <c r="G468" t="str">
        <f>IFERROR(VLOOKUP(C468,'CWE Categories'!A:C,3,0),"")</f>
        <v>Memory Modification (Memory Buffer Errors, Pointer Issues, Type Errors, etc.)</v>
      </c>
      <c r="M468" t="str">
        <f>IF($G468&lt;&gt;"",VLOOKUP($G468,Model!$A:$D,2,0),"")</f>
        <v>Hijack Execution Flow, Endpoint Denial of Service: Application or System Exploitation</v>
      </c>
      <c r="N468" t="str">
        <f>IF($G468&lt;&gt;"",VLOOKUP($G468,Model!$A:$D,3,0),"")</f>
        <v>N/A</v>
      </c>
      <c r="O468">
        <f>IF($G468&lt;&gt;"",VLOOKUP($G468,Model!$A:$D,4,0),"")</f>
        <v>0</v>
      </c>
    </row>
    <row r="469" spans="1:15" x14ac:dyDescent="0.3">
      <c r="A469" t="s">
        <v>1382</v>
      </c>
      <c r="B469" t="s">
        <v>1383</v>
      </c>
      <c r="C469" t="s">
        <v>17</v>
      </c>
      <c r="D469" t="s">
        <v>1202</v>
      </c>
      <c r="E469" t="s">
        <v>1217</v>
      </c>
      <c r="G469" t="str">
        <f>IFERROR(VLOOKUP(C469,'CWE Categories'!A:C,3,0),"")</f>
        <v>Memory Modification (Memory Buffer Errors, Pointer Issues, Type Errors, etc.)</v>
      </c>
      <c r="M469" t="str">
        <f>IF($G469&lt;&gt;"",VLOOKUP($G469,Model!$A:$D,2,0),"")</f>
        <v>Hijack Execution Flow, Endpoint Denial of Service: Application or System Exploitation</v>
      </c>
      <c r="N469" t="str">
        <f>IF($G469&lt;&gt;"",VLOOKUP($G469,Model!$A:$D,3,0),"")</f>
        <v>N/A</v>
      </c>
      <c r="O469">
        <f>IF($G469&lt;&gt;"",VLOOKUP($G469,Model!$A:$D,4,0),"")</f>
        <v>0</v>
      </c>
    </row>
    <row r="470" spans="1:15" x14ac:dyDescent="0.3">
      <c r="A470" t="s">
        <v>1384</v>
      </c>
      <c r="B470" t="s">
        <v>1385</v>
      </c>
      <c r="C470">
        <v>0</v>
      </c>
      <c r="D470" t="s">
        <v>1202</v>
      </c>
      <c r="E470">
        <v>0</v>
      </c>
      <c r="G470" t="str">
        <f>IFERROR(VLOOKUP(C470,'CWE Categories'!A:C,3,0),"")</f>
        <v/>
      </c>
      <c r="M470" t="str">
        <f>IF($G470&lt;&gt;"",VLOOKUP($G470,Model!$A:$D,2,0),"")</f>
        <v/>
      </c>
      <c r="N470" t="str">
        <f>IF($G470&lt;&gt;"",VLOOKUP($G470,Model!$A:$D,3,0),"")</f>
        <v/>
      </c>
      <c r="O470" t="str">
        <f>IF($G470&lt;&gt;"",VLOOKUP($G470,Model!$A:$D,4,0),"")</f>
        <v/>
      </c>
    </row>
    <row r="471" spans="1:15" x14ac:dyDescent="0.3">
      <c r="A471" t="s">
        <v>1386</v>
      </c>
      <c r="B471" t="s">
        <v>1387</v>
      </c>
      <c r="C471" t="s">
        <v>17</v>
      </c>
      <c r="D471" t="s">
        <v>1202</v>
      </c>
      <c r="E471" t="s">
        <v>1297</v>
      </c>
      <c r="G471" t="str">
        <f>IFERROR(VLOOKUP(C471,'CWE Categories'!A:C,3,0),"")</f>
        <v>Memory Modification (Memory Buffer Errors, Pointer Issues, Type Errors, etc.)</v>
      </c>
      <c r="M471" t="str">
        <f>IF($G471&lt;&gt;"",VLOOKUP($G471,Model!$A:$D,2,0),"")</f>
        <v>Hijack Execution Flow, Endpoint Denial of Service: Application or System Exploitation</v>
      </c>
      <c r="N471" t="str">
        <f>IF($G471&lt;&gt;"",VLOOKUP($G471,Model!$A:$D,3,0),"")</f>
        <v>N/A</v>
      </c>
      <c r="O471">
        <f>IF($G471&lt;&gt;"",VLOOKUP($G471,Model!$A:$D,4,0),"")</f>
        <v>0</v>
      </c>
    </row>
    <row r="472" spans="1:15" x14ac:dyDescent="0.3">
      <c r="A472" t="s">
        <v>1388</v>
      </c>
      <c r="B472" t="s">
        <v>1389</v>
      </c>
      <c r="C472" t="s">
        <v>190</v>
      </c>
      <c r="D472" t="s">
        <v>1202</v>
      </c>
      <c r="E472" t="s">
        <v>1217</v>
      </c>
      <c r="G472" t="str">
        <f>IFERROR(VLOOKUP(C472,'CWE Categories'!A:C,3,0),"")</f>
        <v>General Authentication, Authorization, and Permission Errors</v>
      </c>
      <c r="M472" t="str">
        <f>IF($G472&lt;&gt;"",VLOOKUP($G472,Model!$A:$D,2,0),"")</f>
        <v>Exploit Public-Facing Application,  Exploitation for Privilege Escalation, Exploitation of Remote Services</v>
      </c>
      <c r="N472" t="str">
        <f>IF($G472&lt;&gt;"",VLOOKUP($G472,Model!$A:$D,3,0),"")</f>
        <v>Depends on what is given access to.</v>
      </c>
      <c r="O472" t="str">
        <f>IF($G472&lt;&gt;"",VLOOKUP($G472,Model!$A:$D,4,0),"")</f>
        <v>N/A</v>
      </c>
    </row>
    <row r="473" spans="1:15" x14ac:dyDescent="0.3">
      <c r="A473" t="s">
        <v>1390</v>
      </c>
      <c r="B473" t="s">
        <v>1391</v>
      </c>
      <c r="C473" t="s">
        <v>150</v>
      </c>
      <c r="D473" t="s">
        <v>1202</v>
      </c>
      <c r="E473" t="s">
        <v>1230</v>
      </c>
      <c r="G473" t="str">
        <f>IFERROR(VLOOKUP(C473,'CWE Categories'!A:C,3,0),"")</f>
        <v>General Authentication, Authorization, and Permission Errors</v>
      </c>
      <c r="M473" t="str">
        <f>IF($G473&lt;&gt;"",VLOOKUP($G473,Model!$A:$D,2,0),"")</f>
        <v>Exploit Public-Facing Application,  Exploitation for Privilege Escalation, Exploitation of Remote Services</v>
      </c>
      <c r="N473" t="str">
        <f>IF($G473&lt;&gt;"",VLOOKUP($G473,Model!$A:$D,3,0),"")</f>
        <v>Depends on what is given access to.</v>
      </c>
      <c r="O473" t="str">
        <f>IF($G473&lt;&gt;"",VLOOKUP($G473,Model!$A:$D,4,0),"")</f>
        <v>N/A</v>
      </c>
    </row>
    <row r="474" spans="1:15" x14ac:dyDescent="0.3">
      <c r="A474" t="s">
        <v>1392</v>
      </c>
      <c r="B474" t="s">
        <v>1393</v>
      </c>
      <c r="C474" t="s">
        <v>17</v>
      </c>
      <c r="D474" t="s">
        <v>1202</v>
      </c>
      <c r="E474">
        <v>0</v>
      </c>
      <c r="G474" t="str">
        <f>IFERROR(VLOOKUP(C474,'CWE Categories'!A:C,3,0),"")</f>
        <v>Memory Modification (Memory Buffer Errors, Pointer Issues, Type Errors, etc.)</v>
      </c>
      <c r="M474" t="str">
        <f>IF($G474&lt;&gt;"",VLOOKUP($G474,Model!$A:$D,2,0),"")</f>
        <v>Hijack Execution Flow, Endpoint Denial of Service: Application or System Exploitation</v>
      </c>
      <c r="N474" t="str">
        <f>IF($G474&lt;&gt;"",VLOOKUP($G474,Model!$A:$D,3,0),"")</f>
        <v>N/A</v>
      </c>
      <c r="O474">
        <f>IF($G474&lt;&gt;"",VLOOKUP($G474,Model!$A:$D,4,0),"")</f>
        <v>0</v>
      </c>
    </row>
    <row r="475" spans="1:15" x14ac:dyDescent="0.3">
      <c r="A475" t="s">
        <v>1394</v>
      </c>
      <c r="B475" t="s">
        <v>1395</v>
      </c>
      <c r="C475" t="s">
        <v>17</v>
      </c>
      <c r="D475" t="s">
        <v>1202</v>
      </c>
      <c r="E475" t="s">
        <v>1350</v>
      </c>
      <c r="G475" t="str">
        <f>IFERROR(VLOOKUP(C475,'CWE Categories'!A:C,3,0),"")</f>
        <v>Memory Modification (Memory Buffer Errors, Pointer Issues, Type Errors, etc.)</v>
      </c>
      <c r="M475" t="str">
        <f>IF($G475&lt;&gt;"",VLOOKUP($G475,Model!$A:$D,2,0),"")</f>
        <v>Hijack Execution Flow, Endpoint Denial of Service: Application or System Exploitation</v>
      </c>
      <c r="N475" t="str">
        <f>IF($G475&lt;&gt;"",VLOOKUP($G475,Model!$A:$D,3,0),"")</f>
        <v>N/A</v>
      </c>
      <c r="O475">
        <f>IF($G475&lt;&gt;"",VLOOKUP($G475,Model!$A:$D,4,0),"")</f>
        <v>0</v>
      </c>
    </row>
    <row r="476" spans="1:15" x14ac:dyDescent="0.3">
      <c r="A476" t="s">
        <v>1396</v>
      </c>
      <c r="B476" t="s">
        <v>1397</v>
      </c>
      <c r="C476" t="s">
        <v>36</v>
      </c>
      <c r="D476" t="s">
        <v>1202</v>
      </c>
      <c r="E476" t="s">
        <v>1217</v>
      </c>
      <c r="G476" t="str">
        <f>IFERROR(VLOOKUP(C476,'CWE Categories'!A:C,3,0),"")</f>
        <v/>
      </c>
      <c r="M476" t="str">
        <f>IF($G476&lt;&gt;"",VLOOKUP($G476,Model!$A:$D,2,0),"")</f>
        <v/>
      </c>
      <c r="N476" t="str">
        <f>IF($G476&lt;&gt;"",VLOOKUP($G476,Model!$A:$D,3,0),"")</f>
        <v/>
      </c>
      <c r="O476" t="str">
        <f>IF($G476&lt;&gt;"",VLOOKUP($G476,Model!$A:$D,4,0),"")</f>
        <v/>
      </c>
    </row>
    <row r="477" spans="1:15" x14ac:dyDescent="0.3">
      <c r="A477" t="s">
        <v>1398</v>
      </c>
      <c r="B477" t="s">
        <v>1399</v>
      </c>
      <c r="C477" t="s">
        <v>190</v>
      </c>
      <c r="D477" t="s">
        <v>1202</v>
      </c>
      <c r="E477" t="s">
        <v>1274</v>
      </c>
      <c r="G477" t="str">
        <f>IFERROR(VLOOKUP(C477,'CWE Categories'!A:C,3,0),"")</f>
        <v>General Authentication, Authorization, and Permission Errors</v>
      </c>
      <c r="M477" t="str">
        <f>IF($G477&lt;&gt;"",VLOOKUP($G477,Model!$A:$D,2,0),"")</f>
        <v>Exploit Public-Facing Application,  Exploitation for Privilege Escalation, Exploitation of Remote Services</v>
      </c>
      <c r="N477" t="str">
        <f>IF($G477&lt;&gt;"",VLOOKUP($G477,Model!$A:$D,3,0),"")</f>
        <v>Depends on what is given access to.</v>
      </c>
      <c r="O477" t="str">
        <f>IF($G477&lt;&gt;"",VLOOKUP($G477,Model!$A:$D,4,0),"")</f>
        <v>N/A</v>
      </c>
    </row>
    <row r="478" spans="1:15" x14ac:dyDescent="0.3">
      <c r="A478" t="s">
        <v>1400</v>
      </c>
      <c r="B478" t="s">
        <v>1401</v>
      </c>
      <c r="C478" t="s">
        <v>354</v>
      </c>
      <c r="D478" t="s">
        <v>1202</v>
      </c>
      <c r="E478" t="s">
        <v>1274</v>
      </c>
      <c r="G478" t="str">
        <f>IFERROR(VLOOKUP(C478,'CWE Categories'!A:C,3,0),"")</f>
        <v/>
      </c>
      <c r="M478" t="str">
        <f>IF($G478&lt;&gt;"",VLOOKUP($G478,Model!$A:$D,2,0),"")</f>
        <v/>
      </c>
      <c r="N478" t="str">
        <f>IF($G478&lt;&gt;"",VLOOKUP($G478,Model!$A:$D,3,0),"")</f>
        <v/>
      </c>
      <c r="O478" t="str">
        <f>IF($G478&lt;&gt;"",VLOOKUP($G478,Model!$A:$D,4,0),"")</f>
        <v/>
      </c>
    </row>
    <row r="479" spans="1:15" x14ac:dyDescent="0.3">
      <c r="A479" t="s">
        <v>1402</v>
      </c>
      <c r="B479" t="s">
        <v>1403</v>
      </c>
      <c r="C479" t="s">
        <v>190</v>
      </c>
      <c r="D479" t="s">
        <v>1202</v>
      </c>
      <c r="E479" t="s">
        <v>1297</v>
      </c>
      <c r="G479" t="str">
        <f>IFERROR(VLOOKUP(C479,'CWE Categories'!A:C,3,0),"")</f>
        <v>General Authentication, Authorization, and Permission Errors</v>
      </c>
      <c r="M479" t="str">
        <f>IF($G479&lt;&gt;"",VLOOKUP($G479,Model!$A:$D,2,0),"")</f>
        <v>Exploit Public-Facing Application,  Exploitation for Privilege Escalation, Exploitation of Remote Services</v>
      </c>
      <c r="N479" t="str">
        <f>IF($G479&lt;&gt;"",VLOOKUP($G479,Model!$A:$D,3,0),"")</f>
        <v>Depends on what is given access to.</v>
      </c>
      <c r="O479" t="str">
        <f>IF($G479&lt;&gt;"",VLOOKUP($G479,Model!$A:$D,4,0),"")</f>
        <v>N/A</v>
      </c>
    </row>
    <row r="480" spans="1:15" x14ac:dyDescent="0.3">
      <c r="A480" t="s">
        <v>1404</v>
      </c>
      <c r="B480" t="s">
        <v>1405</v>
      </c>
      <c r="C480" t="s">
        <v>36</v>
      </c>
      <c r="D480" t="s">
        <v>1202</v>
      </c>
      <c r="E480" t="s">
        <v>1406</v>
      </c>
      <c r="G480" t="str">
        <f>IFERROR(VLOOKUP(C480,'CWE Categories'!A:C,3,0),"")</f>
        <v/>
      </c>
      <c r="M480" t="str">
        <f>IF($G480&lt;&gt;"",VLOOKUP($G480,Model!$A:$D,2,0),"")</f>
        <v/>
      </c>
      <c r="N480" t="str">
        <f>IF($G480&lt;&gt;"",VLOOKUP($G480,Model!$A:$D,3,0),"")</f>
        <v/>
      </c>
      <c r="O480" t="str">
        <f>IF($G480&lt;&gt;"",VLOOKUP($G480,Model!$A:$D,4,0),"")</f>
        <v/>
      </c>
    </row>
    <row r="481" spans="1:15" x14ac:dyDescent="0.3">
      <c r="A481" t="s">
        <v>1407</v>
      </c>
      <c r="B481" t="s">
        <v>1408</v>
      </c>
      <c r="C481" t="s">
        <v>190</v>
      </c>
      <c r="D481" t="s">
        <v>1202</v>
      </c>
      <c r="E481" t="s">
        <v>1217</v>
      </c>
      <c r="G481" t="str">
        <f>IFERROR(VLOOKUP(C481,'CWE Categories'!A:C,3,0),"")</f>
        <v>General Authentication, Authorization, and Permission Errors</v>
      </c>
      <c r="M481" t="str">
        <f>IF($G481&lt;&gt;"",VLOOKUP($G481,Model!$A:$D,2,0),"")</f>
        <v>Exploit Public-Facing Application,  Exploitation for Privilege Escalation, Exploitation of Remote Services</v>
      </c>
      <c r="N481" t="str">
        <f>IF($G481&lt;&gt;"",VLOOKUP($G481,Model!$A:$D,3,0),"")</f>
        <v>Depends on what is given access to.</v>
      </c>
      <c r="O481" t="str">
        <f>IF($G481&lt;&gt;"",VLOOKUP($G481,Model!$A:$D,4,0),"")</f>
        <v>N/A</v>
      </c>
    </row>
    <row r="482" spans="1:15" x14ac:dyDescent="0.3">
      <c r="A482" t="s">
        <v>1409</v>
      </c>
      <c r="B482" t="s">
        <v>1410</v>
      </c>
      <c r="C482" t="s">
        <v>354</v>
      </c>
      <c r="D482" t="s">
        <v>1202</v>
      </c>
      <c r="E482" t="s">
        <v>1217</v>
      </c>
      <c r="G482" t="str">
        <f>IFERROR(VLOOKUP(C482,'CWE Categories'!A:C,3,0),"")</f>
        <v/>
      </c>
      <c r="M482" t="str">
        <f>IF($G482&lt;&gt;"",VLOOKUP($G482,Model!$A:$D,2,0),"")</f>
        <v/>
      </c>
      <c r="N482" t="str">
        <f>IF($G482&lt;&gt;"",VLOOKUP($G482,Model!$A:$D,3,0),"")</f>
        <v/>
      </c>
      <c r="O482" t="str">
        <f>IF($G482&lt;&gt;"",VLOOKUP($G482,Model!$A:$D,4,0),"")</f>
        <v/>
      </c>
    </row>
    <row r="483" spans="1:15" x14ac:dyDescent="0.3">
      <c r="A483" t="s">
        <v>1411</v>
      </c>
      <c r="B483" t="s">
        <v>1412</v>
      </c>
      <c r="C483" t="e">
        <v>#N/A</v>
      </c>
      <c r="D483" t="s">
        <v>1202</v>
      </c>
      <c r="E483" t="e">
        <v>#N/A</v>
      </c>
      <c r="G483" t="str">
        <f>IFERROR(VLOOKUP(C483,'CWE Categories'!A:C,3,0),"")</f>
        <v/>
      </c>
      <c r="M483" t="str">
        <f>IF($G483&lt;&gt;"",VLOOKUP($G483,Model!$A:$D,2,0),"")</f>
        <v/>
      </c>
      <c r="N483" t="str">
        <f>IF($G483&lt;&gt;"",VLOOKUP($G483,Model!$A:$D,3,0),"")</f>
        <v/>
      </c>
      <c r="O483" t="str">
        <f>IF($G483&lt;&gt;"",VLOOKUP($G483,Model!$A:$D,4,0),"")</f>
        <v/>
      </c>
    </row>
    <row r="484" spans="1:15" x14ac:dyDescent="0.3">
      <c r="A484" t="s">
        <v>1413</v>
      </c>
      <c r="B484" t="s">
        <v>1414</v>
      </c>
      <c r="C484" t="s">
        <v>17</v>
      </c>
      <c r="D484" t="s">
        <v>1202</v>
      </c>
      <c r="E484" t="s">
        <v>1415</v>
      </c>
      <c r="G484" t="str">
        <f>IFERROR(VLOOKUP(C484,'CWE Categories'!A:C,3,0),"")</f>
        <v>Memory Modification (Memory Buffer Errors, Pointer Issues, Type Errors, etc.)</v>
      </c>
      <c r="M484" t="str">
        <f>IF($G484&lt;&gt;"",VLOOKUP($G484,Model!$A:$D,2,0),"")</f>
        <v>Hijack Execution Flow, Endpoint Denial of Service: Application or System Exploitation</v>
      </c>
      <c r="N484" t="str">
        <f>IF($G484&lt;&gt;"",VLOOKUP($G484,Model!$A:$D,3,0),"")</f>
        <v>N/A</v>
      </c>
      <c r="O484">
        <f>IF($G484&lt;&gt;"",VLOOKUP($G484,Model!$A:$D,4,0),"")</f>
        <v>0</v>
      </c>
    </row>
    <row r="485" spans="1:15" x14ac:dyDescent="0.3">
      <c r="A485" t="s">
        <v>1416</v>
      </c>
      <c r="B485" t="s">
        <v>1417</v>
      </c>
      <c r="C485" t="s">
        <v>190</v>
      </c>
      <c r="D485" t="s">
        <v>1202</v>
      </c>
      <c r="E485" t="s">
        <v>1418</v>
      </c>
      <c r="G485" t="str">
        <f>IFERROR(VLOOKUP(C485,'CWE Categories'!A:C,3,0),"")</f>
        <v>General Authentication, Authorization, and Permission Errors</v>
      </c>
      <c r="M485" t="str">
        <f>IF($G485&lt;&gt;"",VLOOKUP($G485,Model!$A:$D,2,0),"")</f>
        <v>Exploit Public-Facing Application,  Exploitation for Privilege Escalation, Exploitation of Remote Services</v>
      </c>
      <c r="N485" t="str">
        <f>IF($G485&lt;&gt;"",VLOOKUP($G485,Model!$A:$D,3,0),"")</f>
        <v>Depends on what is given access to.</v>
      </c>
      <c r="O485" t="str">
        <f>IF($G485&lt;&gt;"",VLOOKUP($G485,Model!$A:$D,4,0),"")</f>
        <v>N/A</v>
      </c>
    </row>
    <row r="486" spans="1:15" x14ac:dyDescent="0.3">
      <c r="A486" t="s">
        <v>1419</v>
      </c>
      <c r="B486" t="s">
        <v>1420</v>
      </c>
      <c r="C486" t="s">
        <v>17</v>
      </c>
      <c r="D486" t="s">
        <v>1202</v>
      </c>
      <c r="E486" t="s">
        <v>1217</v>
      </c>
      <c r="G486" t="str">
        <f>IFERROR(VLOOKUP(C486,'CWE Categories'!A:C,3,0),"")</f>
        <v>Memory Modification (Memory Buffer Errors, Pointer Issues, Type Errors, etc.)</v>
      </c>
      <c r="M486" t="str">
        <f>IF($G486&lt;&gt;"",VLOOKUP($G486,Model!$A:$D,2,0),"")</f>
        <v>Hijack Execution Flow, Endpoint Denial of Service: Application or System Exploitation</v>
      </c>
      <c r="N486" t="str">
        <f>IF($G486&lt;&gt;"",VLOOKUP($G486,Model!$A:$D,3,0),"")</f>
        <v>N/A</v>
      </c>
      <c r="O486">
        <f>IF($G486&lt;&gt;"",VLOOKUP($G486,Model!$A:$D,4,0),"")</f>
        <v>0</v>
      </c>
    </row>
    <row r="487" spans="1:15" x14ac:dyDescent="0.3">
      <c r="A487" t="s">
        <v>1421</v>
      </c>
      <c r="B487" t="s">
        <v>1422</v>
      </c>
      <c r="C487" t="s">
        <v>190</v>
      </c>
      <c r="D487" t="s">
        <v>1202</v>
      </c>
      <c r="E487" t="s">
        <v>1217</v>
      </c>
      <c r="G487" t="str">
        <f>IFERROR(VLOOKUP(C487,'CWE Categories'!A:C,3,0),"")</f>
        <v>General Authentication, Authorization, and Permission Errors</v>
      </c>
      <c r="M487" t="str">
        <f>IF($G487&lt;&gt;"",VLOOKUP($G487,Model!$A:$D,2,0),"")</f>
        <v>Exploit Public-Facing Application,  Exploitation for Privilege Escalation, Exploitation of Remote Services</v>
      </c>
      <c r="N487" t="str">
        <f>IF($G487&lt;&gt;"",VLOOKUP($G487,Model!$A:$D,3,0),"")</f>
        <v>Depends on what is given access to.</v>
      </c>
      <c r="O487" t="str">
        <f>IF($G487&lt;&gt;"",VLOOKUP($G487,Model!$A:$D,4,0),"")</f>
        <v>N/A</v>
      </c>
    </row>
    <row r="488" spans="1:15" x14ac:dyDescent="0.3">
      <c r="A488" t="s">
        <v>1423</v>
      </c>
      <c r="B488" t="s">
        <v>1424</v>
      </c>
      <c r="C488" t="e">
        <v>#N/A</v>
      </c>
      <c r="D488" t="s">
        <v>1202</v>
      </c>
      <c r="E488" t="e">
        <v>#N/A</v>
      </c>
      <c r="G488" t="str">
        <f>IFERROR(VLOOKUP(C488,'CWE Categories'!A:C,3,0),"")</f>
        <v/>
      </c>
      <c r="M488" t="str">
        <f>IF($G488&lt;&gt;"",VLOOKUP($G488,Model!$A:$D,2,0),"")</f>
        <v/>
      </c>
      <c r="N488" t="str">
        <f>IF($G488&lt;&gt;"",VLOOKUP($G488,Model!$A:$D,3,0),"")</f>
        <v/>
      </c>
      <c r="O488" t="str">
        <f>IF($G488&lt;&gt;"",VLOOKUP($G488,Model!$A:$D,4,0),"")</f>
        <v/>
      </c>
    </row>
    <row r="489" spans="1:15" x14ac:dyDescent="0.3">
      <c r="A489" t="s">
        <v>1425</v>
      </c>
      <c r="B489" t="s">
        <v>1426</v>
      </c>
      <c r="C489" t="e">
        <v>#N/A</v>
      </c>
      <c r="D489" t="s">
        <v>1202</v>
      </c>
      <c r="E489" t="e">
        <v>#N/A</v>
      </c>
      <c r="G489" t="str">
        <f>IFERROR(VLOOKUP(C489,'CWE Categories'!A:C,3,0),"")</f>
        <v/>
      </c>
      <c r="M489" t="str">
        <f>IF($G489&lt;&gt;"",VLOOKUP($G489,Model!$A:$D,2,0),"")</f>
        <v/>
      </c>
      <c r="N489" t="str">
        <f>IF($G489&lt;&gt;"",VLOOKUP($G489,Model!$A:$D,3,0),"")</f>
        <v/>
      </c>
      <c r="O489" t="str">
        <f>IF($G489&lt;&gt;"",VLOOKUP($G489,Model!$A:$D,4,0),"")</f>
        <v/>
      </c>
    </row>
    <row r="490" spans="1:15" x14ac:dyDescent="0.3">
      <c r="A490" t="s">
        <v>1427</v>
      </c>
      <c r="B490" t="s">
        <v>1428</v>
      </c>
      <c r="C490" t="s">
        <v>190</v>
      </c>
      <c r="D490" t="s">
        <v>1202</v>
      </c>
      <c r="E490" t="s">
        <v>1297</v>
      </c>
      <c r="G490" t="str">
        <f>IFERROR(VLOOKUP(C490,'CWE Categories'!A:C,3,0),"")</f>
        <v>General Authentication, Authorization, and Permission Errors</v>
      </c>
      <c r="M490" t="str">
        <f>IF($G490&lt;&gt;"",VLOOKUP($G490,Model!$A:$D,2,0),"")</f>
        <v>Exploit Public-Facing Application,  Exploitation for Privilege Escalation, Exploitation of Remote Services</v>
      </c>
      <c r="N490" t="str">
        <f>IF($G490&lt;&gt;"",VLOOKUP($G490,Model!$A:$D,3,0),"")</f>
        <v>Depends on what is given access to.</v>
      </c>
      <c r="O490" t="str">
        <f>IF($G490&lt;&gt;"",VLOOKUP($G490,Model!$A:$D,4,0),"")</f>
        <v>N/A</v>
      </c>
    </row>
    <row r="491" spans="1:15" x14ac:dyDescent="0.3">
      <c r="A491" t="s">
        <v>1429</v>
      </c>
      <c r="B491" t="s">
        <v>1430</v>
      </c>
      <c r="C491" t="e">
        <v>#N/A</v>
      </c>
      <c r="D491" t="s">
        <v>1431</v>
      </c>
      <c r="E491" t="e">
        <v>#N/A</v>
      </c>
      <c r="G491" t="str">
        <f>IFERROR(VLOOKUP(C491,'CWE Categories'!A:C,3,0),"")</f>
        <v/>
      </c>
      <c r="M491" t="str">
        <f>IF($G491&lt;&gt;"",VLOOKUP($G491,Model!$A:$D,2,0),"")</f>
        <v/>
      </c>
      <c r="N491" t="str">
        <f>IF($G491&lt;&gt;"",VLOOKUP($G491,Model!$A:$D,3,0),"")</f>
        <v/>
      </c>
      <c r="O491" t="str">
        <f>IF($G491&lt;&gt;"",VLOOKUP($G491,Model!$A:$D,4,0),"")</f>
        <v/>
      </c>
    </row>
    <row r="492" spans="1:15" x14ac:dyDescent="0.3">
      <c r="A492" t="s">
        <v>1432</v>
      </c>
      <c r="B492" t="s">
        <v>1433</v>
      </c>
      <c r="C492" t="s">
        <v>1434</v>
      </c>
      <c r="D492" t="s">
        <v>1431</v>
      </c>
      <c r="E492">
        <v>0</v>
      </c>
      <c r="G492" t="str">
        <f>IFERROR(VLOOKUP(C492,'CWE Categories'!A:C,3,0),"")</f>
        <v/>
      </c>
      <c r="M492" t="str">
        <f>IF($G492&lt;&gt;"",VLOOKUP($G492,Model!$A:$D,2,0),"")</f>
        <v/>
      </c>
      <c r="N492" t="str">
        <f>IF($G492&lt;&gt;"",VLOOKUP($G492,Model!$A:$D,3,0),"")</f>
        <v/>
      </c>
      <c r="O492" t="str">
        <f>IF($G492&lt;&gt;"",VLOOKUP($G492,Model!$A:$D,4,0),"")</f>
        <v/>
      </c>
    </row>
    <row r="493" spans="1:15" x14ac:dyDescent="0.3">
      <c r="A493" t="s">
        <v>1435</v>
      </c>
      <c r="B493" t="s">
        <v>1436</v>
      </c>
      <c r="C493" t="e">
        <v>#N/A</v>
      </c>
      <c r="D493" t="s">
        <v>1431</v>
      </c>
      <c r="E493" t="e">
        <v>#N/A</v>
      </c>
      <c r="G493" t="str">
        <f>IFERROR(VLOOKUP(C493,'CWE Categories'!A:C,3,0),"")</f>
        <v/>
      </c>
      <c r="M493" t="str">
        <f>IF($G493&lt;&gt;"",VLOOKUP($G493,Model!$A:$D,2,0),"")</f>
        <v/>
      </c>
      <c r="N493" t="str">
        <f>IF($G493&lt;&gt;"",VLOOKUP($G493,Model!$A:$D,3,0),"")</f>
        <v/>
      </c>
      <c r="O493" t="str">
        <f>IF($G493&lt;&gt;"",VLOOKUP($G493,Model!$A:$D,4,0),"")</f>
        <v/>
      </c>
    </row>
    <row r="494" spans="1:15" x14ac:dyDescent="0.3">
      <c r="A494" t="s">
        <v>1437</v>
      </c>
      <c r="B494" t="s">
        <v>1438</v>
      </c>
      <c r="C494" t="e">
        <v>#N/A</v>
      </c>
      <c r="D494" t="s">
        <v>1431</v>
      </c>
      <c r="E494" t="e">
        <v>#N/A</v>
      </c>
      <c r="G494" t="str">
        <f>IFERROR(VLOOKUP(C494,'CWE Categories'!A:C,3,0),"")</f>
        <v/>
      </c>
      <c r="M494" t="str">
        <f>IF($G494&lt;&gt;"",VLOOKUP($G494,Model!$A:$D,2,0),"")</f>
        <v/>
      </c>
      <c r="N494" t="str">
        <f>IF($G494&lt;&gt;"",VLOOKUP($G494,Model!$A:$D,3,0),"")</f>
        <v/>
      </c>
      <c r="O494" t="str">
        <f>IF($G494&lt;&gt;"",VLOOKUP($G494,Model!$A:$D,4,0),"")</f>
        <v/>
      </c>
    </row>
    <row r="495" spans="1:15" x14ac:dyDescent="0.3">
      <c r="A495" t="s">
        <v>1439</v>
      </c>
      <c r="B495" t="s">
        <v>1440</v>
      </c>
      <c r="C495" t="s">
        <v>150</v>
      </c>
      <c r="D495" t="s">
        <v>1431</v>
      </c>
      <c r="E495" t="s">
        <v>1441</v>
      </c>
      <c r="G495" t="str">
        <f>IFERROR(VLOOKUP(C495,'CWE Categories'!A:C,3,0),"")</f>
        <v>General Authentication, Authorization, and Permission Errors</v>
      </c>
      <c r="M495" t="str">
        <f>IF($G495&lt;&gt;"",VLOOKUP($G495,Model!$A:$D,2,0),"")</f>
        <v>Exploit Public-Facing Application,  Exploitation for Privilege Escalation, Exploitation of Remote Services</v>
      </c>
      <c r="N495" t="str">
        <f>IF($G495&lt;&gt;"",VLOOKUP($G495,Model!$A:$D,3,0),"")</f>
        <v>Depends on what is given access to.</v>
      </c>
      <c r="O495" t="str">
        <f>IF($G495&lt;&gt;"",VLOOKUP($G495,Model!$A:$D,4,0),"")</f>
        <v>N/A</v>
      </c>
    </row>
    <row r="496" spans="1:15" x14ac:dyDescent="0.3">
      <c r="A496" t="s">
        <v>1442</v>
      </c>
      <c r="B496" t="s">
        <v>1443</v>
      </c>
      <c r="C496" t="s">
        <v>36</v>
      </c>
      <c r="D496" t="s">
        <v>1431</v>
      </c>
      <c r="E496" t="s">
        <v>1444</v>
      </c>
      <c r="G496" t="str">
        <f>IFERROR(VLOOKUP(C496,'CWE Categories'!A:C,3,0),"")</f>
        <v/>
      </c>
      <c r="M496" t="str">
        <f>IF($G496&lt;&gt;"",VLOOKUP($G496,Model!$A:$D,2,0),"")</f>
        <v/>
      </c>
      <c r="N496" t="str">
        <f>IF($G496&lt;&gt;"",VLOOKUP($G496,Model!$A:$D,3,0),"")</f>
        <v/>
      </c>
      <c r="O496" t="str">
        <f>IF($G496&lt;&gt;"",VLOOKUP($G496,Model!$A:$D,4,0),"")</f>
        <v/>
      </c>
    </row>
    <row r="497" spans="1:15" x14ac:dyDescent="0.3">
      <c r="A497" t="s">
        <v>1445</v>
      </c>
      <c r="B497" t="s">
        <v>1446</v>
      </c>
      <c r="C497" t="s">
        <v>354</v>
      </c>
      <c r="D497" t="s">
        <v>1431</v>
      </c>
      <c r="E497" t="s">
        <v>1447</v>
      </c>
      <c r="G497" t="str">
        <f>IFERROR(VLOOKUP(C497,'CWE Categories'!A:C,3,0),"")</f>
        <v/>
      </c>
      <c r="M497" t="str">
        <f>IF($G497&lt;&gt;"",VLOOKUP($G497,Model!$A:$D,2,0),"")</f>
        <v/>
      </c>
      <c r="N497" t="str">
        <f>IF($G497&lt;&gt;"",VLOOKUP($G497,Model!$A:$D,3,0),"")</f>
        <v/>
      </c>
      <c r="O497" t="str">
        <f>IF($G497&lt;&gt;"",VLOOKUP($G497,Model!$A:$D,4,0),"")</f>
        <v/>
      </c>
    </row>
    <row r="498" spans="1:15" x14ac:dyDescent="0.3">
      <c r="A498" t="s">
        <v>1448</v>
      </c>
      <c r="B498" t="s">
        <v>1449</v>
      </c>
      <c r="C498" t="s">
        <v>17</v>
      </c>
      <c r="D498" t="s">
        <v>1431</v>
      </c>
      <c r="E498">
        <v>0</v>
      </c>
      <c r="G498" t="str">
        <f>IFERROR(VLOOKUP(C498,'CWE Categories'!A:C,3,0),"")</f>
        <v>Memory Modification (Memory Buffer Errors, Pointer Issues, Type Errors, etc.)</v>
      </c>
      <c r="M498" t="str">
        <f>IF($G498&lt;&gt;"",VLOOKUP($G498,Model!$A:$D,2,0),"")</f>
        <v>Hijack Execution Flow, Endpoint Denial of Service: Application or System Exploitation</v>
      </c>
      <c r="N498" t="str">
        <f>IF($G498&lt;&gt;"",VLOOKUP($G498,Model!$A:$D,3,0),"")</f>
        <v>N/A</v>
      </c>
      <c r="O498">
        <f>IF($G498&lt;&gt;"",VLOOKUP($G498,Model!$A:$D,4,0),"")</f>
        <v>0</v>
      </c>
    </row>
    <row r="499" spans="1:15" x14ac:dyDescent="0.3">
      <c r="A499" t="s">
        <v>1450</v>
      </c>
      <c r="B499" t="s">
        <v>1451</v>
      </c>
      <c r="C499" t="s">
        <v>190</v>
      </c>
      <c r="D499" t="s">
        <v>1431</v>
      </c>
      <c r="E499">
        <v>0</v>
      </c>
      <c r="G499" t="str">
        <f>IFERROR(VLOOKUP(C499,'CWE Categories'!A:C,3,0),"")</f>
        <v>General Authentication, Authorization, and Permission Errors</v>
      </c>
      <c r="M499" t="str">
        <f>IF($G499&lt;&gt;"",VLOOKUP($G499,Model!$A:$D,2,0),"")</f>
        <v>Exploit Public-Facing Application,  Exploitation for Privilege Escalation, Exploitation of Remote Services</v>
      </c>
      <c r="N499" t="str">
        <f>IF($G499&lt;&gt;"",VLOOKUP($G499,Model!$A:$D,3,0),"")</f>
        <v>Depends on what is given access to.</v>
      </c>
      <c r="O499" t="str">
        <f>IF($G499&lt;&gt;"",VLOOKUP($G499,Model!$A:$D,4,0),"")</f>
        <v>N/A</v>
      </c>
    </row>
    <row r="500" spans="1:15" x14ac:dyDescent="0.3">
      <c r="A500" t="s">
        <v>1452</v>
      </c>
      <c r="B500" t="s">
        <v>1453</v>
      </c>
      <c r="C500" t="s">
        <v>1093</v>
      </c>
      <c r="D500" t="s">
        <v>1431</v>
      </c>
      <c r="E500" t="s">
        <v>1454</v>
      </c>
      <c r="G500" t="str">
        <f>IFERROR(VLOOKUP(C500,'CWE Categories'!A:C,3,0),"")</f>
        <v>Untrusted/Uncontrolled/Unquoted Search Path</v>
      </c>
      <c r="M500" t="str">
        <f>IF($G500&lt;&gt;"",VLOOKUP($G500,Model!$A:$D,2,0),"")</f>
        <v>Hijack Execution Flow</v>
      </c>
      <c r="N500" t="str">
        <f>IF($G500&lt;&gt;"",VLOOKUP($G500,Model!$A:$D,3,0),"")</f>
        <v>N/A</v>
      </c>
      <c r="O500" t="str">
        <f>IF($G500&lt;&gt;"",VLOOKUP($G500,Model!$A:$D,4,0),"")</f>
        <v>N/A</v>
      </c>
    </row>
    <row r="501" spans="1:15" x14ac:dyDescent="0.3">
      <c r="A501" t="s">
        <v>1455</v>
      </c>
      <c r="B501" t="s">
        <v>1456</v>
      </c>
      <c r="C501" t="s">
        <v>150</v>
      </c>
      <c r="D501" t="s">
        <v>1431</v>
      </c>
      <c r="E501">
        <v>0</v>
      </c>
      <c r="G501" t="str">
        <f>IFERROR(VLOOKUP(C501,'CWE Categories'!A:C,3,0),"")</f>
        <v>General Authentication, Authorization, and Permission Errors</v>
      </c>
      <c r="M501" t="str">
        <f>IF($G501&lt;&gt;"",VLOOKUP($G501,Model!$A:$D,2,0),"")</f>
        <v>Exploit Public-Facing Application,  Exploitation for Privilege Escalation, Exploitation of Remote Services</v>
      </c>
      <c r="N501" t="str">
        <f>IF($G501&lt;&gt;"",VLOOKUP($G501,Model!$A:$D,3,0),"")</f>
        <v>Depends on what is given access to.</v>
      </c>
      <c r="O501" t="str">
        <f>IF($G501&lt;&gt;"",VLOOKUP($G501,Model!$A:$D,4,0),"")</f>
        <v>N/A</v>
      </c>
    </row>
    <row r="502" spans="1:15" x14ac:dyDescent="0.3">
      <c r="A502" t="s">
        <v>1457</v>
      </c>
      <c r="B502" t="s">
        <v>1458</v>
      </c>
      <c r="C502" t="s">
        <v>1176</v>
      </c>
      <c r="D502" t="s">
        <v>1431</v>
      </c>
      <c r="E502">
        <v>0</v>
      </c>
      <c r="G502" t="str">
        <f>IFERROR(VLOOKUP(C502,'CWE Categories'!A:C,3,0),"")</f>
        <v>Memory Modification (Memory Buffer Errors, Pointer Issues, Type Errors, etc.)</v>
      </c>
      <c r="M502" t="str">
        <f>IF($G502&lt;&gt;"",VLOOKUP($G502,Model!$A:$D,2,0),"")</f>
        <v>Hijack Execution Flow, Endpoint Denial of Service: Application or System Exploitation</v>
      </c>
      <c r="N502" t="str">
        <f>IF($G502&lt;&gt;"",VLOOKUP($G502,Model!$A:$D,3,0),"")</f>
        <v>N/A</v>
      </c>
      <c r="O502">
        <f>IF($G502&lt;&gt;"",VLOOKUP($G502,Model!$A:$D,4,0),"")</f>
        <v>0</v>
      </c>
    </row>
    <row r="503" spans="1:15" x14ac:dyDescent="0.3">
      <c r="A503" t="s">
        <v>1459</v>
      </c>
      <c r="B503" t="s">
        <v>1460</v>
      </c>
      <c r="C503" t="s">
        <v>1093</v>
      </c>
      <c r="D503" t="s">
        <v>1431</v>
      </c>
      <c r="E503">
        <v>0</v>
      </c>
      <c r="G503" t="str">
        <f>IFERROR(VLOOKUP(C503,'CWE Categories'!A:C,3,0),"")</f>
        <v>Untrusted/Uncontrolled/Unquoted Search Path</v>
      </c>
      <c r="M503" t="str">
        <f>IF($G503&lt;&gt;"",VLOOKUP($G503,Model!$A:$D,2,0),"")</f>
        <v>Hijack Execution Flow</v>
      </c>
      <c r="N503" t="str">
        <f>IF($G503&lt;&gt;"",VLOOKUP($G503,Model!$A:$D,3,0),"")</f>
        <v>N/A</v>
      </c>
      <c r="O503" t="str">
        <f>IF($G503&lt;&gt;"",VLOOKUP($G503,Model!$A:$D,4,0),"")</f>
        <v>N/A</v>
      </c>
    </row>
    <row r="504" spans="1:15" x14ac:dyDescent="0.3">
      <c r="A504" t="s">
        <v>1461</v>
      </c>
      <c r="B504" t="s">
        <v>1462</v>
      </c>
      <c r="C504" t="e">
        <v>#N/A</v>
      </c>
      <c r="D504" t="s">
        <v>1431</v>
      </c>
      <c r="E504" t="e">
        <v>#N/A</v>
      </c>
      <c r="G504" t="str">
        <f>IFERROR(VLOOKUP(C504,'CWE Categories'!A:C,3,0),"")</f>
        <v/>
      </c>
      <c r="M504" t="str">
        <f>IF($G504&lt;&gt;"",VLOOKUP($G504,Model!$A:$D,2,0),"")</f>
        <v/>
      </c>
      <c r="N504" t="str">
        <f>IF($G504&lt;&gt;"",VLOOKUP($G504,Model!$A:$D,3,0),"")</f>
        <v/>
      </c>
      <c r="O504" t="str">
        <f>IF($G504&lt;&gt;"",VLOOKUP($G504,Model!$A:$D,4,0),"")</f>
        <v/>
      </c>
    </row>
    <row r="505" spans="1:15" x14ac:dyDescent="0.3">
      <c r="A505" t="s">
        <v>1463</v>
      </c>
      <c r="B505" t="s">
        <v>1464</v>
      </c>
      <c r="C505" t="s">
        <v>855</v>
      </c>
      <c r="D505" t="s">
        <v>1431</v>
      </c>
      <c r="E505" t="s">
        <v>1447</v>
      </c>
      <c r="G505" t="str">
        <f>IFERROR(VLOOKUP(C505,'CWE Categories'!A:C,3,0),"")</f>
        <v>General Authentication, Authorization, and Permission Errors</v>
      </c>
      <c r="M505" t="str">
        <f>IF($G505&lt;&gt;"",VLOOKUP($G505,Model!$A:$D,2,0),"")</f>
        <v>Exploit Public-Facing Application,  Exploitation for Privilege Escalation, Exploitation of Remote Services</v>
      </c>
      <c r="N505" t="str">
        <f>IF($G505&lt;&gt;"",VLOOKUP($G505,Model!$A:$D,3,0),"")</f>
        <v>Depends on what is given access to.</v>
      </c>
      <c r="O505" t="str">
        <f>IF($G505&lt;&gt;"",VLOOKUP($G505,Model!$A:$D,4,0),"")</f>
        <v>N/A</v>
      </c>
    </row>
    <row r="506" spans="1:15" x14ac:dyDescent="0.3">
      <c r="A506" t="s">
        <v>1465</v>
      </c>
      <c r="B506" t="s">
        <v>1466</v>
      </c>
      <c r="C506" t="s">
        <v>1176</v>
      </c>
      <c r="D506" t="s">
        <v>1431</v>
      </c>
      <c r="E506">
        <v>0</v>
      </c>
      <c r="G506" t="str">
        <f>IFERROR(VLOOKUP(C506,'CWE Categories'!A:C,3,0),"")</f>
        <v>Memory Modification (Memory Buffer Errors, Pointer Issues, Type Errors, etc.)</v>
      </c>
      <c r="M506" t="str">
        <f>IF($G506&lt;&gt;"",VLOOKUP($G506,Model!$A:$D,2,0),"")</f>
        <v>Hijack Execution Flow, Endpoint Denial of Service: Application or System Exploitation</v>
      </c>
      <c r="N506" t="str">
        <f>IF($G506&lt;&gt;"",VLOOKUP($G506,Model!$A:$D,3,0),"")</f>
        <v>N/A</v>
      </c>
      <c r="O506">
        <f>IF($G506&lt;&gt;"",VLOOKUP($G506,Model!$A:$D,4,0),"")</f>
        <v>0</v>
      </c>
    </row>
    <row r="507" spans="1:15" x14ac:dyDescent="0.3">
      <c r="A507" t="s">
        <v>1467</v>
      </c>
      <c r="B507" t="s">
        <v>1468</v>
      </c>
      <c r="C507" t="s">
        <v>1176</v>
      </c>
      <c r="D507" t="s">
        <v>1431</v>
      </c>
      <c r="E507" t="s">
        <v>1469</v>
      </c>
      <c r="G507" t="str">
        <f>IFERROR(VLOOKUP(C507,'CWE Categories'!A:C,3,0),"")</f>
        <v>Memory Modification (Memory Buffer Errors, Pointer Issues, Type Errors, etc.)</v>
      </c>
      <c r="M507" t="str">
        <f>IF($G507&lt;&gt;"",VLOOKUP($G507,Model!$A:$D,2,0),"")</f>
        <v>Hijack Execution Flow, Endpoint Denial of Service: Application or System Exploitation</v>
      </c>
      <c r="N507" t="str">
        <f>IF($G507&lt;&gt;"",VLOOKUP($G507,Model!$A:$D,3,0),"")</f>
        <v>N/A</v>
      </c>
      <c r="O507">
        <f>IF($G507&lt;&gt;"",VLOOKUP($G507,Model!$A:$D,4,0),"")</f>
        <v>0</v>
      </c>
    </row>
    <row r="508" spans="1:15" x14ac:dyDescent="0.3">
      <c r="A508" t="s">
        <v>1470</v>
      </c>
      <c r="B508" t="s">
        <v>1471</v>
      </c>
      <c r="C508" t="s">
        <v>354</v>
      </c>
      <c r="D508" t="s">
        <v>1431</v>
      </c>
      <c r="E508" t="s">
        <v>1472</v>
      </c>
      <c r="G508" t="str">
        <f>IFERROR(VLOOKUP(C508,'CWE Categories'!A:C,3,0),"")</f>
        <v/>
      </c>
      <c r="M508" t="str">
        <f>IF($G508&lt;&gt;"",VLOOKUP($G508,Model!$A:$D,2,0),"")</f>
        <v/>
      </c>
      <c r="N508" t="str">
        <f>IF($G508&lt;&gt;"",VLOOKUP($G508,Model!$A:$D,3,0),"")</f>
        <v/>
      </c>
      <c r="O508" t="str">
        <f>IF($G508&lt;&gt;"",VLOOKUP($G508,Model!$A:$D,4,0),"")</f>
        <v/>
      </c>
    </row>
    <row r="509" spans="1:15" x14ac:dyDescent="0.3">
      <c r="A509" t="s">
        <v>1473</v>
      </c>
      <c r="B509" t="s">
        <v>1474</v>
      </c>
      <c r="C509" t="e">
        <v>#N/A</v>
      </c>
      <c r="D509" t="s">
        <v>1431</v>
      </c>
      <c r="E509" t="e">
        <v>#N/A</v>
      </c>
      <c r="G509" t="str">
        <f>IFERROR(VLOOKUP(C509,'CWE Categories'!A:C,3,0),"")</f>
        <v/>
      </c>
      <c r="M509" t="str">
        <f>IF($G509&lt;&gt;"",VLOOKUP($G509,Model!$A:$D,2,0),"")</f>
        <v/>
      </c>
      <c r="N509" t="str">
        <f>IF($G509&lt;&gt;"",VLOOKUP($G509,Model!$A:$D,3,0),"")</f>
        <v/>
      </c>
      <c r="O509" t="str">
        <f>IF($G509&lt;&gt;"",VLOOKUP($G509,Model!$A:$D,4,0),"")</f>
        <v/>
      </c>
    </row>
    <row r="510" spans="1:15" x14ac:dyDescent="0.3">
      <c r="A510" t="s">
        <v>1475</v>
      </c>
      <c r="B510" t="s">
        <v>1476</v>
      </c>
      <c r="C510">
        <v>0</v>
      </c>
      <c r="D510" t="s">
        <v>1431</v>
      </c>
      <c r="E510">
        <v>0</v>
      </c>
      <c r="G510" t="str">
        <f>IFERROR(VLOOKUP(C510,'CWE Categories'!A:C,3,0),"")</f>
        <v/>
      </c>
      <c r="M510" t="str">
        <f>IF($G510&lt;&gt;"",VLOOKUP($G510,Model!$A:$D,2,0),"")</f>
        <v/>
      </c>
      <c r="N510" t="str">
        <f>IF($G510&lt;&gt;"",VLOOKUP($G510,Model!$A:$D,3,0),"")</f>
        <v/>
      </c>
      <c r="O510" t="str">
        <f>IF($G510&lt;&gt;"",VLOOKUP($G510,Model!$A:$D,4,0),"")</f>
        <v/>
      </c>
    </row>
    <row r="511" spans="1:15" x14ac:dyDescent="0.3">
      <c r="A511" t="s">
        <v>1477</v>
      </c>
      <c r="B511" t="s">
        <v>1478</v>
      </c>
      <c r="C511" t="s">
        <v>36</v>
      </c>
      <c r="D511" t="s">
        <v>1431</v>
      </c>
      <c r="E511">
        <v>0</v>
      </c>
      <c r="G511" t="str">
        <f>IFERROR(VLOOKUP(C511,'CWE Categories'!A:C,3,0),"")</f>
        <v/>
      </c>
      <c r="M511" t="str">
        <f>IF($G511&lt;&gt;"",VLOOKUP($G511,Model!$A:$D,2,0),"")</f>
        <v/>
      </c>
      <c r="N511" t="str">
        <f>IF($G511&lt;&gt;"",VLOOKUP($G511,Model!$A:$D,3,0),"")</f>
        <v/>
      </c>
      <c r="O511" t="str">
        <f>IF($G511&lt;&gt;"",VLOOKUP($G511,Model!$A:$D,4,0),"")</f>
        <v/>
      </c>
    </row>
    <row r="512" spans="1:15" x14ac:dyDescent="0.3">
      <c r="A512" t="s">
        <v>1479</v>
      </c>
      <c r="B512" t="s">
        <v>1480</v>
      </c>
      <c r="C512" t="s">
        <v>855</v>
      </c>
      <c r="D512" t="s">
        <v>1431</v>
      </c>
      <c r="E512" t="s">
        <v>1481</v>
      </c>
      <c r="G512" t="str">
        <f>IFERROR(VLOOKUP(C512,'CWE Categories'!A:C,3,0),"")</f>
        <v>General Authentication, Authorization, and Permission Errors</v>
      </c>
      <c r="M512" t="str">
        <f>IF($G512&lt;&gt;"",VLOOKUP($G512,Model!$A:$D,2,0),"")</f>
        <v>Exploit Public-Facing Application,  Exploitation for Privilege Escalation, Exploitation of Remote Services</v>
      </c>
      <c r="N512" t="str">
        <f>IF($G512&lt;&gt;"",VLOOKUP($G512,Model!$A:$D,3,0),"")</f>
        <v>Depends on what is given access to.</v>
      </c>
      <c r="O512" t="str">
        <f>IF($G512&lt;&gt;"",VLOOKUP($G512,Model!$A:$D,4,0),"")</f>
        <v>N/A</v>
      </c>
    </row>
    <row r="513" spans="1:15" x14ac:dyDescent="0.3">
      <c r="A513" t="s">
        <v>1482</v>
      </c>
      <c r="B513" t="s">
        <v>1483</v>
      </c>
      <c r="C513">
        <v>0</v>
      </c>
      <c r="D513" t="s">
        <v>1431</v>
      </c>
      <c r="E513">
        <v>0</v>
      </c>
      <c r="G513" t="str">
        <f>IFERROR(VLOOKUP(C513,'CWE Categories'!A:C,3,0),"")</f>
        <v/>
      </c>
      <c r="M513" t="str">
        <f>IF($G513&lt;&gt;"",VLOOKUP($G513,Model!$A:$D,2,0),"")</f>
        <v/>
      </c>
      <c r="N513" t="str">
        <f>IF($G513&lt;&gt;"",VLOOKUP($G513,Model!$A:$D,3,0),"")</f>
        <v/>
      </c>
      <c r="O513" t="str">
        <f>IF($G513&lt;&gt;"",VLOOKUP($G513,Model!$A:$D,4,0),"")</f>
        <v/>
      </c>
    </row>
    <row r="514" spans="1:15" x14ac:dyDescent="0.3">
      <c r="A514" t="s">
        <v>1484</v>
      </c>
      <c r="B514" t="s">
        <v>1485</v>
      </c>
      <c r="C514" t="s">
        <v>354</v>
      </c>
      <c r="D514" t="s">
        <v>1431</v>
      </c>
      <c r="E514" t="s">
        <v>1486</v>
      </c>
      <c r="G514" t="str">
        <f>IFERROR(VLOOKUP(C514,'CWE Categories'!A:C,3,0),"")</f>
        <v/>
      </c>
      <c r="M514" t="str">
        <f>IF($G514&lt;&gt;"",VLOOKUP($G514,Model!$A:$D,2,0),"")</f>
        <v/>
      </c>
      <c r="N514" t="str">
        <f>IF($G514&lt;&gt;"",VLOOKUP($G514,Model!$A:$D,3,0),"")</f>
        <v/>
      </c>
      <c r="O514" t="str">
        <f>IF($G514&lt;&gt;"",VLOOKUP($G514,Model!$A:$D,4,0),"")</f>
        <v/>
      </c>
    </row>
    <row r="515" spans="1:15" x14ac:dyDescent="0.3">
      <c r="A515" t="s">
        <v>1487</v>
      </c>
      <c r="B515" t="s">
        <v>1488</v>
      </c>
      <c r="C515" t="s">
        <v>36</v>
      </c>
      <c r="D515" t="s">
        <v>1431</v>
      </c>
      <c r="E515">
        <v>0</v>
      </c>
      <c r="G515" t="str">
        <f>IFERROR(VLOOKUP(C515,'CWE Categories'!A:C,3,0),"")</f>
        <v/>
      </c>
      <c r="M515" t="str">
        <f>IF($G515&lt;&gt;"",VLOOKUP($G515,Model!$A:$D,2,0),"")</f>
        <v/>
      </c>
      <c r="N515" t="str">
        <f>IF($G515&lt;&gt;"",VLOOKUP($G515,Model!$A:$D,3,0),"")</f>
        <v/>
      </c>
      <c r="O515" t="str">
        <f>IF($G515&lt;&gt;"",VLOOKUP($G515,Model!$A:$D,4,0),"")</f>
        <v/>
      </c>
    </row>
    <row r="516" spans="1:15" x14ac:dyDescent="0.3">
      <c r="A516" t="s">
        <v>1489</v>
      </c>
      <c r="B516" t="s">
        <v>1490</v>
      </c>
      <c r="C516">
        <v>0</v>
      </c>
      <c r="D516" t="s">
        <v>1431</v>
      </c>
      <c r="E516">
        <v>0</v>
      </c>
      <c r="G516" t="str">
        <f>IFERROR(VLOOKUP(C516,'CWE Categories'!A:C,3,0),"")</f>
        <v/>
      </c>
      <c r="M516" t="str">
        <f>IF($G516&lt;&gt;"",VLOOKUP($G516,Model!$A:$D,2,0),"")</f>
        <v/>
      </c>
      <c r="N516" t="str">
        <f>IF($G516&lt;&gt;"",VLOOKUP($G516,Model!$A:$D,3,0),"")</f>
        <v/>
      </c>
      <c r="O516" t="str">
        <f>IF($G516&lt;&gt;"",VLOOKUP($G516,Model!$A:$D,4,0),"")</f>
        <v/>
      </c>
    </row>
    <row r="517" spans="1:15" x14ac:dyDescent="0.3">
      <c r="A517" t="s">
        <v>1491</v>
      </c>
      <c r="B517" t="s">
        <v>1492</v>
      </c>
      <c r="C517" t="s">
        <v>330</v>
      </c>
      <c r="D517" t="s">
        <v>1431</v>
      </c>
      <c r="E517">
        <v>0</v>
      </c>
      <c r="G517" t="str">
        <f>IFERROR(VLOOKUP(C517,'CWE Categories'!A:C,3,0),"")</f>
        <v/>
      </c>
      <c r="M517" t="str">
        <f>IF($G517&lt;&gt;"",VLOOKUP($G517,Model!$A:$D,2,0),"")</f>
        <v/>
      </c>
      <c r="N517" t="str">
        <f>IF($G517&lt;&gt;"",VLOOKUP($G517,Model!$A:$D,3,0),"")</f>
        <v/>
      </c>
      <c r="O517" t="str">
        <f>IF($G517&lt;&gt;"",VLOOKUP($G517,Model!$A:$D,4,0),"")</f>
        <v/>
      </c>
    </row>
    <row r="518" spans="1:15" x14ac:dyDescent="0.3">
      <c r="A518" t="s">
        <v>1493</v>
      </c>
      <c r="B518" t="s">
        <v>1494</v>
      </c>
      <c r="C518" t="s">
        <v>150</v>
      </c>
      <c r="D518" t="s">
        <v>1431</v>
      </c>
      <c r="E518" t="s">
        <v>1447</v>
      </c>
      <c r="G518" t="str">
        <f>IFERROR(VLOOKUP(C518,'CWE Categories'!A:C,3,0),"")</f>
        <v>General Authentication, Authorization, and Permission Errors</v>
      </c>
      <c r="M518" t="str">
        <f>IF($G518&lt;&gt;"",VLOOKUP($G518,Model!$A:$D,2,0),"")</f>
        <v>Exploit Public-Facing Application,  Exploitation for Privilege Escalation, Exploitation of Remote Services</v>
      </c>
      <c r="N518" t="str">
        <f>IF($G518&lt;&gt;"",VLOOKUP($G518,Model!$A:$D,3,0),"")</f>
        <v>Depends on what is given access to.</v>
      </c>
      <c r="O518" t="str">
        <f>IF($G518&lt;&gt;"",VLOOKUP($G518,Model!$A:$D,4,0),"")</f>
        <v>N/A</v>
      </c>
    </row>
    <row r="519" spans="1:15" x14ac:dyDescent="0.3">
      <c r="A519" t="s">
        <v>1495</v>
      </c>
      <c r="B519" t="s">
        <v>1496</v>
      </c>
      <c r="C519" t="s">
        <v>316</v>
      </c>
      <c r="D519" t="s">
        <v>1431</v>
      </c>
      <c r="E519">
        <v>0</v>
      </c>
      <c r="G519" t="str">
        <f>IFERROR(VLOOKUP(C519,'CWE Categories'!A:C,3,0),"")</f>
        <v>Memory Modification (Memory Buffer Errors, Pointer Issues, Type Errors, etc.)</v>
      </c>
      <c r="M519" t="str">
        <f>IF($G519&lt;&gt;"",VLOOKUP($G519,Model!$A:$D,2,0),"")</f>
        <v>Hijack Execution Flow, Endpoint Denial of Service: Application or System Exploitation</v>
      </c>
      <c r="N519" t="str">
        <f>IF($G519&lt;&gt;"",VLOOKUP($G519,Model!$A:$D,3,0),"")</f>
        <v>N/A</v>
      </c>
      <c r="O519">
        <f>IF($G519&lt;&gt;"",VLOOKUP($G519,Model!$A:$D,4,0),"")</f>
        <v>0</v>
      </c>
    </row>
    <row r="520" spans="1:15" x14ac:dyDescent="0.3">
      <c r="A520" t="s">
        <v>1497</v>
      </c>
      <c r="B520" t="s">
        <v>1498</v>
      </c>
      <c r="C520" t="s">
        <v>1176</v>
      </c>
      <c r="D520" t="s">
        <v>1431</v>
      </c>
      <c r="E520">
        <v>0</v>
      </c>
      <c r="G520" t="str">
        <f>IFERROR(VLOOKUP(C520,'CWE Categories'!A:C,3,0),"")</f>
        <v>Memory Modification (Memory Buffer Errors, Pointer Issues, Type Errors, etc.)</v>
      </c>
      <c r="M520" t="str">
        <f>IF($G520&lt;&gt;"",VLOOKUP($G520,Model!$A:$D,2,0),"")</f>
        <v>Hijack Execution Flow, Endpoint Denial of Service: Application or System Exploitation</v>
      </c>
      <c r="N520" t="str">
        <f>IF($G520&lt;&gt;"",VLOOKUP($G520,Model!$A:$D,3,0),"")</f>
        <v>N/A</v>
      </c>
      <c r="O520">
        <f>IF($G520&lt;&gt;"",VLOOKUP($G520,Model!$A:$D,4,0),"")</f>
        <v>0</v>
      </c>
    </row>
    <row r="521" spans="1:15" x14ac:dyDescent="0.3">
      <c r="A521" t="s">
        <v>1499</v>
      </c>
      <c r="B521" t="s">
        <v>1500</v>
      </c>
      <c r="C521" t="s">
        <v>429</v>
      </c>
      <c r="D521" t="s">
        <v>1431</v>
      </c>
      <c r="E521" t="s">
        <v>1444</v>
      </c>
      <c r="G521" t="str">
        <f>IFERROR(VLOOKUP(C521,'CWE Categories'!A:C,3,0),"")</f>
        <v>Memory Read (Memory Buffer Errors, Pointer Issues, Type Errors, etc.)</v>
      </c>
      <c r="M521" t="str">
        <f>IF($G521&lt;&gt;"",VLOOKUP($G521,Model!$A:$D,2,0),"")</f>
        <v>Data from Local System</v>
      </c>
      <c r="N521" t="str">
        <f>IF($G521&lt;&gt;"",VLOOKUP($G521,Model!$A:$D,3,0),"")</f>
        <v>Exploitation for Defense Evasion, Exploitation for Credential Access</v>
      </c>
      <c r="O521">
        <f>IF($G521&lt;&gt;"",VLOOKUP($G521,Model!$A:$D,4,0),"")</f>
        <v>0</v>
      </c>
    </row>
    <row r="522" spans="1:15" x14ac:dyDescent="0.3">
      <c r="A522" t="s">
        <v>1501</v>
      </c>
      <c r="B522" t="s">
        <v>1502</v>
      </c>
      <c r="C522" t="s">
        <v>316</v>
      </c>
      <c r="D522" t="s">
        <v>1431</v>
      </c>
      <c r="E522">
        <v>0</v>
      </c>
      <c r="G522" t="str">
        <f>IFERROR(VLOOKUP(C522,'CWE Categories'!A:C,3,0),"")</f>
        <v>Memory Modification (Memory Buffer Errors, Pointer Issues, Type Errors, etc.)</v>
      </c>
      <c r="M522" t="str">
        <f>IF($G522&lt;&gt;"",VLOOKUP($G522,Model!$A:$D,2,0),"")</f>
        <v>Hijack Execution Flow, Endpoint Denial of Service: Application or System Exploitation</v>
      </c>
      <c r="N522" t="str">
        <f>IF($G522&lt;&gt;"",VLOOKUP($G522,Model!$A:$D,3,0),"")</f>
        <v>N/A</v>
      </c>
      <c r="O522">
        <f>IF($G522&lt;&gt;"",VLOOKUP($G522,Model!$A:$D,4,0),"")</f>
        <v>0</v>
      </c>
    </row>
    <row r="523" spans="1:15" x14ac:dyDescent="0.3">
      <c r="A523" t="s">
        <v>1503</v>
      </c>
      <c r="B523" t="s">
        <v>1504</v>
      </c>
      <c r="C523" t="s">
        <v>31</v>
      </c>
      <c r="D523" t="s">
        <v>1431</v>
      </c>
      <c r="E523" t="s">
        <v>1444</v>
      </c>
      <c r="G523" t="str">
        <f>IFERROR(VLOOKUP(C523,'CWE Categories'!A:C,3,0),"")</f>
        <v>General Authentication, Authorization, and Permission Errors</v>
      </c>
      <c r="M523" t="str">
        <f>IF($G523&lt;&gt;"",VLOOKUP($G523,Model!$A:$D,2,0),"")</f>
        <v>Exploit Public-Facing Application,  Exploitation for Privilege Escalation, Exploitation of Remote Services</v>
      </c>
      <c r="N523" t="str">
        <f>IF($G523&lt;&gt;"",VLOOKUP($G523,Model!$A:$D,3,0),"")</f>
        <v>Depends on what is given access to.</v>
      </c>
      <c r="O523" t="str">
        <f>IF($G523&lt;&gt;"",VLOOKUP($G523,Model!$A:$D,4,0),"")</f>
        <v>N/A</v>
      </c>
    </row>
    <row r="524" spans="1:15" x14ac:dyDescent="0.3">
      <c r="A524" t="s">
        <v>1505</v>
      </c>
      <c r="B524" t="s">
        <v>1506</v>
      </c>
      <c r="C524" t="s">
        <v>190</v>
      </c>
      <c r="D524" t="s">
        <v>1431</v>
      </c>
      <c r="E524">
        <v>0</v>
      </c>
      <c r="G524" t="str">
        <f>IFERROR(VLOOKUP(C524,'CWE Categories'!A:C,3,0),"")</f>
        <v>General Authentication, Authorization, and Permission Errors</v>
      </c>
      <c r="M524" t="str">
        <f>IF($G524&lt;&gt;"",VLOOKUP($G524,Model!$A:$D,2,0),"")</f>
        <v>Exploit Public-Facing Application,  Exploitation for Privilege Escalation, Exploitation of Remote Services</v>
      </c>
      <c r="N524" t="str">
        <f>IF($G524&lt;&gt;"",VLOOKUP($G524,Model!$A:$D,3,0),"")</f>
        <v>Depends on what is given access to.</v>
      </c>
      <c r="O524" t="str">
        <f>IF($G524&lt;&gt;"",VLOOKUP($G524,Model!$A:$D,4,0),"")</f>
        <v>N/A</v>
      </c>
    </row>
    <row r="525" spans="1:15" x14ac:dyDescent="0.3">
      <c r="A525" t="s">
        <v>1507</v>
      </c>
      <c r="B525" t="s">
        <v>1508</v>
      </c>
      <c r="C525" t="e">
        <v>#N/A</v>
      </c>
      <c r="D525" t="s">
        <v>1431</v>
      </c>
      <c r="E525" t="e">
        <v>#N/A</v>
      </c>
      <c r="G525" t="str">
        <f>IFERROR(VLOOKUP(C525,'CWE Categories'!A:C,3,0),"")</f>
        <v/>
      </c>
      <c r="M525" t="str">
        <f>IF($G525&lt;&gt;"",VLOOKUP($G525,Model!$A:$D,2,0),"")</f>
        <v/>
      </c>
      <c r="N525" t="str">
        <f>IF($G525&lt;&gt;"",VLOOKUP($G525,Model!$A:$D,3,0),"")</f>
        <v/>
      </c>
      <c r="O525" t="str">
        <f>IF($G525&lt;&gt;"",VLOOKUP($G525,Model!$A:$D,4,0),"")</f>
        <v/>
      </c>
    </row>
    <row r="526" spans="1:15" x14ac:dyDescent="0.3">
      <c r="A526" t="s">
        <v>1509</v>
      </c>
      <c r="B526" t="s">
        <v>1510</v>
      </c>
      <c r="C526" t="s">
        <v>429</v>
      </c>
      <c r="D526" t="s">
        <v>1431</v>
      </c>
      <c r="E526">
        <v>0</v>
      </c>
      <c r="G526" t="str">
        <f>IFERROR(VLOOKUP(C526,'CWE Categories'!A:C,3,0),"")</f>
        <v>Memory Read (Memory Buffer Errors, Pointer Issues, Type Errors, etc.)</v>
      </c>
      <c r="M526" t="str">
        <f>IF($G526&lt;&gt;"",VLOOKUP($G526,Model!$A:$D,2,0),"")</f>
        <v>Data from Local System</v>
      </c>
      <c r="N526" t="str">
        <f>IF($G526&lt;&gt;"",VLOOKUP($G526,Model!$A:$D,3,0),"")</f>
        <v>Exploitation for Defense Evasion, Exploitation for Credential Access</v>
      </c>
      <c r="O526">
        <f>IF($G526&lt;&gt;"",VLOOKUP($G526,Model!$A:$D,4,0),"")</f>
        <v>0</v>
      </c>
    </row>
    <row r="527" spans="1:15" x14ac:dyDescent="0.3">
      <c r="A527" t="s">
        <v>1511</v>
      </c>
      <c r="B527" t="s">
        <v>1512</v>
      </c>
      <c r="C527">
        <v>0</v>
      </c>
      <c r="D527" t="s">
        <v>1431</v>
      </c>
      <c r="E527">
        <v>0</v>
      </c>
      <c r="G527" t="str">
        <f>IFERROR(VLOOKUP(C527,'CWE Categories'!A:C,3,0),"")</f>
        <v/>
      </c>
      <c r="M527" t="str">
        <f>IF($G527&lt;&gt;"",VLOOKUP($G527,Model!$A:$D,2,0),"")</f>
        <v/>
      </c>
      <c r="N527" t="str">
        <f>IF($G527&lt;&gt;"",VLOOKUP($G527,Model!$A:$D,3,0),"")</f>
        <v/>
      </c>
      <c r="O527" t="str">
        <f>IF($G527&lt;&gt;"",VLOOKUP($G527,Model!$A:$D,4,0),"")</f>
        <v/>
      </c>
    </row>
    <row r="528" spans="1:15" x14ac:dyDescent="0.3">
      <c r="A528" t="s">
        <v>1513</v>
      </c>
      <c r="B528" t="s">
        <v>1514</v>
      </c>
      <c r="C528" t="s">
        <v>17</v>
      </c>
      <c r="D528" t="s">
        <v>1431</v>
      </c>
      <c r="E528" t="s">
        <v>1444</v>
      </c>
      <c r="G528" t="str">
        <f>IFERROR(VLOOKUP(C528,'CWE Categories'!A:C,3,0),"")</f>
        <v>Memory Modification (Memory Buffer Errors, Pointer Issues, Type Errors, etc.)</v>
      </c>
      <c r="M528" t="str">
        <f>IF($G528&lt;&gt;"",VLOOKUP($G528,Model!$A:$D,2,0),"")</f>
        <v>Hijack Execution Flow, Endpoint Denial of Service: Application or System Exploitation</v>
      </c>
      <c r="N528" t="str">
        <f>IF($G528&lt;&gt;"",VLOOKUP($G528,Model!$A:$D,3,0),"")</f>
        <v>N/A</v>
      </c>
      <c r="O528">
        <f>IF($G528&lt;&gt;"",VLOOKUP($G528,Model!$A:$D,4,0),"")</f>
        <v>0</v>
      </c>
    </row>
    <row r="529" spans="1:15" x14ac:dyDescent="0.3">
      <c r="A529" t="s">
        <v>1515</v>
      </c>
      <c r="B529" t="s">
        <v>1516</v>
      </c>
      <c r="C529" t="s">
        <v>1093</v>
      </c>
      <c r="D529" t="s">
        <v>1431</v>
      </c>
      <c r="E529">
        <v>0</v>
      </c>
      <c r="G529" t="str">
        <f>IFERROR(VLOOKUP(C529,'CWE Categories'!A:C,3,0),"")</f>
        <v>Untrusted/Uncontrolled/Unquoted Search Path</v>
      </c>
      <c r="M529" t="str">
        <f>IF($G529&lt;&gt;"",VLOOKUP($G529,Model!$A:$D,2,0),"")</f>
        <v>Hijack Execution Flow</v>
      </c>
      <c r="N529" t="str">
        <f>IF($G529&lt;&gt;"",VLOOKUP($G529,Model!$A:$D,3,0),"")</f>
        <v>N/A</v>
      </c>
      <c r="O529" t="str">
        <f>IF($G529&lt;&gt;"",VLOOKUP($G529,Model!$A:$D,4,0),"")</f>
        <v>N/A</v>
      </c>
    </row>
    <row r="530" spans="1:15" x14ac:dyDescent="0.3">
      <c r="A530" t="s">
        <v>1517</v>
      </c>
      <c r="B530" t="s">
        <v>1518</v>
      </c>
      <c r="C530" t="s">
        <v>429</v>
      </c>
      <c r="D530" t="s">
        <v>1431</v>
      </c>
      <c r="E530" t="s">
        <v>1444</v>
      </c>
      <c r="G530" t="str">
        <f>IFERROR(VLOOKUP(C530,'CWE Categories'!A:C,3,0),"")</f>
        <v>Memory Read (Memory Buffer Errors, Pointer Issues, Type Errors, etc.)</v>
      </c>
      <c r="M530" t="str">
        <f>IF($G530&lt;&gt;"",VLOOKUP($G530,Model!$A:$D,2,0),"")</f>
        <v>Data from Local System</v>
      </c>
      <c r="N530" t="str">
        <f>IF($G530&lt;&gt;"",VLOOKUP($G530,Model!$A:$D,3,0),"")</f>
        <v>Exploitation for Defense Evasion, Exploitation for Credential Access</v>
      </c>
      <c r="O530">
        <f>IF($G530&lt;&gt;"",VLOOKUP($G530,Model!$A:$D,4,0),"")</f>
        <v>0</v>
      </c>
    </row>
    <row r="531" spans="1:15" x14ac:dyDescent="0.3">
      <c r="A531" t="s">
        <v>1519</v>
      </c>
      <c r="B531" t="s">
        <v>1520</v>
      </c>
      <c r="C531" t="s">
        <v>36</v>
      </c>
      <c r="D531" t="s">
        <v>1431</v>
      </c>
      <c r="E531">
        <v>0</v>
      </c>
      <c r="G531" t="str">
        <f>IFERROR(VLOOKUP(C531,'CWE Categories'!A:C,3,0),"")</f>
        <v/>
      </c>
      <c r="M531" t="str">
        <f>IF($G531&lt;&gt;"",VLOOKUP($G531,Model!$A:$D,2,0),"")</f>
        <v/>
      </c>
      <c r="N531" t="str">
        <f>IF($G531&lt;&gt;"",VLOOKUP($G531,Model!$A:$D,3,0),"")</f>
        <v/>
      </c>
      <c r="O531" t="str">
        <f>IF($G531&lt;&gt;"",VLOOKUP($G531,Model!$A:$D,4,0),"")</f>
        <v/>
      </c>
    </row>
    <row r="532" spans="1:15" x14ac:dyDescent="0.3">
      <c r="A532" t="s">
        <v>1521</v>
      </c>
      <c r="B532" t="s">
        <v>1522</v>
      </c>
      <c r="C532" t="s">
        <v>36</v>
      </c>
      <c r="D532" t="s">
        <v>1431</v>
      </c>
      <c r="E532">
        <v>0</v>
      </c>
      <c r="G532" t="str">
        <f>IFERROR(VLOOKUP(C532,'CWE Categories'!A:C,3,0),"")</f>
        <v/>
      </c>
      <c r="M532" t="str">
        <f>IF($G532&lt;&gt;"",VLOOKUP($G532,Model!$A:$D,2,0),"")</f>
        <v/>
      </c>
      <c r="N532" t="str">
        <f>IF($G532&lt;&gt;"",VLOOKUP($G532,Model!$A:$D,3,0),"")</f>
        <v/>
      </c>
      <c r="O532" t="str">
        <f>IF($G532&lt;&gt;"",VLOOKUP($G532,Model!$A:$D,4,0),"")</f>
        <v/>
      </c>
    </row>
    <row r="533" spans="1:15" x14ac:dyDescent="0.3">
      <c r="A533" t="s">
        <v>1523</v>
      </c>
      <c r="B533" t="s">
        <v>1524</v>
      </c>
      <c r="C533">
        <v>0</v>
      </c>
      <c r="D533" t="s">
        <v>1431</v>
      </c>
      <c r="E533">
        <v>0</v>
      </c>
      <c r="G533" t="str">
        <f>IFERROR(VLOOKUP(C533,'CWE Categories'!A:C,3,0),"")</f>
        <v/>
      </c>
      <c r="M533" t="str">
        <f>IF($G533&lt;&gt;"",VLOOKUP($G533,Model!$A:$D,2,0),"")</f>
        <v/>
      </c>
      <c r="N533" t="str">
        <f>IF($G533&lt;&gt;"",VLOOKUP($G533,Model!$A:$D,3,0),"")</f>
        <v/>
      </c>
      <c r="O533" t="str">
        <f>IF($G533&lt;&gt;"",VLOOKUP($G533,Model!$A:$D,4,0),"")</f>
        <v/>
      </c>
    </row>
    <row r="534" spans="1:15" x14ac:dyDescent="0.3">
      <c r="A534" t="s">
        <v>1525</v>
      </c>
      <c r="B534" t="s">
        <v>1526</v>
      </c>
      <c r="C534" t="s">
        <v>404</v>
      </c>
      <c r="D534" t="s">
        <v>1431</v>
      </c>
      <c r="E534" t="s">
        <v>1447</v>
      </c>
      <c r="G534" t="str">
        <f>IFERROR(VLOOKUP(C534,'CWE Categories'!A:C,3,0),"")</f>
        <v>General Authentication, Authorization, and Permission Errors</v>
      </c>
      <c r="M534" t="str">
        <f>IF($G534&lt;&gt;"",VLOOKUP($G534,Model!$A:$D,2,0),"")</f>
        <v>Exploit Public-Facing Application,  Exploitation for Privilege Escalation, Exploitation of Remote Services</v>
      </c>
      <c r="N534" t="str">
        <f>IF($G534&lt;&gt;"",VLOOKUP($G534,Model!$A:$D,3,0),"")</f>
        <v>Depends on what is given access to.</v>
      </c>
      <c r="O534" t="str">
        <f>IF($G534&lt;&gt;"",VLOOKUP($G534,Model!$A:$D,4,0),"")</f>
        <v>N/A</v>
      </c>
    </row>
    <row r="535" spans="1:15" x14ac:dyDescent="0.3">
      <c r="A535" t="s">
        <v>1527</v>
      </c>
      <c r="B535" t="s">
        <v>1528</v>
      </c>
      <c r="C535" t="s">
        <v>390</v>
      </c>
      <c r="D535" t="s">
        <v>1431</v>
      </c>
      <c r="E535">
        <v>0</v>
      </c>
      <c r="G535" t="str">
        <f>IFERROR(VLOOKUP(C535,'CWE Categories'!A:C,3,0),"")</f>
        <v>General Authentication, Authorization, and Permission Errors</v>
      </c>
      <c r="M535" t="str">
        <f>IF($G535&lt;&gt;"",VLOOKUP($G535,Model!$A:$D,2,0),"")</f>
        <v>Exploit Public-Facing Application,  Exploitation for Privilege Escalation, Exploitation of Remote Services</v>
      </c>
      <c r="N535" t="str">
        <f>IF($G535&lt;&gt;"",VLOOKUP($G535,Model!$A:$D,3,0),"")</f>
        <v>Depends on what is given access to.</v>
      </c>
      <c r="O535" t="str">
        <f>IF($G535&lt;&gt;"",VLOOKUP($G535,Model!$A:$D,4,0),"")</f>
        <v>N/A</v>
      </c>
    </row>
    <row r="536" spans="1:15" x14ac:dyDescent="0.3">
      <c r="A536" t="s">
        <v>1529</v>
      </c>
      <c r="B536" t="s">
        <v>1530</v>
      </c>
      <c r="C536" t="s">
        <v>36</v>
      </c>
      <c r="D536" t="s">
        <v>1431</v>
      </c>
      <c r="E536" t="s">
        <v>1447</v>
      </c>
      <c r="G536" t="str">
        <f>IFERROR(VLOOKUP(C536,'CWE Categories'!A:C,3,0),"")</f>
        <v/>
      </c>
      <c r="M536" t="str">
        <f>IF($G536&lt;&gt;"",VLOOKUP($G536,Model!$A:$D,2,0),"")</f>
        <v/>
      </c>
      <c r="N536" t="str">
        <f>IF($G536&lt;&gt;"",VLOOKUP($G536,Model!$A:$D,3,0),"")</f>
        <v/>
      </c>
      <c r="O536" t="str">
        <f>IF($G536&lt;&gt;"",VLOOKUP($G536,Model!$A:$D,4,0),"")</f>
        <v/>
      </c>
    </row>
    <row r="537" spans="1:15" x14ac:dyDescent="0.3">
      <c r="A537" t="s">
        <v>1531</v>
      </c>
      <c r="B537" t="s">
        <v>1532</v>
      </c>
      <c r="C537" t="s">
        <v>1533</v>
      </c>
      <c r="D537" t="s">
        <v>1431</v>
      </c>
      <c r="E537">
        <v>0</v>
      </c>
      <c r="G537" t="str">
        <f>IFERROR(VLOOKUP(C537,'CWE Categories'!A:C,3,0),"")</f>
        <v>Memory Modification (Memory Buffer Errors, Pointer Issues, Type Errors, etc.)</v>
      </c>
      <c r="M537" t="str">
        <f>IF($G537&lt;&gt;"",VLOOKUP($G537,Model!$A:$D,2,0),"")</f>
        <v>Hijack Execution Flow, Endpoint Denial of Service: Application or System Exploitation</v>
      </c>
      <c r="N537" t="str">
        <f>IF($G537&lt;&gt;"",VLOOKUP($G537,Model!$A:$D,3,0),"")</f>
        <v>N/A</v>
      </c>
      <c r="O537">
        <f>IF($G537&lt;&gt;"",VLOOKUP($G537,Model!$A:$D,4,0),"")</f>
        <v>0</v>
      </c>
    </row>
    <row r="538" spans="1:15" x14ac:dyDescent="0.3">
      <c r="A538" t="s">
        <v>1534</v>
      </c>
      <c r="B538" t="s">
        <v>1535</v>
      </c>
      <c r="C538" t="s">
        <v>354</v>
      </c>
      <c r="D538" t="s">
        <v>1431</v>
      </c>
      <c r="E538" t="s">
        <v>1447</v>
      </c>
      <c r="G538" t="str">
        <f>IFERROR(VLOOKUP(C538,'CWE Categories'!A:C,3,0),"")</f>
        <v/>
      </c>
      <c r="M538" t="str">
        <f>IF($G538&lt;&gt;"",VLOOKUP($G538,Model!$A:$D,2,0),"")</f>
        <v/>
      </c>
      <c r="N538" t="str">
        <f>IF($G538&lt;&gt;"",VLOOKUP($G538,Model!$A:$D,3,0),"")</f>
        <v/>
      </c>
      <c r="O538" t="str">
        <f>IF($G538&lt;&gt;"",VLOOKUP($G538,Model!$A:$D,4,0),"")</f>
        <v/>
      </c>
    </row>
    <row r="539" spans="1:15" x14ac:dyDescent="0.3">
      <c r="A539" t="s">
        <v>1536</v>
      </c>
      <c r="B539" t="s">
        <v>1537</v>
      </c>
      <c r="C539">
        <v>0</v>
      </c>
      <c r="D539" t="s">
        <v>1431</v>
      </c>
      <c r="E539">
        <v>0</v>
      </c>
      <c r="G539" t="str">
        <f>IFERROR(VLOOKUP(C539,'CWE Categories'!A:C,3,0),"")</f>
        <v/>
      </c>
      <c r="M539" t="str">
        <f>IF($G539&lt;&gt;"",VLOOKUP($G539,Model!$A:$D,2,0),"")</f>
        <v/>
      </c>
      <c r="N539" t="str">
        <f>IF($G539&lt;&gt;"",VLOOKUP($G539,Model!$A:$D,3,0),"")</f>
        <v/>
      </c>
      <c r="O539" t="str">
        <f>IF($G539&lt;&gt;"",VLOOKUP($G539,Model!$A:$D,4,0),"")</f>
        <v/>
      </c>
    </row>
    <row r="540" spans="1:15" x14ac:dyDescent="0.3">
      <c r="A540" t="s">
        <v>1538</v>
      </c>
      <c r="B540" t="s">
        <v>1539</v>
      </c>
      <c r="C540" t="s">
        <v>1540</v>
      </c>
      <c r="D540" t="s">
        <v>1431</v>
      </c>
      <c r="E540" t="s">
        <v>1486</v>
      </c>
      <c r="G540" t="str">
        <f>IFERROR(VLOOKUP(C540,'CWE Categories'!A:C,3,0),"")</f>
        <v/>
      </c>
      <c r="M540" t="str">
        <f>IF($G540&lt;&gt;"",VLOOKUP($G540,Model!$A:$D,2,0),"")</f>
        <v/>
      </c>
      <c r="N540" t="str">
        <f>IF($G540&lt;&gt;"",VLOOKUP($G540,Model!$A:$D,3,0),"")</f>
        <v/>
      </c>
      <c r="O540" t="str">
        <f>IF($G540&lt;&gt;"",VLOOKUP($G540,Model!$A:$D,4,0),"")</f>
        <v/>
      </c>
    </row>
    <row r="541" spans="1:15" x14ac:dyDescent="0.3">
      <c r="A541" t="s">
        <v>1541</v>
      </c>
      <c r="B541" t="s">
        <v>1542</v>
      </c>
      <c r="C541" t="s">
        <v>1543</v>
      </c>
      <c r="D541" t="s">
        <v>1431</v>
      </c>
      <c r="E541" t="s">
        <v>1444</v>
      </c>
      <c r="G541" t="str">
        <f>IFERROR(VLOOKUP(C541,'CWE Categories'!A:C,3,0),"")</f>
        <v>Memory Modification (Memory Buffer Errors, Pointer Issues, Type Errors, etc.)</v>
      </c>
      <c r="M541" t="str">
        <f>IF($G541&lt;&gt;"",VLOOKUP($G541,Model!$A:$D,2,0),"")</f>
        <v>Hijack Execution Flow, Endpoint Denial of Service: Application or System Exploitation</v>
      </c>
      <c r="N541" t="str">
        <f>IF($G541&lt;&gt;"",VLOOKUP($G541,Model!$A:$D,3,0),"")</f>
        <v>N/A</v>
      </c>
      <c r="O541">
        <f>IF($G541&lt;&gt;"",VLOOKUP($G541,Model!$A:$D,4,0),"")</f>
        <v>0</v>
      </c>
    </row>
    <row r="542" spans="1:15" x14ac:dyDescent="0.3">
      <c r="A542" t="s">
        <v>1544</v>
      </c>
      <c r="B542" t="s">
        <v>1545</v>
      </c>
      <c r="C542" t="s">
        <v>1546</v>
      </c>
      <c r="D542" t="s">
        <v>1431</v>
      </c>
      <c r="E542" t="s">
        <v>1447</v>
      </c>
      <c r="G542" t="str">
        <f>IFERROR(VLOOKUP(C542,'CWE Categories'!A:C,3,0),"")</f>
        <v/>
      </c>
      <c r="M542" t="str">
        <f>IF($G542&lt;&gt;"",VLOOKUP($G542,Model!$A:$D,2,0),"")</f>
        <v/>
      </c>
      <c r="N542" t="str">
        <f>IF($G542&lt;&gt;"",VLOOKUP($G542,Model!$A:$D,3,0),"")</f>
        <v/>
      </c>
      <c r="O542" t="str">
        <f>IF($G542&lt;&gt;"",VLOOKUP($G542,Model!$A:$D,4,0),"")</f>
        <v/>
      </c>
    </row>
    <row r="543" spans="1:15" x14ac:dyDescent="0.3">
      <c r="A543" t="s">
        <v>1547</v>
      </c>
      <c r="B543" t="s">
        <v>1548</v>
      </c>
      <c r="C543" t="s">
        <v>36</v>
      </c>
      <c r="D543" t="s">
        <v>1431</v>
      </c>
      <c r="E543" t="s">
        <v>1444</v>
      </c>
      <c r="G543" t="str">
        <f>IFERROR(VLOOKUP(C543,'CWE Categories'!A:C,3,0),"")</f>
        <v/>
      </c>
      <c r="M543" t="str">
        <f>IF($G543&lt;&gt;"",VLOOKUP($G543,Model!$A:$D,2,0),"")</f>
        <v/>
      </c>
      <c r="N543" t="str">
        <f>IF($G543&lt;&gt;"",VLOOKUP($G543,Model!$A:$D,3,0),"")</f>
        <v/>
      </c>
      <c r="O543" t="str">
        <f>IF($G543&lt;&gt;"",VLOOKUP($G543,Model!$A:$D,4,0),"")</f>
        <v/>
      </c>
    </row>
    <row r="544" spans="1:15" x14ac:dyDescent="0.3">
      <c r="A544" t="s">
        <v>1549</v>
      </c>
      <c r="B544" t="s">
        <v>1550</v>
      </c>
      <c r="C544" t="s">
        <v>1551</v>
      </c>
      <c r="D544" t="s">
        <v>1431</v>
      </c>
      <c r="E544">
        <v>0</v>
      </c>
      <c r="G544" t="str">
        <f>IFERROR(VLOOKUP(C544,'CWE Categories'!A:C,3,0),"")</f>
        <v>Memory Modification (Memory Buffer Errors, Pointer Issues, Type Errors, etc.)</v>
      </c>
      <c r="M544" t="str">
        <f>IF($G544&lt;&gt;"",VLOOKUP($G544,Model!$A:$D,2,0),"")</f>
        <v>Hijack Execution Flow, Endpoint Denial of Service: Application or System Exploitation</v>
      </c>
      <c r="N544" t="str">
        <f>IF($G544&lt;&gt;"",VLOOKUP($G544,Model!$A:$D,3,0),"")</f>
        <v>N/A</v>
      </c>
      <c r="O544">
        <f>IF($G544&lt;&gt;"",VLOOKUP($G544,Model!$A:$D,4,0),"")</f>
        <v>0</v>
      </c>
    </row>
    <row r="545" spans="1:15" x14ac:dyDescent="0.3">
      <c r="A545" t="s">
        <v>1552</v>
      </c>
      <c r="B545" t="s">
        <v>1553</v>
      </c>
      <c r="C545" t="e">
        <v>#N/A</v>
      </c>
      <c r="D545" t="s">
        <v>1431</v>
      </c>
      <c r="E545" t="e">
        <v>#N/A</v>
      </c>
      <c r="G545" t="str">
        <f>IFERROR(VLOOKUP(C545,'CWE Categories'!A:C,3,0),"")</f>
        <v/>
      </c>
      <c r="M545" t="str">
        <f>IF($G545&lt;&gt;"",VLOOKUP($G545,Model!$A:$D,2,0),"")</f>
        <v/>
      </c>
      <c r="N545" t="str">
        <f>IF($G545&lt;&gt;"",VLOOKUP($G545,Model!$A:$D,3,0),"")</f>
        <v/>
      </c>
      <c r="O545" t="str">
        <f>IF($G545&lt;&gt;"",VLOOKUP($G545,Model!$A:$D,4,0),"")</f>
        <v/>
      </c>
    </row>
    <row r="546" spans="1:15" x14ac:dyDescent="0.3">
      <c r="A546" t="s">
        <v>1554</v>
      </c>
      <c r="B546" t="s">
        <v>1555</v>
      </c>
      <c r="C546" t="s">
        <v>150</v>
      </c>
      <c r="D546" t="s">
        <v>1431</v>
      </c>
      <c r="E546">
        <v>0</v>
      </c>
      <c r="G546" t="str">
        <f>IFERROR(VLOOKUP(C546,'CWE Categories'!A:C,3,0),"")</f>
        <v>General Authentication, Authorization, and Permission Errors</v>
      </c>
      <c r="M546" t="str">
        <f>IF($G546&lt;&gt;"",VLOOKUP($G546,Model!$A:$D,2,0),"")</f>
        <v>Exploit Public-Facing Application,  Exploitation for Privilege Escalation, Exploitation of Remote Services</v>
      </c>
      <c r="N546" t="str">
        <f>IF($G546&lt;&gt;"",VLOOKUP($G546,Model!$A:$D,3,0),"")</f>
        <v>Depends on what is given access to.</v>
      </c>
      <c r="O546" t="str">
        <f>IF($G546&lt;&gt;"",VLOOKUP($G546,Model!$A:$D,4,0),"")</f>
        <v>N/A</v>
      </c>
    </row>
    <row r="547" spans="1:15" x14ac:dyDescent="0.3">
      <c r="A547" t="s">
        <v>1556</v>
      </c>
      <c r="B547" t="s">
        <v>1557</v>
      </c>
      <c r="C547" t="e">
        <v>#N/A</v>
      </c>
      <c r="D547" t="s">
        <v>1431</v>
      </c>
      <c r="E547" t="e">
        <v>#N/A</v>
      </c>
      <c r="G547" t="str">
        <f>IFERROR(VLOOKUP(C547,'CWE Categories'!A:C,3,0),"")</f>
        <v/>
      </c>
      <c r="M547" t="str">
        <f>IF($G547&lt;&gt;"",VLOOKUP($G547,Model!$A:$D,2,0),"")</f>
        <v/>
      </c>
      <c r="N547" t="str">
        <f>IF($G547&lt;&gt;"",VLOOKUP($G547,Model!$A:$D,3,0),"")</f>
        <v/>
      </c>
      <c r="O547" t="str">
        <f>IF($G547&lt;&gt;"",VLOOKUP($G547,Model!$A:$D,4,0),"")</f>
        <v/>
      </c>
    </row>
    <row r="548" spans="1:15" x14ac:dyDescent="0.3">
      <c r="A548" t="s">
        <v>1558</v>
      </c>
      <c r="B548" t="s">
        <v>1559</v>
      </c>
      <c r="C548" t="s">
        <v>36</v>
      </c>
      <c r="D548" t="s">
        <v>1431</v>
      </c>
      <c r="E548">
        <v>0</v>
      </c>
      <c r="G548" t="str">
        <f>IFERROR(VLOOKUP(C548,'CWE Categories'!A:C,3,0),"")</f>
        <v/>
      </c>
      <c r="M548" t="str">
        <f>IF($G548&lt;&gt;"",VLOOKUP($G548,Model!$A:$D,2,0),"")</f>
        <v/>
      </c>
      <c r="N548" t="str">
        <f>IF($G548&lt;&gt;"",VLOOKUP($G548,Model!$A:$D,3,0),"")</f>
        <v/>
      </c>
      <c r="O548" t="str">
        <f>IF($G548&lt;&gt;"",VLOOKUP($G548,Model!$A:$D,4,0),"")</f>
        <v/>
      </c>
    </row>
    <row r="549" spans="1:15" x14ac:dyDescent="0.3">
      <c r="A549" t="s">
        <v>1560</v>
      </c>
      <c r="B549" t="s">
        <v>1561</v>
      </c>
      <c r="C549" t="s">
        <v>17</v>
      </c>
      <c r="D549" t="s">
        <v>1431</v>
      </c>
      <c r="E549">
        <v>0</v>
      </c>
      <c r="G549" t="str">
        <f>IFERROR(VLOOKUP(C549,'CWE Categories'!A:C,3,0),"")</f>
        <v>Memory Modification (Memory Buffer Errors, Pointer Issues, Type Errors, etc.)</v>
      </c>
      <c r="M549" t="str">
        <f>IF($G549&lt;&gt;"",VLOOKUP($G549,Model!$A:$D,2,0),"")</f>
        <v>Hijack Execution Flow, Endpoint Denial of Service: Application or System Exploitation</v>
      </c>
      <c r="N549" t="str">
        <f>IF($G549&lt;&gt;"",VLOOKUP($G549,Model!$A:$D,3,0),"")</f>
        <v>N/A</v>
      </c>
      <c r="O549">
        <f>IF($G549&lt;&gt;"",VLOOKUP($G549,Model!$A:$D,4,0),"")</f>
        <v>0</v>
      </c>
    </row>
    <row r="550" spans="1:15" x14ac:dyDescent="0.3">
      <c r="A550" t="s">
        <v>1562</v>
      </c>
      <c r="B550" t="s">
        <v>1563</v>
      </c>
      <c r="C550" t="s">
        <v>36</v>
      </c>
      <c r="D550" t="s">
        <v>1431</v>
      </c>
      <c r="E550" t="s">
        <v>1441</v>
      </c>
      <c r="G550" t="str">
        <f>IFERROR(VLOOKUP(C550,'CWE Categories'!A:C,3,0),"")</f>
        <v/>
      </c>
      <c r="M550" t="str">
        <f>IF($G550&lt;&gt;"",VLOOKUP($G550,Model!$A:$D,2,0),"")</f>
        <v/>
      </c>
      <c r="N550" t="str">
        <f>IF($G550&lt;&gt;"",VLOOKUP($G550,Model!$A:$D,3,0),"")</f>
        <v/>
      </c>
      <c r="O550" t="str">
        <f>IF($G550&lt;&gt;"",VLOOKUP($G550,Model!$A:$D,4,0),"")</f>
        <v/>
      </c>
    </row>
    <row r="551" spans="1:15" x14ac:dyDescent="0.3">
      <c r="A551" t="s">
        <v>1564</v>
      </c>
      <c r="B551" t="s">
        <v>1565</v>
      </c>
      <c r="C551">
        <v>0</v>
      </c>
      <c r="D551" t="s">
        <v>1431</v>
      </c>
      <c r="E551">
        <v>0</v>
      </c>
      <c r="G551" t="str">
        <f>IFERROR(VLOOKUP(C551,'CWE Categories'!A:C,3,0),"")</f>
        <v/>
      </c>
      <c r="M551" t="str">
        <f>IF($G551&lt;&gt;"",VLOOKUP($G551,Model!$A:$D,2,0),"")</f>
        <v/>
      </c>
      <c r="N551" t="str">
        <f>IF($G551&lt;&gt;"",VLOOKUP($G551,Model!$A:$D,3,0),"")</f>
        <v/>
      </c>
      <c r="O551" t="str">
        <f>IF($G551&lt;&gt;"",VLOOKUP($G551,Model!$A:$D,4,0),"")</f>
        <v/>
      </c>
    </row>
    <row r="552" spans="1:15" x14ac:dyDescent="0.3">
      <c r="A552" t="s">
        <v>1566</v>
      </c>
      <c r="B552" t="s">
        <v>1567</v>
      </c>
      <c r="C552" t="s">
        <v>91</v>
      </c>
      <c r="D552" t="s">
        <v>1431</v>
      </c>
      <c r="E552" t="s">
        <v>1568</v>
      </c>
      <c r="G552" t="str">
        <f>IFERROR(VLOOKUP(C552,'CWE Categories'!A:C,3,0),"")</f>
        <v/>
      </c>
      <c r="M552" t="str">
        <f>IF($G552&lt;&gt;"",VLOOKUP($G552,Model!$A:$D,2,0),"")</f>
        <v/>
      </c>
      <c r="N552" t="str">
        <f>IF($G552&lt;&gt;"",VLOOKUP($G552,Model!$A:$D,3,0),"")</f>
        <v/>
      </c>
      <c r="O552" t="str">
        <f>IF($G552&lt;&gt;"",VLOOKUP($G552,Model!$A:$D,4,0),"")</f>
        <v/>
      </c>
    </row>
    <row r="553" spans="1:15" x14ac:dyDescent="0.3">
      <c r="A553" t="s">
        <v>1569</v>
      </c>
      <c r="B553" t="s">
        <v>1570</v>
      </c>
      <c r="C553">
        <v>0</v>
      </c>
      <c r="D553" t="s">
        <v>1431</v>
      </c>
      <c r="E553">
        <v>0</v>
      </c>
      <c r="G553" t="str">
        <f>IFERROR(VLOOKUP(C553,'CWE Categories'!A:C,3,0),"")</f>
        <v/>
      </c>
      <c r="M553" t="str">
        <f>IF($G553&lt;&gt;"",VLOOKUP($G553,Model!$A:$D,2,0),"")</f>
        <v/>
      </c>
      <c r="N553" t="str">
        <f>IF($G553&lt;&gt;"",VLOOKUP($G553,Model!$A:$D,3,0),"")</f>
        <v/>
      </c>
      <c r="O553" t="str">
        <f>IF($G553&lt;&gt;"",VLOOKUP($G553,Model!$A:$D,4,0),"")</f>
        <v/>
      </c>
    </row>
    <row r="554" spans="1:15" x14ac:dyDescent="0.3">
      <c r="A554" t="s">
        <v>1571</v>
      </c>
      <c r="B554" t="s">
        <v>1572</v>
      </c>
      <c r="C554" t="s">
        <v>190</v>
      </c>
      <c r="D554" t="s">
        <v>1431</v>
      </c>
      <c r="E554">
        <v>0</v>
      </c>
      <c r="G554" t="str">
        <f>IFERROR(VLOOKUP(C554,'CWE Categories'!A:C,3,0),"")</f>
        <v>General Authentication, Authorization, and Permission Errors</v>
      </c>
      <c r="M554" t="str">
        <f>IF($G554&lt;&gt;"",VLOOKUP($G554,Model!$A:$D,2,0),"")</f>
        <v>Exploit Public-Facing Application,  Exploitation for Privilege Escalation, Exploitation of Remote Services</v>
      </c>
      <c r="N554" t="str">
        <f>IF($G554&lt;&gt;"",VLOOKUP($G554,Model!$A:$D,3,0),"")</f>
        <v>Depends on what is given access to.</v>
      </c>
      <c r="O554" t="str">
        <f>IF($G554&lt;&gt;"",VLOOKUP($G554,Model!$A:$D,4,0),"")</f>
        <v>N/A</v>
      </c>
    </row>
    <row r="555" spans="1:15" x14ac:dyDescent="0.3">
      <c r="A555" t="s">
        <v>1573</v>
      </c>
      <c r="B555" t="s">
        <v>1574</v>
      </c>
      <c r="C555" t="s">
        <v>985</v>
      </c>
      <c r="D555" t="s">
        <v>1431</v>
      </c>
      <c r="E555" t="s">
        <v>1441</v>
      </c>
      <c r="G555" t="str">
        <f>IFERROR(VLOOKUP(C555,'CWE Categories'!A:C,3,0),"")</f>
        <v>Memory Modification (Memory Buffer Errors, Pointer Issues, Type Errors, etc.)</v>
      </c>
      <c r="M555" t="str">
        <f>IF($G555&lt;&gt;"",VLOOKUP($G555,Model!$A:$D,2,0),"")</f>
        <v>Hijack Execution Flow, Endpoint Denial of Service: Application or System Exploitation</v>
      </c>
      <c r="N555" t="str">
        <f>IF($G555&lt;&gt;"",VLOOKUP($G555,Model!$A:$D,3,0),"")</f>
        <v>N/A</v>
      </c>
      <c r="O555">
        <f>IF($G555&lt;&gt;"",VLOOKUP($G555,Model!$A:$D,4,0),"")</f>
        <v>0</v>
      </c>
    </row>
    <row r="556" spans="1:15" x14ac:dyDescent="0.3">
      <c r="A556" t="s">
        <v>1575</v>
      </c>
      <c r="B556" t="s">
        <v>1576</v>
      </c>
      <c r="C556">
        <v>0</v>
      </c>
      <c r="D556" t="s">
        <v>1431</v>
      </c>
      <c r="E556">
        <v>0</v>
      </c>
      <c r="G556" t="str">
        <f>IFERROR(VLOOKUP(C556,'CWE Categories'!A:C,3,0),"")</f>
        <v/>
      </c>
      <c r="M556" t="str">
        <f>IF($G556&lt;&gt;"",VLOOKUP($G556,Model!$A:$D,2,0),"")</f>
        <v/>
      </c>
      <c r="N556" t="str">
        <f>IF($G556&lt;&gt;"",VLOOKUP($G556,Model!$A:$D,3,0),"")</f>
        <v/>
      </c>
      <c r="O556" t="str">
        <f>IF($G556&lt;&gt;"",VLOOKUP($G556,Model!$A:$D,4,0),"")</f>
        <v/>
      </c>
    </row>
    <row r="557" spans="1:15" x14ac:dyDescent="0.3">
      <c r="A557" t="s">
        <v>1577</v>
      </c>
      <c r="B557" t="s">
        <v>1578</v>
      </c>
      <c r="C557" t="s">
        <v>1579</v>
      </c>
      <c r="D557" t="s">
        <v>1431</v>
      </c>
      <c r="E557">
        <v>0</v>
      </c>
      <c r="G557" t="str">
        <f>IFERROR(VLOOKUP(C557,'CWE Categories'!A:C,3,0),"")</f>
        <v>General Authentication, Authorization, and Permission Errors</v>
      </c>
      <c r="M557" t="str">
        <f>IF($G557&lt;&gt;"",VLOOKUP($G557,Model!$A:$D,2,0),"")</f>
        <v>Exploit Public-Facing Application,  Exploitation for Privilege Escalation, Exploitation of Remote Services</v>
      </c>
      <c r="N557" t="str">
        <f>IF($G557&lt;&gt;"",VLOOKUP($G557,Model!$A:$D,3,0),"")</f>
        <v>Depends on what is given access to.</v>
      </c>
      <c r="O557" t="str">
        <f>IF($G557&lt;&gt;"",VLOOKUP($G557,Model!$A:$D,4,0),"")</f>
        <v>N/A</v>
      </c>
    </row>
    <row r="558" spans="1:15" x14ac:dyDescent="0.3">
      <c r="A558" t="s">
        <v>1580</v>
      </c>
      <c r="B558" t="s">
        <v>1581</v>
      </c>
      <c r="C558" t="s">
        <v>17</v>
      </c>
      <c r="D558" t="s">
        <v>1431</v>
      </c>
      <c r="E558">
        <v>0</v>
      </c>
      <c r="G558" t="str">
        <f>IFERROR(VLOOKUP(C558,'CWE Categories'!A:C,3,0),"")</f>
        <v>Memory Modification (Memory Buffer Errors, Pointer Issues, Type Errors, etc.)</v>
      </c>
      <c r="M558" t="str">
        <f>IF($G558&lt;&gt;"",VLOOKUP($G558,Model!$A:$D,2,0),"")</f>
        <v>Hijack Execution Flow, Endpoint Denial of Service: Application or System Exploitation</v>
      </c>
      <c r="N558" t="str">
        <f>IF($G558&lt;&gt;"",VLOOKUP($G558,Model!$A:$D,3,0),"")</f>
        <v>N/A</v>
      </c>
      <c r="O558">
        <f>IF($G558&lt;&gt;"",VLOOKUP($G558,Model!$A:$D,4,0),"")</f>
        <v>0</v>
      </c>
    </row>
    <row r="559" spans="1:15" x14ac:dyDescent="0.3">
      <c r="A559" t="s">
        <v>1582</v>
      </c>
      <c r="B559" t="s">
        <v>1583</v>
      </c>
      <c r="C559" t="s">
        <v>1584</v>
      </c>
      <c r="D559" t="s">
        <v>1431</v>
      </c>
      <c r="E559" t="s">
        <v>1454</v>
      </c>
      <c r="G559" t="str">
        <f>IFERROR(VLOOKUP(C559,'CWE Categories'!A:C,3,0),"")</f>
        <v/>
      </c>
      <c r="M559" t="str">
        <f>IF($G559&lt;&gt;"",VLOOKUP($G559,Model!$A:$D,2,0),"")</f>
        <v/>
      </c>
      <c r="N559" t="str">
        <f>IF($G559&lt;&gt;"",VLOOKUP($G559,Model!$A:$D,3,0),"")</f>
        <v/>
      </c>
      <c r="O559" t="str">
        <f>IF($G559&lt;&gt;"",VLOOKUP($G559,Model!$A:$D,4,0),"")</f>
        <v/>
      </c>
    </row>
    <row r="560" spans="1:15" x14ac:dyDescent="0.3">
      <c r="A560" t="s">
        <v>1585</v>
      </c>
      <c r="B560" t="s">
        <v>1586</v>
      </c>
      <c r="C560" t="s">
        <v>150</v>
      </c>
      <c r="D560" t="s">
        <v>1431</v>
      </c>
      <c r="E560">
        <v>0</v>
      </c>
      <c r="G560" t="str">
        <f>IFERROR(VLOOKUP(C560,'CWE Categories'!A:C,3,0),"")</f>
        <v>General Authentication, Authorization, and Permission Errors</v>
      </c>
      <c r="M560" t="str">
        <f>IF($G560&lt;&gt;"",VLOOKUP($G560,Model!$A:$D,2,0),"")</f>
        <v>Exploit Public-Facing Application,  Exploitation for Privilege Escalation, Exploitation of Remote Services</v>
      </c>
      <c r="N560" t="str">
        <f>IF($G560&lt;&gt;"",VLOOKUP($G560,Model!$A:$D,3,0),"")</f>
        <v>Depends on what is given access to.</v>
      </c>
      <c r="O560" t="str">
        <f>IF($G560&lt;&gt;"",VLOOKUP($G560,Model!$A:$D,4,0),"")</f>
        <v>N/A</v>
      </c>
    </row>
    <row r="561" spans="1:15" x14ac:dyDescent="0.3">
      <c r="A561" t="s">
        <v>1587</v>
      </c>
      <c r="B561" t="s">
        <v>1588</v>
      </c>
      <c r="C561" t="s">
        <v>1176</v>
      </c>
      <c r="D561" t="s">
        <v>1431</v>
      </c>
      <c r="E561">
        <v>0</v>
      </c>
      <c r="G561" t="str">
        <f>IFERROR(VLOOKUP(C561,'CWE Categories'!A:C,3,0),"")</f>
        <v>Memory Modification (Memory Buffer Errors, Pointer Issues, Type Errors, etc.)</v>
      </c>
      <c r="M561" t="str">
        <f>IF($G561&lt;&gt;"",VLOOKUP($G561,Model!$A:$D,2,0),"")</f>
        <v>Hijack Execution Flow, Endpoint Denial of Service: Application or System Exploitation</v>
      </c>
      <c r="N561" t="str">
        <f>IF($G561&lt;&gt;"",VLOOKUP($G561,Model!$A:$D,3,0),"")</f>
        <v>N/A</v>
      </c>
      <c r="O561">
        <f>IF($G561&lt;&gt;"",VLOOKUP($G561,Model!$A:$D,4,0),"")</f>
        <v>0</v>
      </c>
    </row>
    <row r="562" spans="1:15" x14ac:dyDescent="0.3">
      <c r="A562" t="s">
        <v>1589</v>
      </c>
      <c r="B562" t="s">
        <v>1590</v>
      </c>
      <c r="C562" t="s">
        <v>158</v>
      </c>
      <c r="D562" t="s">
        <v>1431</v>
      </c>
      <c r="E562" t="s">
        <v>1591</v>
      </c>
      <c r="G562" t="str">
        <f>IFERROR(VLOOKUP(C562,'CWE Categories'!A:C,3,0),"")</f>
        <v>Uncontrolled Resource Consumption</v>
      </c>
      <c r="M562" t="str">
        <f>IF($G562&lt;&gt;"",VLOOKUP($G562,Model!$A:$D,2,0),"")</f>
        <v>Endpoint Denial of Service</v>
      </c>
      <c r="N562" t="str">
        <f>IF($G562&lt;&gt;"",VLOOKUP($G562,Model!$A:$D,3,0),"")</f>
        <v>N/A</v>
      </c>
      <c r="O562" t="str">
        <f>IF($G562&lt;&gt;"",VLOOKUP($G562,Model!$A:$D,4,0),"")</f>
        <v>N/A</v>
      </c>
    </row>
    <row r="563" spans="1:15" x14ac:dyDescent="0.3">
      <c r="A563" t="s">
        <v>1592</v>
      </c>
      <c r="B563" t="s">
        <v>1593</v>
      </c>
      <c r="C563" t="s">
        <v>150</v>
      </c>
      <c r="D563" t="s">
        <v>1431</v>
      </c>
      <c r="E563">
        <v>0</v>
      </c>
      <c r="G563" t="str">
        <f>IFERROR(VLOOKUP(C563,'CWE Categories'!A:C,3,0),"")</f>
        <v>General Authentication, Authorization, and Permission Errors</v>
      </c>
      <c r="M563" t="str">
        <f>IF($G563&lt;&gt;"",VLOOKUP($G563,Model!$A:$D,2,0),"")</f>
        <v>Exploit Public-Facing Application,  Exploitation for Privilege Escalation, Exploitation of Remote Services</v>
      </c>
      <c r="N563" t="str">
        <f>IF($G563&lt;&gt;"",VLOOKUP($G563,Model!$A:$D,3,0),"")</f>
        <v>Depends on what is given access to.</v>
      </c>
      <c r="O563" t="str">
        <f>IF($G563&lt;&gt;"",VLOOKUP($G563,Model!$A:$D,4,0),"")</f>
        <v>N/A</v>
      </c>
    </row>
    <row r="564" spans="1:15" x14ac:dyDescent="0.3">
      <c r="A564" t="s">
        <v>1594</v>
      </c>
      <c r="B564" t="s">
        <v>1595</v>
      </c>
      <c r="C564" t="s">
        <v>429</v>
      </c>
      <c r="D564" t="s">
        <v>1431</v>
      </c>
      <c r="E564">
        <v>0</v>
      </c>
      <c r="G564" t="str">
        <f>IFERROR(VLOOKUP(C564,'CWE Categories'!A:C,3,0),"")</f>
        <v>Memory Read (Memory Buffer Errors, Pointer Issues, Type Errors, etc.)</v>
      </c>
      <c r="M564" t="str">
        <f>IF($G564&lt;&gt;"",VLOOKUP($G564,Model!$A:$D,2,0),"")</f>
        <v>Data from Local System</v>
      </c>
      <c r="N564" t="str">
        <f>IF($G564&lt;&gt;"",VLOOKUP($G564,Model!$A:$D,3,0),"")</f>
        <v>Exploitation for Defense Evasion, Exploitation for Credential Access</v>
      </c>
      <c r="O564">
        <f>IF($G564&lt;&gt;"",VLOOKUP($G564,Model!$A:$D,4,0),"")</f>
        <v>0</v>
      </c>
    </row>
    <row r="565" spans="1:15" x14ac:dyDescent="0.3">
      <c r="A565" t="s">
        <v>1596</v>
      </c>
      <c r="B565" t="s">
        <v>1597</v>
      </c>
      <c r="C565" t="s">
        <v>1093</v>
      </c>
      <c r="D565" t="s">
        <v>1431</v>
      </c>
      <c r="E565" t="s">
        <v>1447</v>
      </c>
      <c r="G565" t="str">
        <f>IFERROR(VLOOKUP(C565,'CWE Categories'!A:C,3,0),"")</f>
        <v>Untrusted/Uncontrolled/Unquoted Search Path</v>
      </c>
      <c r="M565" t="str">
        <f>IF($G565&lt;&gt;"",VLOOKUP($G565,Model!$A:$D,2,0),"")</f>
        <v>Hijack Execution Flow</v>
      </c>
      <c r="N565" t="str">
        <f>IF($G565&lt;&gt;"",VLOOKUP($G565,Model!$A:$D,3,0),"")</f>
        <v>N/A</v>
      </c>
      <c r="O565" t="str">
        <f>IF($G565&lt;&gt;"",VLOOKUP($G565,Model!$A:$D,4,0),"")</f>
        <v>N/A</v>
      </c>
    </row>
    <row r="566" spans="1:15" x14ac:dyDescent="0.3">
      <c r="A566" t="s">
        <v>1598</v>
      </c>
      <c r="B566" t="s">
        <v>1599</v>
      </c>
      <c r="C566" t="s">
        <v>1176</v>
      </c>
      <c r="D566" t="s">
        <v>1431</v>
      </c>
      <c r="E566">
        <v>0</v>
      </c>
      <c r="G566" t="str">
        <f>IFERROR(VLOOKUP(C566,'CWE Categories'!A:C,3,0),"")</f>
        <v>Memory Modification (Memory Buffer Errors, Pointer Issues, Type Errors, etc.)</v>
      </c>
      <c r="M566" t="str">
        <f>IF($G566&lt;&gt;"",VLOOKUP($G566,Model!$A:$D,2,0),"")</f>
        <v>Hijack Execution Flow, Endpoint Denial of Service: Application or System Exploitation</v>
      </c>
      <c r="N566" t="str">
        <f>IF($G566&lt;&gt;"",VLOOKUP($G566,Model!$A:$D,3,0),"")</f>
        <v>N/A</v>
      </c>
      <c r="O566">
        <f>IF($G566&lt;&gt;"",VLOOKUP($G566,Model!$A:$D,4,0),"")</f>
        <v>0</v>
      </c>
    </row>
    <row r="567" spans="1:15" x14ac:dyDescent="0.3">
      <c r="A567" t="s">
        <v>1600</v>
      </c>
      <c r="B567" t="s">
        <v>1601</v>
      </c>
      <c r="C567" t="s">
        <v>404</v>
      </c>
      <c r="D567" t="s">
        <v>1431</v>
      </c>
      <c r="E567">
        <v>0</v>
      </c>
      <c r="G567" t="str">
        <f>IFERROR(VLOOKUP(C567,'CWE Categories'!A:C,3,0),"")</f>
        <v>General Authentication, Authorization, and Permission Errors</v>
      </c>
      <c r="M567" t="str">
        <f>IF($G567&lt;&gt;"",VLOOKUP($G567,Model!$A:$D,2,0),"")</f>
        <v>Exploit Public-Facing Application,  Exploitation for Privilege Escalation, Exploitation of Remote Services</v>
      </c>
      <c r="N567" t="str">
        <f>IF($G567&lt;&gt;"",VLOOKUP($G567,Model!$A:$D,3,0),"")</f>
        <v>Depends on what is given access to.</v>
      </c>
      <c r="O567" t="str">
        <f>IF($G567&lt;&gt;"",VLOOKUP($G567,Model!$A:$D,4,0),"")</f>
        <v>N/A</v>
      </c>
    </row>
    <row r="568" spans="1:15" x14ac:dyDescent="0.3">
      <c r="A568" t="s">
        <v>1602</v>
      </c>
      <c r="B568" t="s">
        <v>1603</v>
      </c>
      <c r="C568" t="s">
        <v>330</v>
      </c>
      <c r="D568" t="s">
        <v>1431</v>
      </c>
      <c r="E568">
        <v>0</v>
      </c>
      <c r="G568" t="str">
        <f>IFERROR(VLOOKUP(C568,'CWE Categories'!A:C,3,0),"")</f>
        <v/>
      </c>
      <c r="M568" t="str">
        <f>IF($G568&lt;&gt;"",VLOOKUP($G568,Model!$A:$D,2,0),"")</f>
        <v/>
      </c>
      <c r="N568" t="str">
        <f>IF($G568&lt;&gt;"",VLOOKUP($G568,Model!$A:$D,3,0),"")</f>
        <v/>
      </c>
      <c r="O568" t="str">
        <f>IF($G568&lt;&gt;"",VLOOKUP($G568,Model!$A:$D,4,0),"")</f>
        <v/>
      </c>
    </row>
    <row r="569" spans="1:15" x14ac:dyDescent="0.3">
      <c r="A569" t="s">
        <v>1604</v>
      </c>
      <c r="B569" t="s">
        <v>1605</v>
      </c>
      <c r="C569" t="s">
        <v>36</v>
      </c>
      <c r="D569" t="s">
        <v>1431</v>
      </c>
      <c r="E569" t="s">
        <v>1444</v>
      </c>
      <c r="G569" t="str">
        <f>IFERROR(VLOOKUP(C569,'CWE Categories'!A:C,3,0),"")</f>
        <v/>
      </c>
      <c r="M569" t="str">
        <f>IF($G569&lt;&gt;"",VLOOKUP($G569,Model!$A:$D,2,0),"")</f>
        <v/>
      </c>
      <c r="N569" t="str">
        <f>IF($G569&lt;&gt;"",VLOOKUP($G569,Model!$A:$D,3,0),"")</f>
        <v/>
      </c>
      <c r="O569" t="str">
        <f>IF($G569&lt;&gt;"",VLOOKUP($G569,Model!$A:$D,4,0),"")</f>
        <v/>
      </c>
    </row>
    <row r="570" spans="1:15" x14ac:dyDescent="0.3">
      <c r="A570" t="s">
        <v>1606</v>
      </c>
      <c r="B570" t="s">
        <v>1607</v>
      </c>
      <c r="C570" t="s">
        <v>190</v>
      </c>
      <c r="D570" t="s">
        <v>1431</v>
      </c>
      <c r="E570">
        <v>0</v>
      </c>
      <c r="G570" t="str">
        <f>IFERROR(VLOOKUP(C570,'CWE Categories'!A:C,3,0),"")</f>
        <v>General Authentication, Authorization, and Permission Errors</v>
      </c>
      <c r="M570" t="str">
        <f>IF($G570&lt;&gt;"",VLOOKUP($G570,Model!$A:$D,2,0),"")</f>
        <v>Exploit Public-Facing Application,  Exploitation for Privilege Escalation, Exploitation of Remote Services</v>
      </c>
      <c r="N570" t="str">
        <f>IF($G570&lt;&gt;"",VLOOKUP($G570,Model!$A:$D,3,0),"")</f>
        <v>Depends on what is given access to.</v>
      </c>
      <c r="O570" t="str">
        <f>IF($G570&lt;&gt;"",VLOOKUP($G570,Model!$A:$D,4,0),"")</f>
        <v>N/A</v>
      </c>
    </row>
    <row r="571" spans="1:15" x14ac:dyDescent="0.3">
      <c r="A571" t="s">
        <v>1608</v>
      </c>
      <c r="B571" t="s">
        <v>1609</v>
      </c>
      <c r="C571" t="s">
        <v>1610</v>
      </c>
      <c r="D571" t="s">
        <v>1431</v>
      </c>
      <c r="E571">
        <v>0</v>
      </c>
      <c r="G571" t="str">
        <f>IFERROR(VLOOKUP(C571,'CWE Categories'!A:C,3,0),"")</f>
        <v/>
      </c>
      <c r="M571" t="str">
        <f>IF($G571&lt;&gt;"",VLOOKUP($G571,Model!$A:$D,2,0),"")</f>
        <v/>
      </c>
      <c r="N571" t="str">
        <f>IF($G571&lt;&gt;"",VLOOKUP($G571,Model!$A:$D,3,0),"")</f>
        <v/>
      </c>
      <c r="O571" t="str">
        <f>IF($G571&lt;&gt;"",VLOOKUP($G571,Model!$A:$D,4,0),"")</f>
        <v/>
      </c>
    </row>
    <row r="572" spans="1:15" x14ac:dyDescent="0.3">
      <c r="A572" t="s">
        <v>1611</v>
      </c>
      <c r="B572" t="s">
        <v>1612</v>
      </c>
      <c r="C572" t="s">
        <v>1176</v>
      </c>
      <c r="D572" t="s">
        <v>1431</v>
      </c>
      <c r="E572">
        <v>0</v>
      </c>
      <c r="G572" t="str">
        <f>IFERROR(VLOOKUP(C572,'CWE Categories'!A:C,3,0),"")</f>
        <v>Memory Modification (Memory Buffer Errors, Pointer Issues, Type Errors, etc.)</v>
      </c>
      <c r="M572" t="str">
        <f>IF($G572&lt;&gt;"",VLOOKUP($G572,Model!$A:$D,2,0),"")</f>
        <v>Hijack Execution Flow, Endpoint Denial of Service: Application or System Exploitation</v>
      </c>
      <c r="N572" t="str">
        <f>IF($G572&lt;&gt;"",VLOOKUP($G572,Model!$A:$D,3,0),"")</f>
        <v>N/A</v>
      </c>
      <c r="O572">
        <f>IF($G572&lt;&gt;"",VLOOKUP($G572,Model!$A:$D,4,0),"")</f>
        <v>0</v>
      </c>
    </row>
    <row r="573" spans="1:15" x14ac:dyDescent="0.3">
      <c r="A573" t="s">
        <v>1613</v>
      </c>
      <c r="B573" t="s">
        <v>1614</v>
      </c>
      <c r="C573" t="e">
        <v>#N/A</v>
      </c>
      <c r="D573" t="s">
        <v>1431</v>
      </c>
      <c r="E573" t="e">
        <v>#N/A</v>
      </c>
      <c r="G573" t="str">
        <f>IFERROR(VLOOKUP(C573,'CWE Categories'!A:C,3,0),"")</f>
        <v/>
      </c>
      <c r="M573" t="str">
        <f>IF($G573&lt;&gt;"",VLOOKUP($G573,Model!$A:$D,2,0),"")</f>
        <v/>
      </c>
      <c r="N573" t="str">
        <f>IF($G573&lt;&gt;"",VLOOKUP($G573,Model!$A:$D,3,0),"")</f>
        <v/>
      </c>
      <c r="O573" t="str">
        <f>IF($G573&lt;&gt;"",VLOOKUP($G573,Model!$A:$D,4,0),"")</f>
        <v/>
      </c>
    </row>
    <row r="574" spans="1:15" x14ac:dyDescent="0.3">
      <c r="A574" t="s">
        <v>1615</v>
      </c>
      <c r="B574" t="s">
        <v>1616</v>
      </c>
      <c r="C574">
        <v>0</v>
      </c>
      <c r="D574" t="s">
        <v>1431</v>
      </c>
      <c r="E574">
        <v>0</v>
      </c>
      <c r="G574" t="str">
        <f>IFERROR(VLOOKUP(C574,'CWE Categories'!A:C,3,0),"")</f>
        <v/>
      </c>
      <c r="M574" t="str">
        <f>IF($G574&lt;&gt;"",VLOOKUP($G574,Model!$A:$D,2,0),"")</f>
        <v/>
      </c>
      <c r="N574" t="str">
        <f>IF($G574&lt;&gt;"",VLOOKUP($G574,Model!$A:$D,3,0),"")</f>
        <v/>
      </c>
      <c r="O574" t="str">
        <f>IF($G574&lt;&gt;"",VLOOKUP($G574,Model!$A:$D,4,0),"")</f>
        <v/>
      </c>
    </row>
    <row r="575" spans="1:15" x14ac:dyDescent="0.3">
      <c r="A575" t="s">
        <v>1617</v>
      </c>
      <c r="B575" t="s">
        <v>1618</v>
      </c>
      <c r="C575" t="s">
        <v>1176</v>
      </c>
      <c r="D575" t="s">
        <v>1431</v>
      </c>
      <c r="E575">
        <v>0</v>
      </c>
      <c r="G575" t="str">
        <f>IFERROR(VLOOKUP(C575,'CWE Categories'!A:C,3,0),"")</f>
        <v>Memory Modification (Memory Buffer Errors, Pointer Issues, Type Errors, etc.)</v>
      </c>
      <c r="M575" t="str">
        <f>IF($G575&lt;&gt;"",VLOOKUP($G575,Model!$A:$D,2,0),"")</f>
        <v>Hijack Execution Flow, Endpoint Denial of Service: Application or System Exploitation</v>
      </c>
      <c r="N575" t="str">
        <f>IF($G575&lt;&gt;"",VLOOKUP($G575,Model!$A:$D,3,0),"")</f>
        <v>N/A</v>
      </c>
      <c r="O575">
        <f>IF($G575&lt;&gt;"",VLOOKUP($G575,Model!$A:$D,4,0),"")</f>
        <v>0</v>
      </c>
    </row>
    <row r="576" spans="1:15" x14ac:dyDescent="0.3">
      <c r="A576" t="s">
        <v>1619</v>
      </c>
      <c r="B576" t="s">
        <v>1620</v>
      </c>
      <c r="C576" t="e">
        <v>#N/A</v>
      </c>
      <c r="D576" t="s">
        <v>1431</v>
      </c>
      <c r="E576" t="e">
        <v>#N/A</v>
      </c>
      <c r="G576" t="str">
        <f>IFERROR(VLOOKUP(C576,'CWE Categories'!A:C,3,0),"")</f>
        <v/>
      </c>
      <c r="M576" t="str">
        <f>IF($G576&lt;&gt;"",VLOOKUP($G576,Model!$A:$D,2,0),"")</f>
        <v/>
      </c>
      <c r="N576" t="str">
        <f>IF($G576&lt;&gt;"",VLOOKUP($G576,Model!$A:$D,3,0),"")</f>
        <v/>
      </c>
      <c r="O576" t="str">
        <f>IF($G576&lt;&gt;"",VLOOKUP($G576,Model!$A:$D,4,0),"")</f>
        <v/>
      </c>
    </row>
    <row r="577" spans="1:15" x14ac:dyDescent="0.3">
      <c r="A577" t="s">
        <v>1621</v>
      </c>
      <c r="B577" t="s">
        <v>1622</v>
      </c>
      <c r="C577" t="s">
        <v>354</v>
      </c>
      <c r="D577" t="s">
        <v>1431</v>
      </c>
      <c r="E577" t="s">
        <v>1623</v>
      </c>
      <c r="G577" t="str">
        <f>IFERROR(VLOOKUP(C577,'CWE Categories'!A:C,3,0),"")</f>
        <v/>
      </c>
      <c r="M577" t="str">
        <f>IF($G577&lt;&gt;"",VLOOKUP($G577,Model!$A:$D,2,0),"")</f>
        <v/>
      </c>
      <c r="N577" t="str">
        <f>IF($G577&lt;&gt;"",VLOOKUP($G577,Model!$A:$D,3,0),"")</f>
        <v/>
      </c>
      <c r="O577" t="str">
        <f>IF($G577&lt;&gt;"",VLOOKUP($G577,Model!$A:$D,4,0),"")</f>
        <v/>
      </c>
    </row>
    <row r="578" spans="1:15" x14ac:dyDescent="0.3">
      <c r="A578" t="s">
        <v>1624</v>
      </c>
      <c r="B578" t="s">
        <v>1625</v>
      </c>
      <c r="C578" t="s">
        <v>36</v>
      </c>
      <c r="D578" t="s">
        <v>1431</v>
      </c>
      <c r="E578">
        <v>0</v>
      </c>
      <c r="G578" t="str">
        <f>IFERROR(VLOOKUP(C578,'CWE Categories'!A:C,3,0),"")</f>
        <v/>
      </c>
      <c r="M578" t="str">
        <f>IF($G578&lt;&gt;"",VLOOKUP($G578,Model!$A:$D,2,0),"")</f>
        <v/>
      </c>
      <c r="N578" t="str">
        <f>IF($G578&lt;&gt;"",VLOOKUP($G578,Model!$A:$D,3,0),"")</f>
        <v/>
      </c>
      <c r="O578" t="str">
        <f>IF($G578&lt;&gt;"",VLOOKUP($G578,Model!$A:$D,4,0),"")</f>
        <v/>
      </c>
    </row>
    <row r="579" spans="1:15" x14ac:dyDescent="0.3">
      <c r="A579" t="s">
        <v>1626</v>
      </c>
      <c r="B579" t="s">
        <v>1627</v>
      </c>
      <c r="C579" t="s">
        <v>36</v>
      </c>
      <c r="D579" t="s">
        <v>1431</v>
      </c>
      <c r="E579">
        <v>0</v>
      </c>
      <c r="G579" t="str">
        <f>IFERROR(VLOOKUP(C579,'CWE Categories'!A:C,3,0),"")</f>
        <v/>
      </c>
      <c r="M579" t="str">
        <f>IF($G579&lt;&gt;"",VLOOKUP($G579,Model!$A:$D,2,0),"")</f>
        <v/>
      </c>
      <c r="N579" t="str">
        <f>IF($G579&lt;&gt;"",VLOOKUP($G579,Model!$A:$D,3,0),"")</f>
        <v/>
      </c>
      <c r="O579" t="str">
        <f>IF($G579&lt;&gt;"",VLOOKUP($G579,Model!$A:$D,4,0),"")</f>
        <v/>
      </c>
    </row>
    <row r="580" spans="1:15" x14ac:dyDescent="0.3">
      <c r="A580" t="s">
        <v>1628</v>
      </c>
      <c r="B580" t="s">
        <v>1629</v>
      </c>
      <c r="C580" t="s">
        <v>17</v>
      </c>
      <c r="D580" t="s">
        <v>1431</v>
      </c>
      <c r="E580" t="s">
        <v>1454</v>
      </c>
      <c r="G580" t="str">
        <f>IFERROR(VLOOKUP(C580,'CWE Categories'!A:C,3,0),"")</f>
        <v>Memory Modification (Memory Buffer Errors, Pointer Issues, Type Errors, etc.)</v>
      </c>
      <c r="M580" t="str">
        <f>IF($G580&lt;&gt;"",VLOOKUP($G580,Model!$A:$D,2,0),"")</f>
        <v>Hijack Execution Flow, Endpoint Denial of Service: Application or System Exploitation</v>
      </c>
      <c r="N580" t="str">
        <f>IF($G580&lt;&gt;"",VLOOKUP($G580,Model!$A:$D,3,0),"")</f>
        <v>N/A</v>
      </c>
      <c r="O580">
        <f>IF($G580&lt;&gt;"",VLOOKUP($G580,Model!$A:$D,4,0),"")</f>
        <v>0</v>
      </c>
    </row>
    <row r="581" spans="1:15" x14ac:dyDescent="0.3">
      <c r="A581" t="s">
        <v>1630</v>
      </c>
      <c r="B581" t="s">
        <v>1631</v>
      </c>
      <c r="C581" t="e">
        <v>#N/A</v>
      </c>
      <c r="D581" t="s">
        <v>1431</v>
      </c>
      <c r="E581" t="e">
        <v>#N/A</v>
      </c>
      <c r="G581" t="str">
        <f>IFERROR(VLOOKUP(C581,'CWE Categories'!A:C,3,0),"")</f>
        <v/>
      </c>
      <c r="M581" t="str">
        <f>IF($G581&lt;&gt;"",VLOOKUP($G581,Model!$A:$D,2,0),"")</f>
        <v/>
      </c>
      <c r="N581" t="str">
        <f>IF($G581&lt;&gt;"",VLOOKUP($G581,Model!$A:$D,3,0),"")</f>
        <v/>
      </c>
      <c r="O581" t="str">
        <f>IF($G581&lt;&gt;"",VLOOKUP($G581,Model!$A:$D,4,0),"")</f>
        <v/>
      </c>
    </row>
    <row r="582" spans="1:15" x14ac:dyDescent="0.3">
      <c r="A582" t="s">
        <v>1632</v>
      </c>
      <c r="B582" t="s">
        <v>1633</v>
      </c>
      <c r="C582" t="s">
        <v>17</v>
      </c>
      <c r="D582" t="s">
        <v>1431</v>
      </c>
      <c r="E582" t="s">
        <v>1441</v>
      </c>
      <c r="G582" t="str">
        <f>IFERROR(VLOOKUP(C582,'CWE Categories'!A:C,3,0),"")</f>
        <v>Memory Modification (Memory Buffer Errors, Pointer Issues, Type Errors, etc.)</v>
      </c>
      <c r="M582" t="str">
        <f>IF($G582&lt;&gt;"",VLOOKUP($G582,Model!$A:$D,2,0),"")</f>
        <v>Hijack Execution Flow, Endpoint Denial of Service: Application or System Exploitation</v>
      </c>
      <c r="N582" t="str">
        <f>IF($G582&lt;&gt;"",VLOOKUP($G582,Model!$A:$D,3,0),"")</f>
        <v>N/A</v>
      </c>
      <c r="O582">
        <f>IF($G582&lt;&gt;"",VLOOKUP($G582,Model!$A:$D,4,0),"")</f>
        <v>0</v>
      </c>
    </row>
    <row r="583" spans="1:15" x14ac:dyDescent="0.3">
      <c r="A583" t="s">
        <v>1634</v>
      </c>
      <c r="B583" t="s">
        <v>1635</v>
      </c>
      <c r="C583" t="s">
        <v>354</v>
      </c>
      <c r="D583" t="s">
        <v>1431</v>
      </c>
      <c r="E583">
        <v>0</v>
      </c>
      <c r="G583" t="str">
        <f>IFERROR(VLOOKUP(C583,'CWE Categories'!A:C,3,0),"")</f>
        <v/>
      </c>
      <c r="M583" t="str">
        <f>IF($G583&lt;&gt;"",VLOOKUP($G583,Model!$A:$D,2,0),"")</f>
        <v/>
      </c>
      <c r="N583" t="str">
        <f>IF($G583&lt;&gt;"",VLOOKUP($G583,Model!$A:$D,3,0),"")</f>
        <v/>
      </c>
      <c r="O583" t="str">
        <f>IF($G583&lt;&gt;"",VLOOKUP($G583,Model!$A:$D,4,0),"")</f>
        <v/>
      </c>
    </row>
    <row r="584" spans="1:15" x14ac:dyDescent="0.3">
      <c r="A584" t="s">
        <v>1636</v>
      </c>
      <c r="B584" t="s">
        <v>1637</v>
      </c>
      <c r="C584" t="s">
        <v>1638</v>
      </c>
      <c r="D584" t="s">
        <v>1431</v>
      </c>
      <c r="E584">
        <v>0</v>
      </c>
      <c r="G584" t="str">
        <f>IFERROR(VLOOKUP(C584,'CWE Categories'!A:C,3,0),"")</f>
        <v>Infinite Loop</v>
      </c>
      <c r="M584" t="str">
        <f>IF($G584&lt;&gt;"",VLOOKUP($G584,Model!$A:$D,2,0),"")</f>
        <v>Endpoint Denial of Service: Application or System Exploitation</v>
      </c>
      <c r="N584" t="str">
        <f>IF($G584&lt;&gt;"",VLOOKUP($G584,Model!$A:$D,3,0),"")</f>
        <v>N/A</v>
      </c>
      <c r="O584" t="str">
        <f>IF($G584&lt;&gt;"",VLOOKUP($G584,Model!$A:$D,4,0),"")</f>
        <v>N/A</v>
      </c>
    </row>
    <row r="585" spans="1:15" x14ac:dyDescent="0.3">
      <c r="A585" t="s">
        <v>1639</v>
      </c>
      <c r="B585" t="s">
        <v>1640</v>
      </c>
      <c r="C585" t="s">
        <v>128</v>
      </c>
      <c r="D585" t="s">
        <v>1431</v>
      </c>
      <c r="E585" t="s">
        <v>1486</v>
      </c>
      <c r="G585" t="str">
        <f>IFERROR(VLOOKUP(C585,'CWE Categories'!A:C,3,0),"")</f>
        <v>General Authentication, Authorization, and Permission Errors</v>
      </c>
      <c r="M585" t="str">
        <f>IF($G585&lt;&gt;"",VLOOKUP($G585,Model!$A:$D,2,0),"")</f>
        <v>Exploit Public-Facing Application,  Exploitation for Privilege Escalation, Exploitation of Remote Services</v>
      </c>
      <c r="N585" t="str">
        <f>IF($G585&lt;&gt;"",VLOOKUP($G585,Model!$A:$D,3,0),"")</f>
        <v>Depends on what is given access to.</v>
      </c>
      <c r="O585" t="str">
        <f>IF($G585&lt;&gt;"",VLOOKUP($G585,Model!$A:$D,4,0),"")</f>
        <v>N/A</v>
      </c>
    </row>
    <row r="586" spans="1:15" x14ac:dyDescent="0.3">
      <c r="A586" t="s">
        <v>1641</v>
      </c>
      <c r="B586" t="s">
        <v>1642</v>
      </c>
      <c r="C586" t="s">
        <v>330</v>
      </c>
      <c r="D586" t="s">
        <v>1431</v>
      </c>
      <c r="E586">
        <v>0</v>
      </c>
      <c r="G586" t="str">
        <f>IFERROR(VLOOKUP(C586,'CWE Categories'!A:C,3,0),"")</f>
        <v/>
      </c>
      <c r="M586" t="str">
        <f>IF($G586&lt;&gt;"",VLOOKUP($G586,Model!$A:$D,2,0),"")</f>
        <v/>
      </c>
      <c r="N586" t="str">
        <f>IF($G586&lt;&gt;"",VLOOKUP($G586,Model!$A:$D,3,0),"")</f>
        <v/>
      </c>
      <c r="O586" t="str">
        <f>IF($G586&lt;&gt;"",VLOOKUP($G586,Model!$A:$D,4,0),"")</f>
        <v/>
      </c>
    </row>
    <row r="587" spans="1:15" x14ac:dyDescent="0.3">
      <c r="A587" t="s">
        <v>1643</v>
      </c>
      <c r="B587" t="s">
        <v>1644</v>
      </c>
      <c r="C587" t="s">
        <v>354</v>
      </c>
      <c r="D587" t="s">
        <v>1431</v>
      </c>
      <c r="E587" t="s">
        <v>1623</v>
      </c>
      <c r="G587" t="str">
        <f>IFERROR(VLOOKUP(C587,'CWE Categories'!A:C,3,0),"")</f>
        <v/>
      </c>
      <c r="M587" t="str">
        <f>IF($G587&lt;&gt;"",VLOOKUP($G587,Model!$A:$D,2,0),"")</f>
        <v/>
      </c>
      <c r="N587" t="str">
        <f>IF($G587&lt;&gt;"",VLOOKUP($G587,Model!$A:$D,3,0),"")</f>
        <v/>
      </c>
      <c r="O587" t="str">
        <f>IF($G587&lt;&gt;"",VLOOKUP($G587,Model!$A:$D,4,0),"")</f>
        <v/>
      </c>
    </row>
    <row r="588" spans="1:15" x14ac:dyDescent="0.3">
      <c r="A588" t="s">
        <v>1645</v>
      </c>
      <c r="B588" t="s">
        <v>1646</v>
      </c>
      <c r="C588" t="s">
        <v>1093</v>
      </c>
      <c r="D588" t="s">
        <v>1431</v>
      </c>
      <c r="E588" t="s">
        <v>1447</v>
      </c>
      <c r="G588" t="str">
        <f>IFERROR(VLOOKUP(C588,'CWE Categories'!A:C,3,0),"")</f>
        <v>Untrusted/Uncontrolled/Unquoted Search Path</v>
      </c>
      <c r="M588" t="str">
        <f>IF($G588&lt;&gt;"",VLOOKUP($G588,Model!$A:$D,2,0),"")</f>
        <v>Hijack Execution Flow</v>
      </c>
      <c r="N588" t="str">
        <f>IF($G588&lt;&gt;"",VLOOKUP($G588,Model!$A:$D,3,0),"")</f>
        <v>N/A</v>
      </c>
      <c r="O588" t="str">
        <f>IF($G588&lt;&gt;"",VLOOKUP($G588,Model!$A:$D,4,0),"")</f>
        <v>N/A</v>
      </c>
    </row>
    <row r="589" spans="1:15" x14ac:dyDescent="0.3">
      <c r="A589" t="s">
        <v>1647</v>
      </c>
      <c r="B589" t="s">
        <v>1648</v>
      </c>
      <c r="C589">
        <v>0</v>
      </c>
      <c r="D589" t="s">
        <v>1431</v>
      </c>
      <c r="E589">
        <v>0</v>
      </c>
      <c r="G589" t="str">
        <f>IFERROR(VLOOKUP(C589,'CWE Categories'!A:C,3,0),"")</f>
        <v/>
      </c>
      <c r="M589" t="str">
        <f>IF($G589&lt;&gt;"",VLOOKUP($G589,Model!$A:$D,2,0),"")</f>
        <v/>
      </c>
      <c r="N589" t="str">
        <f>IF($G589&lt;&gt;"",VLOOKUP($G589,Model!$A:$D,3,0),"")</f>
        <v/>
      </c>
      <c r="O589" t="str">
        <f>IF($G589&lt;&gt;"",VLOOKUP($G589,Model!$A:$D,4,0),"")</f>
        <v/>
      </c>
    </row>
    <row r="590" spans="1:15" x14ac:dyDescent="0.3">
      <c r="A590" t="s">
        <v>1649</v>
      </c>
      <c r="B590" t="s">
        <v>1650</v>
      </c>
      <c r="C590" t="e">
        <v>#N/A</v>
      </c>
      <c r="D590" t="s">
        <v>1431</v>
      </c>
      <c r="E590" t="e">
        <v>#N/A</v>
      </c>
      <c r="G590" t="str">
        <f>IFERROR(VLOOKUP(C590,'CWE Categories'!A:C,3,0),"")</f>
        <v/>
      </c>
      <c r="M590" t="str">
        <f>IF($G590&lt;&gt;"",VLOOKUP($G590,Model!$A:$D,2,0),"")</f>
        <v/>
      </c>
      <c r="N590" t="str">
        <f>IF($G590&lt;&gt;"",VLOOKUP($G590,Model!$A:$D,3,0),"")</f>
        <v/>
      </c>
      <c r="O590" t="str">
        <f>IF($G590&lt;&gt;"",VLOOKUP($G590,Model!$A:$D,4,0),"")</f>
        <v/>
      </c>
    </row>
    <row r="591" spans="1:15" x14ac:dyDescent="0.3">
      <c r="A591" t="s">
        <v>1651</v>
      </c>
      <c r="B591" t="s">
        <v>1652</v>
      </c>
      <c r="C591" t="s">
        <v>1653</v>
      </c>
      <c r="D591" t="s">
        <v>1654</v>
      </c>
      <c r="E591" t="s">
        <v>1655</v>
      </c>
      <c r="G591" t="str">
        <f>IFERROR(VLOOKUP(C591,'CWE Categories'!A:C,3,0),"")</f>
        <v/>
      </c>
      <c r="M591" t="str">
        <f>IF($G591&lt;&gt;"",VLOOKUP($G591,Model!$A:$D,2,0),"")</f>
        <v/>
      </c>
      <c r="N591" t="str">
        <f>IF($G591&lt;&gt;"",VLOOKUP($G591,Model!$A:$D,3,0),"")</f>
        <v/>
      </c>
      <c r="O591" t="str">
        <f>IF($G591&lt;&gt;"",VLOOKUP($G591,Model!$A:$D,4,0),"")</f>
        <v/>
      </c>
    </row>
    <row r="592" spans="1:15" x14ac:dyDescent="0.3">
      <c r="A592" t="s">
        <v>1656</v>
      </c>
      <c r="B592" t="s">
        <v>1657</v>
      </c>
      <c r="C592" t="e">
        <v>#N/A</v>
      </c>
      <c r="D592" t="s">
        <v>1654</v>
      </c>
      <c r="E592" t="e">
        <v>#N/A</v>
      </c>
      <c r="G592" t="str">
        <f>IFERROR(VLOOKUP(C592,'CWE Categories'!A:C,3,0),"")</f>
        <v/>
      </c>
      <c r="M592" t="str">
        <f>IF($G592&lt;&gt;"",VLOOKUP($G592,Model!$A:$D,2,0),"")</f>
        <v/>
      </c>
      <c r="N592" t="str">
        <f>IF($G592&lt;&gt;"",VLOOKUP($G592,Model!$A:$D,3,0),"")</f>
        <v/>
      </c>
      <c r="O592" t="str">
        <f>IF($G592&lt;&gt;"",VLOOKUP($G592,Model!$A:$D,4,0),"")</f>
        <v/>
      </c>
    </row>
    <row r="593" spans="1:15" x14ac:dyDescent="0.3">
      <c r="A593" t="s">
        <v>1658</v>
      </c>
      <c r="B593" t="s">
        <v>1659</v>
      </c>
      <c r="C593" t="s">
        <v>190</v>
      </c>
      <c r="D593" t="s">
        <v>1654</v>
      </c>
      <c r="E593" t="s">
        <v>1660</v>
      </c>
      <c r="G593" t="str">
        <f>IFERROR(VLOOKUP(C593,'CWE Categories'!A:C,3,0),"")</f>
        <v>General Authentication, Authorization, and Permission Errors</v>
      </c>
      <c r="M593" t="str">
        <f>IF($G593&lt;&gt;"",VLOOKUP($G593,Model!$A:$D,2,0),"")</f>
        <v>Exploit Public-Facing Application,  Exploitation for Privilege Escalation, Exploitation of Remote Services</v>
      </c>
      <c r="N593" t="str">
        <f>IF($G593&lt;&gt;"",VLOOKUP($G593,Model!$A:$D,3,0),"")</f>
        <v>Depends on what is given access to.</v>
      </c>
      <c r="O593" t="str">
        <f>IF($G593&lt;&gt;"",VLOOKUP($G593,Model!$A:$D,4,0),"")</f>
        <v>N/A</v>
      </c>
    </row>
    <row r="594" spans="1:15" x14ac:dyDescent="0.3">
      <c r="A594" t="s">
        <v>1661</v>
      </c>
      <c r="B594" t="s">
        <v>1662</v>
      </c>
      <c r="C594" t="e">
        <v>#N/A</v>
      </c>
      <c r="D594" t="s">
        <v>1654</v>
      </c>
      <c r="E594" t="e">
        <v>#N/A</v>
      </c>
      <c r="G594" t="str">
        <f>IFERROR(VLOOKUP(C594,'CWE Categories'!A:C,3,0),"")</f>
        <v/>
      </c>
      <c r="M594" t="str">
        <f>IF($G594&lt;&gt;"",VLOOKUP($G594,Model!$A:$D,2,0),"")</f>
        <v/>
      </c>
      <c r="N594" t="str">
        <f>IF($G594&lt;&gt;"",VLOOKUP($G594,Model!$A:$D,3,0),"")</f>
        <v/>
      </c>
      <c r="O594" t="str">
        <f>IF($G594&lt;&gt;"",VLOOKUP($G594,Model!$A:$D,4,0),"")</f>
        <v/>
      </c>
    </row>
    <row r="595" spans="1:15" x14ac:dyDescent="0.3">
      <c r="A595" t="s">
        <v>1663</v>
      </c>
      <c r="B595" t="s">
        <v>1664</v>
      </c>
      <c r="C595" t="s">
        <v>83</v>
      </c>
      <c r="D595" t="s">
        <v>1654</v>
      </c>
      <c r="E595" t="s">
        <v>1665</v>
      </c>
      <c r="G595" t="str">
        <f>IFERROR(VLOOKUP(C595,'CWE Categories'!A:C,3,0),"")</f>
        <v>Cross-site Scripting (XSS)</v>
      </c>
      <c r="M595" t="str">
        <f>IF($G595&lt;&gt;"",VLOOKUP($G595,Model!$A:$D,2,0),"")</f>
        <v>Command and Scripting Interpreter: JavaScript/JScript</v>
      </c>
      <c r="N595" t="str">
        <f>IF($G595&lt;&gt;"",VLOOKUP($G595,Model!$A:$D,3,0),"")</f>
        <v>Man-in-the-Browser</v>
      </c>
      <c r="O595" t="str">
        <f>IF($G595&lt;&gt;"",VLOOKUP($G595,Model!$A:$D,4,0),"")</f>
        <v>Stored – Drive-by Compromise, Others – User Execution: Malicious Link</v>
      </c>
    </row>
    <row r="596" spans="1:15" x14ac:dyDescent="0.3">
      <c r="A596" t="s">
        <v>1666</v>
      </c>
      <c r="B596" t="s">
        <v>1667</v>
      </c>
      <c r="C596" t="s">
        <v>83</v>
      </c>
      <c r="D596" t="s">
        <v>1654</v>
      </c>
      <c r="E596" t="s">
        <v>1655</v>
      </c>
      <c r="G596" t="str">
        <f>IFERROR(VLOOKUP(C596,'CWE Categories'!A:C,3,0),"")</f>
        <v>Cross-site Scripting (XSS)</v>
      </c>
      <c r="M596" t="str">
        <f>IF($G596&lt;&gt;"",VLOOKUP($G596,Model!$A:$D,2,0),"")</f>
        <v>Command and Scripting Interpreter: JavaScript/JScript</v>
      </c>
      <c r="N596" t="str">
        <f>IF($G596&lt;&gt;"",VLOOKUP($G596,Model!$A:$D,3,0),"")</f>
        <v>Man-in-the-Browser</v>
      </c>
      <c r="O596" t="str">
        <f>IF($G596&lt;&gt;"",VLOOKUP($G596,Model!$A:$D,4,0),"")</f>
        <v>Stored – Drive-by Compromise, Others – User Execution: Malicious Link</v>
      </c>
    </row>
    <row r="597" spans="1:15" x14ac:dyDescent="0.3">
      <c r="A597" t="s">
        <v>1668</v>
      </c>
      <c r="B597" t="s">
        <v>1669</v>
      </c>
      <c r="C597" t="s">
        <v>136</v>
      </c>
      <c r="D597" t="s">
        <v>1654</v>
      </c>
      <c r="E597" t="s">
        <v>1655</v>
      </c>
      <c r="G597" t="str">
        <f>IFERROR(VLOOKUP(C597,'CWE Categories'!A:C,3,0),"")</f>
        <v>General Authentication, Authorization, and Permission Errors</v>
      </c>
      <c r="M597" t="str">
        <f>IF($G597&lt;&gt;"",VLOOKUP($G597,Model!$A:$D,2,0),"")</f>
        <v>Exploit Public-Facing Application,  Exploitation for Privilege Escalation, Exploitation of Remote Services</v>
      </c>
      <c r="N597" t="str">
        <f>IF($G597&lt;&gt;"",VLOOKUP($G597,Model!$A:$D,3,0),"")</f>
        <v>Depends on what is given access to.</v>
      </c>
      <c r="O597" t="str">
        <f>IF($G597&lt;&gt;"",VLOOKUP($G597,Model!$A:$D,4,0),"")</f>
        <v>N/A</v>
      </c>
    </row>
    <row r="598" spans="1:15" x14ac:dyDescent="0.3">
      <c r="A598" t="s">
        <v>1670</v>
      </c>
      <c r="B598" t="s">
        <v>1671</v>
      </c>
      <c r="C598" t="s">
        <v>316</v>
      </c>
      <c r="D598" t="s">
        <v>1654</v>
      </c>
      <c r="E598" t="s">
        <v>1655</v>
      </c>
      <c r="G598" t="str">
        <f>IFERROR(VLOOKUP(C598,'CWE Categories'!A:C,3,0),"")</f>
        <v>Memory Modification (Memory Buffer Errors, Pointer Issues, Type Errors, etc.)</v>
      </c>
      <c r="M598" t="str">
        <f>IF($G598&lt;&gt;"",VLOOKUP($G598,Model!$A:$D,2,0),"")</f>
        <v>Hijack Execution Flow, Endpoint Denial of Service: Application or System Exploitation</v>
      </c>
      <c r="N598" t="str">
        <f>IF($G598&lt;&gt;"",VLOOKUP($G598,Model!$A:$D,3,0),"")</f>
        <v>N/A</v>
      </c>
      <c r="O598">
        <f>IF($G598&lt;&gt;"",VLOOKUP($G598,Model!$A:$D,4,0),"")</f>
        <v>0</v>
      </c>
    </row>
    <row r="599" spans="1:15" x14ac:dyDescent="0.3">
      <c r="A599" t="s">
        <v>1672</v>
      </c>
      <c r="B599" t="s">
        <v>1673</v>
      </c>
      <c r="C599" t="s">
        <v>83</v>
      </c>
      <c r="D599" t="s">
        <v>1654</v>
      </c>
      <c r="E599" t="s">
        <v>1655</v>
      </c>
      <c r="G599" t="str">
        <f>IFERROR(VLOOKUP(C599,'CWE Categories'!A:C,3,0),"")</f>
        <v>Cross-site Scripting (XSS)</v>
      </c>
      <c r="M599" t="str">
        <f>IF($G599&lt;&gt;"",VLOOKUP($G599,Model!$A:$D,2,0),"")</f>
        <v>Command and Scripting Interpreter: JavaScript/JScript</v>
      </c>
      <c r="N599" t="str">
        <f>IF($G599&lt;&gt;"",VLOOKUP($G599,Model!$A:$D,3,0),"")</f>
        <v>Man-in-the-Browser</v>
      </c>
      <c r="O599" t="str">
        <f>IF($G599&lt;&gt;"",VLOOKUP($G599,Model!$A:$D,4,0),"")</f>
        <v>Stored – Drive-by Compromise, Others – User Execution: Malicious Link</v>
      </c>
    </row>
    <row r="600" spans="1:15" x14ac:dyDescent="0.3">
      <c r="A600" t="s">
        <v>1674</v>
      </c>
      <c r="B600" t="s">
        <v>1675</v>
      </c>
      <c r="C600">
        <v>0</v>
      </c>
      <c r="D600" t="s">
        <v>1654</v>
      </c>
      <c r="E600">
        <v>0</v>
      </c>
      <c r="G600" t="str">
        <f>IFERROR(VLOOKUP(C600,'CWE Categories'!A:C,3,0),"")</f>
        <v/>
      </c>
      <c r="M600" t="str">
        <f>IF($G600&lt;&gt;"",VLOOKUP($G600,Model!$A:$D,2,0),"")</f>
        <v/>
      </c>
      <c r="N600" t="str">
        <f>IF($G600&lt;&gt;"",VLOOKUP($G600,Model!$A:$D,3,0),"")</f>
        <v/>
      </c>
      <c r="O600" t="str">
        <f>IF($G600&lt;&gt;"",VLOOKUP($G600,Model!$A:$D,4,0),"")</f>
        <v/>
      </c>
    </row>
    <row r="601" spans="1:15" x14ac:dyDescent="0.3">
      <c r="A601" t="s">
        <v>1676</v>
      </c>
      <c r="B601" t="s">
        <v>1677</v>
      </c>
      <c r="C601" t="s">
        <v>190</v>
      </c>
      <c r="D601" t="s">
        <v>1654</v>
      </c>
      <c r="E601" t="s">
        <v>1660</v>
      </c>
      <c r="G601" t="str">
        <f>IFERROR(VLOOKUP(C601,'CWE Categories'!A:C,3,0),"")</f>
        <v>General Authentication, Authorization, and Permission Errors</v>
      </c>
      <c r="M601" t="str">
        <f>IF($G601&lt;&gt;"",VLOOKUP($G601,Model!$A:$D,2,0),"")</f>
        <v>Exploit Public-Facing Application,  Exploitation for Privilege Escalation, Exploitation of Remote Services</v>
      </c>
      <c r="N601" t="str">
        <f>IF($G601&lt;&gt;"",VLOOKUP($G601,Model!$A:$D,3,0),"")</f>
        <v>Depends on what is given access to.</v>
      </c>
      <c r="O601" t="str">
        <f>IF($G601&lt;&gt;"",VLOOKUP($G601,Model!$A:$D,4,0),"")</f>
        <v>N/A</v>
      </c>
    </row>
    <row r="602" spans="1:15" x14ac:dyDescent="0.3">
      <c r="A602" t="s">
        <v>1678</v>
      </c>
      <c r="B602" t="s">
        <v>1679</v>
      </c>
      <c r="C602">
        <v>0</v>
      </c>
      <c r="D602" t="s">
        <v>1654</v>
      </c>
      <c r="E602">
        <v>0</v>
      </c>
      <c r="G602" t="str">
        <f>IFERROR(VLOOKUP(C602,'CWE Categories'!A:C,3,0),"")</f>
        <v/>
      </c>
      <c r="M602" t="str">
        <f>IF($G602&lt;&gt;"",VLOOKUP($G602,Model!$A:$D,2,0),"")</f>
        <v/>
      </c>
      <c r="N602" t="str">
        <f>IF($G602&lt;&gt;"",VLOOKUP($G602,Model!$A:$D,3,0),"")</f>
        <v/>
      </c>
      <c r="O602" t="str">
        <f>IF($G602&lt;&gt;"",VLOOKUP($G602,Model!$A:$D,4,0),"")</f>
        <v/>
      </c>
    </row>
    <row r="603" spans="1:15" x14ac:dyDescent="0.3">
      <c r="A603" t="s">
        <v>1680</v>
      </c>
      <c r="B603" t="s">
        <v>1681</v>
      </c>
      <c r="C603" t="s">
        <v>73</v>
      </c>
      <c r="D603" t="s">
        <v>1654</v>
      </c>
      <c r="E603" t="s">
        <v>1655</v>
      </c>
      <c r="G603" t="str">
        <f>IFERROR(VLOOKUP(C603,'CWE Categories'!A:C,3,0),"")</f>
        <v>OS Command Injection</v>
      </c>
      <c r="M603" t="str">
        <f>IF($G603&lt;&gt;"",VLOOKUP($G603,Model!$A:$D,2,0),"")</f>
        <v>Command and Scripting Interpreter</v>
      </c>
      <c r="N603" t="str">
        <f>IF($G603&lt;&gt;"",VLOOKUP($G603,Model!$A:$D,3,0),"")</f>
        <v>N/A</v>
      </c>
      <c r="O603" t="str">
        <f>IF($G603&lt;&gt;"",VLOOKUP($G603,Model!$A:$D,4,0),"")</f>
        <v>External Remote Service</v>
      </c>
    </row>
    <row r="604" spans="1:15" x14ac:dyDescent="0.3">
      <c r="A604" t="s">
        <v>1682</v>
      </c>
      <c r="B604" t="s">
        <v>1683</v>
      </c>
      <c r="C604" t="s">
        <v>266</v>
      </c>
      <c r="D604" t="s">
        <v>1654</v>
      </c>
      <c r="E604" t="s">
        <v>1655</v>
      </c>
      <c r="G604" t="str">
        <f>IFERROR(VLOOKUP(C604,'CWE Categories'!A:C,3,0),"")</f>
        <v>XML External Entity (XXE)</v>
      </c>
      <c r="M604" t="str">
        <f>IF($G604&lt;&gt;"",VLOOKUP($G604,Model!$A:$D,2,0),"")</f>
        <v>Command and Scripting Interpreter.</v>
      </c>
      <c r="N604" t="str">
        <f>IF($G604&lt;&gt;"",VLOOKUP($G604,Model!$A:$D,3,0),"")</f>
        <v>Data from Local System, Network Service Scanning</v>
      </c>
      <c r="O604" t="str">
        <f>IF($G604&lt;&gt;"",VLOOKUP($G604,Model!$A:$D,4,0),"")</f>
        <v>External Remote Service</v>
      </c>
    </row>
    <row r="605" spans="1:15" x14ac:dyDescent="0.3">
      <c r="A605" t="s">
        <v>1684</v>
      </c>
      <c r="B605" t="s">
        <v>1685</v>
      </c>
      <c r="C605" t="s">
        <v>354</v>
      </c>
      <c r="D605" t="s">
        <v>1654</v>
      </c>
      <c r="E605" t="s">
        <v>1686</v>
      </c>
      <c r="G605" t="str">
        <f>IFERROR(VLOOKUP(C605,'CWE Categories'!A:C,3,0),"")</f>
        <v/>
      </c>
      <c r="M605" t="str">
        <f>IF($G605&lt;&gt;"",VLOOKUP($G605,Model!$A:$D,2,0),"")</f>
        <v/>
      </c>
      <c r="N605" t="str">
        <f>IF($G605&lt;&gt;"",VLOOKUP($G605,Model!$A:$D,3,0),"")</f>
        <v/>
      </c>
      <c r="O605" t="str">
        <f>IF($G605&lt;&gt;"",VLOOKUP($G605,Model!$A:$D,4,0),"")</f>
        <v/>
      </c>
    </row>
    <row r="606" spans="1:15" x14ac:dyDescent="0.3">
      <c r="A606" t="s">
        <v>1687</v>
      </c>
      <c r="B606" t="s">
        <v>1688</v>
      </c>
      <c r="C606" t="s">
        <v>274</v>
      </c>
      <c r="D606" t="s">
        <v>1654</v>
      </c>
      <c r="E606" t="s">
        <v>1689</v>
      </c>
      <c r="G606" t="str">
        <f>IFERROR(VLOOKUP(C606,'CWE Categories'!A:C,3,0),"")</f>
        <v/>
      </c>
      <c r="M606" t="str">
        <f>IF($G606&lt;&gt;"",VLOOKUP($G606,Model!$A:$D,2,0),"")</f>
        <v/>
      </c>
      <c r="N606" t="str">
        <f>IF($G606&lt;&gt;"",VLOOKUP($G606,Model!$A:$D,3,0),"")</f>
        <v/>
      </c>
      <c r="O606" t="str">
        <f>IF($G606&lt;&gt;"",VLOOKUP($G606,Model!$A:$D,4,0),"")</f>
        <v/>
      </c>
    </row>
    <row r="607" spans="1:15" x14ac:dyDescent="0.3">
      <c r="A607" t="s">
        <v>1690</v>
      </c>
      <c r="B607" t="s">
        <v>1691</v>
      </c>
      <c r="C607" t="s">
        <v>83</v>
      </c>
      <c r="D607" t="s">
        <v>1654</v>
      </c>
      <c r="E607" t="s">
        <v>1692</v>
      </c>
      <c r="G607" t="str">
        <f>IFERROR(VLOOKUP(C607,'CWE Categories'!A:C,3,0),"")</f>
        <v>Cross-site Scripting (XSS)</v>
      </c>
      <c r="M607" t="str">
        <f>IF($G607&lt;&gt;"",VLOOKUP($G607,Model!$A:$D,2,0),"")</f>
        <v>Command and Scripting Interpreter: JavaScript/JScript</v>
      </c>
      <c r="N607" t="str">
        <f>IF($G607&lt;&gt;"",VLOOKUP($G607,Model!$A:$D,3,0),"")</f>
        <v>Man-in-the-Browser</v>
      </c>
      <c r="O607" t="str">
        <f>IF($G607&lt;&gt;"",VLOOKUP($G607,Model!$A:$D,4,0),"")</f>
        <v>Stored – Drive-by Compromise, Others – User Execution: Malicious Link</v>
      </c>
    </row>
    <row r="608" spans="1:15" x14ac:dyDescent="0.3">
      <c r="A608" t="s">
        <v>1693</v>
      </c>
      <c r="B608" t="s">
        <v>1694</v>
      </c>
      <c r="C608">
        <v>0</v>
      </c>
      <c r="D608" t="s">
        <v>1654</v>
      </c>
      <c r="E608">
        <v>0</v>
      </c>
      <c r="G608" t="str">
        <f>IFERROR(VLOOKUP(C608,'CWE Categories'!A:C,3,0),"")</f>
        <v/>
      </c>
      <c r="M608" t="str">
        <f>IF($G608&lt;&gt;"",VLOOKUP($G608,Model!$A:$D,2,0),"")</f>
        <v/>
      </c>
      <c r="N608" t="str">
        <f>IF($G608&lt;&gt;"",VLOOKUP($G608,Model!$A:$D,3,0),"")</f>
        <v/>
      </c>
      <c r="O608" t="str">
        <f>IF($G608&lt;&gt;"",VLOOKUP($G608,Model!$A:$D,4,0),"")</f>
        <v/>
      </c>
    </row>
    <row r="609" spans="1:15" x14ac:dyDescent="0.3">
      <c r="A609" t="s">
        <v>1695</v>
      </c>
      <c r="B609" t="s">
        <v>1696</v>
      </c>
      <c r="C609" t="s">
        <v>96</v>
      </c>
      <c r="D609" t="s">
        <v>1654</v>
      </c>
      <c r="E609" t="s">
        <v>1655</v>
      </c>
      <c r="G609" t="str">
        <f>IFERROR(VLOOKUP(C609,'CWE Categories'!A:C,3,0),"")</f>
        <v/>
      </c>
      <c r="M609" t="str">
        <f>IF($G609&lt;&gt;"",VLOOKUP($G609,Model!$A:$D,2,0),"")</f>
        <v/>
      </c>
      <c r="N609" t="str">
        <f>IF($G609&lt;&gt;"",VLOOKUP($G609,Model!$A:$D,3,0),"")</f>
        <v/>
      </c>
      <c r="O609" t="str">
        <f>IF($G609&lt;&gt;"",VLOOKUP($G609,Model!$A:$D,4,0),"")</f>
        <v/>
      </c>
    </row>
    <row r="610" spans="1:15" x14ac:dyDescent="0.3">
      <c r="A610" t="s">
        <v>1697</v>
      </c>
      <c r="B610" t="s">
        <v>1698</v>
      </c>
      <c r="C610" t="s">
        <v>1699</v>
      </c>
      <c r="D610" t="s">
        <v>1654</v>
      </c>
      <c r="E610" t="s">
        <v>1686</v>
      </c>
      <c r="G610" t="str">
        <f>IFERROR(VLOOKUP(C610,'CWE Categories'!A:C,3,0),"")</f>
        <v>General Authentication, Authorization, and Permission Errors</v>
      </c>
      <c r="M610" t="str">
        <f>IF($G610&lt;&gt;"",VLOOKUP($G610,Model!$A:$D,2,0),"")</f>
        <v>Exploit Public-Facing Application,  Exploitation for Privilege Escalation, Exploitation of Remote Services</v>
      </c>
      <c r="N610" t="str">
        <f>IF($G610&lt;&gt;"",VLOOKUP($G610,Model!$A:$D,3,0),"")</f>
        <v>Depends on what is given access to.</v>
      </c>
      <c r="O610" t="str">
        <f>IF($G610&lt;&gt;"",VLOOKUP($G610,Model!$A:$D,4,0),"")</f>
        <v>N/A</v>
      </c>
    </row>
    <row r="611" spans="1:15" x14ac:dyDescent="0.3">
      <c r="A611" t="s">
        <v>1700</v>
      </c>
      <c r="B611" t="s">
        <v>1701</v>
      </c>
      <c r="C611" t="s">
        <v>83</v>
      </c>
      <c r="D611" t="s">
        <v>1654</v>
      </c>
      <c r="E611" t="s">
        <v>1655</v>
      </c>
      <c r="G611" t="str">
        <f>IFERROR(VLOOKUP(C611,'CWE Categories'!A:C,3,0),"")</f>
        <v>Cross-site Scripting (XSS)</v>
      </c>
      <c r="M611" t="str">
        <f>IF($G611&lt;&gt;"",VLOOKUP($G611,Model!$A:$D,2,0),"")</f>
        <v>Command and Scripting Interpreter: JavaScript/JScript</v>
      </c>
      <c r="N611" t="str">
        <f>IF($G611&lt;&gt;"",VLOOKUP($G611,Model!$A:$D,3,0),"")</f>
        <v>Man-in-the-Browser</v>
      </c>
      <c r="O611" t="str">
        <f>IF($G611&lt;&gt;"",VLOOKUP($G611,Model!$A:$D,4,0),"")</f>
        <v>Stored – Drive-by Compromise, Others – User Execution: Malicious Link</v>
      </c>
    </row>
    <row r="612" spans="1:15" x14ac:dyDescent="0.3">
      <c r="A612" t="s">
        <v>1702</v>
      </c>
      <c r="B612" t="s">
        <v>1703</v>
      </c>
      <c r="C612" t="s">
        <v>578</v>
      </c>
      <c r="D612" t="s">
        <v>1654</v>
      </c>
      <c r="E612" t="s">
        <v>1704</v>
      </c>
      <c r="G612" t="str">
        <f>IFERROR(VLOOKUP(C612,'CWE Categories'!A:C,3,0),"")</f>
        <v>Code Injection</v>
      </c>
      <c r="M612" t="str">
        <f>IF($G612&lt;&gt;"",VLOOKUP($G612,Model!$A:$D,2,0),"")</f>
        <v>Command and Scripting Interpreter</v>
      </c>
      <c r="N612" t="str">
        <f>IF($G612&lt;&gt;"",VLOOKUP($G612,Model!$A:$D,3,0),"")</f>
        <v>N/A</v>
      </c>
      <c r="O612" t="str">
        <f>IF($G612&lt;&gt;"",VLOOKUP($G612,Model!$A:$D,4,0),"")</f>
        <v>N/A</v>
      </c>
    </row>
    <row r="613" spans="1:15" x14ac:dyDescent="0.3">
      <c r="A613" t="s">
        <v>1705</v>
      </c>
      <c r="B613" t="s">
        <v>1706</v>
      </c>
      <c r="C613">
        <v>0</v>
      </c>
      <c r="D613" t="s">
        <v>1654</v>
      </c>
      <c r="E613">
        <v>0</v>
      </c>
      <c r="G613" t="str">
        <f>IFERROR(VLOOKUP(C613,'CWE Categories'!A:C,3,0),"")</f>
        <v/>
      </c>
      <c r="M613" t="str">
        <f>IF($G613&lt;&gt;"",VLOOKUP($G613,Model!$A:$D,2,0),"")</f>
        <v/>
      </c>
      <c r="N613" t="str">
        <f>IF($G613&lt;&gt;"",VLOOKUP($G613,Model!$A:$D,3,0),"")</f>
        <v/>
      </c>
      <c r="O613" t="str">
        <f>IF($G613&lt;&gt;"",VLOOKUP($G613,Model!$A:$D,4,0),"")</f>
        <v/>
      </c>
    </row>
    <row r="614" spans="1:15" x14ac:dyDescent="0.3">
      <c r="A614" t="s">
        <v>1707</v>
      </c>
      <c r="B614" t="s">
        <v>1708</v>
      </c>
      <c r="C614" t="s">
        <v>1038</v>
      </c>
      <c r="D614" t="s">
        <v>1654</v>
      </c>
      <c r="E614" t="s">
        <v>1655</v>
      </c>
      <c r="G614" t="str">
        <f>IFERROR(VLOOKUP(C614,'CWE Categories'!A:C,3,0),"")</f>
        <v>General Cryptographic Issues</v>
      </c>
      <c r="M614" t="str">
        <f>IF($G614&lt;&gt;"",VLOOKUP($G614,Model!$A:$D,2,0),"")</f>
        <v>Credential storage or transmission – Valid Accounts; Transmitting over network – Man-in-the-Middle, Network Sniffing; Sensitive information storage – various techniques from the Collection tactic</v>
      </c>
      <c r="N614" t="str">
        <f>IF($G614&lt;&gt;"",VLOOKUP($G614,Model!$A:$D,3,0),"")</f>
        <v>Brute Force</v>
      </c>
      <c r="O614">
        <f>IF($G614&lt;&gt;"",VLOOKUP($G614,Model!$A:$D,4,0),"")</f>
        <v>0</v>
      </c>
    </row>
    <row r="615" spans="1:15" x14ac:dyDescent="0.3">
      <c r="A615" t="s">
        <v>1709</v>
      </c>
      <c r="B615" t="s">
        <v>1710</v>
      </c>
      <c r="C615" t="s">
        <v>96</v>
      </c>
      <c r="D615" t="s">
        <v>1654</v>
      </c>
      <c r="E615">
        <v>0</v>
      </c>
      <c r="G615" t="str">
        <f>IFERROR(VLOOKUP(C615,'CWE Categories'!A:C,3,0),"")</f>
        <v/>
      </c>
      <c r="M615" t="str">
        <f>IF($G615&lt;&gt;"",VLOOKUP($G615,Model!$A:$D,2,0),"")</f>
        <v/>
      </c>
      <c r="N615" t="str">
        <f>IF($G615&lt;&gt;"",VLOOKUP($G615,Model!$A:$D,3,0),"")</f>
        <v/>
      </c>
      <c r="O615" t="str">
        <f>IF($G615&lt;&gt;"",VLOOKUP($G615,Model!$A:$D,4,0),"")</f>
        <v/>
      </c>
    </row>
    <row r="616" spans="1:15" x14ac:dyDescent="0.3">
      <c r="A616" t="s">
        <v>1711</v>
      </c>
      <c r="B616" t="s">
        <v>1712</v>
      </c>
      <c r="C616" t="s">
        <v>1713</v>
      </c>
      <c r="D616" t="s">
        <v>1654</v>
      </c>
      <c r="E616" t="s">
        <v>1655</v>
      </c>
      <c r="G616" t="str">
        <f>IFERROR(VLOOKUP(C616,'CWE Categories'!A:C,3,0),"")</f>
        <v/>
      </c>
      <c r="M616" t="str">
        <f>IF($G616&lt;&gt;"",VLOOKUP($G616,Model!$A:$D,2,0),"")</f>
        <v/>
      </c>
      <c r="N616" t="str">
        <f>IF($G616&lt;&gt;"",VLOOKUP($G616,Model!$A:$D,3,0),"")</f>
        <v/>
      </c>
      <c r="O616" t="str">
        <f>IF($G616&lt;&gt;"",VLOOKUP($G616,Model!$A:$D,4,0),"")</f>
        <v/>
      </c>
    </row>
    <row r="617" spans="1:15" x14ac:dyDescent="0.3">
      <c r="A617" t="s">
        <v>1714</v>
      </c>
      <c r="B617" t="s">
        <v>1715</v>
      </c>
      <c r="C617" t="s">
        <v>73</v>
      </c>
      <c r="D617" t="s">
        <v>1654</v>
      </c>
      <c r="E617" t="s">
        <v>1655</v>
      </c>
      <c r="G617" t="str">
        <f>IFERROR(VLOOKUP(C617,'CWE Categories'!A:C,3,0),"")</f>
        <v>OS Command Injection</v>
      </c>
      <c r="M617" t="str">
        <f>IF($G617&lt;&gt;"",VLOOKUP($G617,Model!$A:$D,2,0),"")</f>
        <v>Command and Scripting Interpreter</v>
      </c>
      <c r="N617" t="str">
        <f>IF($G617&lt;&gt;"",VLOOKUP($G617,Model!$A:$D,3,0),"")</f>
        <v>N/A</v>
      </c>
      <c r="O617" t="str">
        <f>IF($G617&lt;&gt;"",VLOOKUP($G617,Model!$A:$D,4,0),"")</f>
        <v>External Remote Service</v>
      </c>
    </row>
    <row r="618" spans="1:15" x14ac:dyDescent="0.3">
      <c r="A618" t="s">
        <v>1716</v>
      </c>
      <c r="B618" t="s">
        <v>1717</v>
      </c>
      <c r="C618" t="s">
        <v>1718</v>
      </c>
      <c r="D618" t="s">
        <v>1654</v>
      </c>
      <c r="E618" t="s">
        <v>1689</v>
      </c>
      <c r="G618" t="str">
        <f>IFERROR(VLOOKUP(C618,'CWE Categories'!A:C,3,0),"")</f>
        <v>General Authentication, Authorization, and Permission Errors</v>
      </c>
      <c r="M618" t="str">
        <f>IF($G618&lt;&gt;"",VLOOKUP($G618,Model!$A:$D,2,0),"")</f>
        <v>Exploit Public-Facing Application,  Exploitation for Privilege Escalation, Exploitation of Remote Services</v>
      </c>
      <c r="N618" t="str">
        <f>IF($G618&lt;&gt;"",VLOOKUP($G618,Model!$A:$D,3,0),"")</f>
        <v>Depends on what is given access to.</v>
      </c>
      <c r="O618" t="str">
        <f>IF($G618&lt;&gt;"",VLOOKUP($G618,Model!$A:$D,4,0),"")</f>
        <v>N/A</v>
      </c>
    </row>
    <row r="619" spans="1:15" x14ac:dyDescent="0.3">
      <c r="A619" t="s">
        <v>1719</v>
      </c>
      <c r="B619" t="s">
        <v>1720</v>
      </c>
      <c r="C619" t="s">
        <v>36</v>
      </c>
      <c r="D619" t="s">
        <v>1654</v>
      </c>
      <c r="E619">
        <v>0</v>
      </c>
      <c r="G619" t="str">
        <f>IFERROR(VLOOKUP(C619,'CWE Categories'!A:C,3,0),"")</f>
        <v/>
      </c>
      <c r="M619" t="str">
        <f>IF($G619&lt;&gt;"",VLOOKUP($G619,Model!$A:$D,2,0),"")</f>
        <v/>
      </c>
      <c r="N619" t="str">
        <f>IF($G619&lt;&gt;"",VLOOKUP($G619,Model!$A:$D,3,0),"")</f>
        <v/>
      </c>
      <c r="O619" t="str">
        <f>IF($G619&lt;&gt;"",VLOOKUP($G619,Model!$A:$D,4,0),"")</f>
        <v/>
      </c>
    </row>
    <row r="620" spans="1:15" x14ac:dyDescent="0.3">
      <c r="A620" t="s">
        <v>1721</v>
      </c>
      <c r="B620" t="s">
        <v>1722</v>
      </c>
      <c r="C620">
        <v>0</v>
      </c>
      <c r="D620" t="s">
        <v>1654</v>
      </c>
      <c r="E620">
        <v>0</v>
      </c>
      <c r="G620" t="str">
        <f>IFERROR(VLOOKUP(C620,'CWE Categories'!A:C,3,0),"")</f>
        <v/>
      </c>
      <c r="M620" t="str">
        <f>IF($G620&lt;&gt;"",VLOOKUP($G620,Model!$A:$D,2,0),"")</f>
        <v/>
      </c>
      <c r="N620" t="str">
        <f>IF($G620&lt;&gt;"",VLOOKUP($G620,Model!$A:$D,3,0),"")</f>
        <v/>
      </c>
      <c r="O620" t="str">
        <f>IF($G620&lt;&gt;"",VLOOKUP($G620,Model!$A:$D,4,0),"")</f>
        <v/>
      </c>
    </row>
    <row r="621" spans="1:15" x14ac:dyDescent="0.3">
      <c r="A621" t="s">
        <v>1723</v>
      </c>
      <c r="B621" t="s">
        <v>1724</v>
      </c>
      <c r="C621" t="s">
        <v>306</v>
      </c>
      <c r="D621" t="s">
        <v>1654</v>
      </c>
      <c r="E621" t="s">
        <v>1655</v>
      </c>
      <c r="G621" t="str">
        <f>IFERROR(VLOOKUP(C621,'CWE Categories'!A:C,3,0),"")</f>
        <v>General Cryptographic Issues</v>
      </c>
      <c r="M621" t="str">
        <f>IF($G621&lt;&gt;"",VLOOKUP($G621,Model!$A:$D,2,0),"")</f>
        <v>Credential storage or transmission – Valid Accounts; Transmitting over network – Man-in-the-Middle, Network Sniffing; Sensitive information storage – various techniques from the Collection tactic</v>
      </c>
      <c r="N621" t="str">
        <f>IF($G621&lt;&gt;"",VLOOKUP($G621,Model!$A:$D,3,0),"")</f>
        <v>Brute Force</v>
      </c>
      <c r="O621">
        <f>IF($G621&lt;&gt;"",VLOOKUP($G621,Model!$A:$D,4,0),"")</f>
        <v>0</v>
      </c>
    </row>
    <row r="622" spans="1:15" x14ac:dyDescent="0.3">
      <c r="A622" t="s">
        <v>1725</v>
      </c>
      <c r="B622" t="s">
        <v>1726</v>
      </c>
      <c r="C622" t="s">
        <v>36</v>
      </c>
      <c r="D622" t="s">
        <v>1654</v>
      </c>
      <c r="E622" t="s">
        <v>1686</v>
      </c>
      <c r="G622" t="str">
        <f>IFERROR(VLOOKUP(C622,'CWE Categories'!A:C,3,0),"")</f>
        <v/>
      </c>
      <c r="M622" t="str">
        <f>IF($G622&lt;&gt;"",VLOOKUP($G622,Model!$A:$D,2,0),"")</f>
        <v/>
      </c>
      <c r="N622" t="str">
        <f>IF($G622&lt;&gt;"",VLOOKUP($G622,Model!$A:$D,3,0),"")</f>
        <v/>
      </c>
      <c r="O622" t="str">
        <f>IF($G622&lt;&gt;"",VLOOKUP($G622,Model!$A:$D,4,0),"")</f>
        <v/>
      </c>
    </row>
    <row r="623" spans="1:15" x14ac:dyDescent="0.3">
      <c r="A623" t="s">
        <v>1727</v>
      </c>
      <c r="B623" t="s">
        <v>1728</v>
      </c>
      <c r="C623">
        <v>0</v>
      </c>
      <c r="D623" t="s">
        <v>1654</v>
      </c>
      <c r="E623">
        <v>0</v>
      </c>
      <c r="G623" t="str">
        <f>IFERROR(VLOOKUP(C623,'CWE Categories'!A:C,3,0),"")</f>
        <v/>
      </c>
      <c r="M623" t="str">
        <f>IF($G623&lt;&gt;"",VLOOKUP($G623,Model!$A:$D,2,0),"")</f>
        <v/>
      </c>
      <c r="N623" t="str">
        <f>IF($G623&lt;&gt;"",VLOOKUP($G623,Model!$A:$D,3,0),"")</f>
        <v/>
      </c>
      <c r="O623" t="str">
        <f>IF($G623&lt;&gt;"",VLOOKUP($G623,Model!$A:$D,4,0),"")</f>
        <v/>
      </c>
    </row>
    <row r="624" spans="1:15" x14ac:dyDescent="0.3">
      <c r="A624" t="s">
        <v>1729</v>
      </c>
      <c r="B624" t="s">
        <v>1730</v>
      </c>
      <c r="C624" t="e">
        <v>#N/A</v>
      </c>
      <c r="D624" t="s">
        <v>1654</v>
      </c>
      <c r="E624" t="e">
        <v>#N/A</v>
      </c>
      <c r="G624" t="str">
        <f>IFERROR(VLOOKUP(C624,'CWE Categories'!A:C,3,0),"")</f>
        <v/>
      </c>
      <c r="M624" t="str">
        <f>IF($G624&lt;&gt;"",VLOOKUP($G624,Model!$A:$D,2,0),"")</f>
        <v/>
      </c>
      <c r="N624" t="str">
        <f>IF($G624&lt;&gt;"",VLOOKUP($G624,Model!$A:$D,3,0),"")</f>
        <v/>
      </c>
      <c r="O624" t="str">
        <f>IF($G624&lt;&gt;"",VLOOKUP($G624,Model!$A:$D,4,0),"")</f>
        <v/>
      </c>
    </row>
    <row r="625" spans="1:15" x14ac:dyDescent="0.3">
      <c r="A625" t="s">
        <v>1731</v>
      </c>
      <c r="B625" t="s">
        <v>1732</v>
      </c>
      <c r="C625" t="s">
        <v>354</v>
      </c>
      <c r="D625" t="s">
        <v>1654</v>
      </c>
      <c r="E625" t="s">
        <v>1733</v>
      </c>
      <c r="G625" t="str">
        <f>IFERROR(VLOOKUP(C625,'CWE Categories'!A:C,3,0),"")</f>
        <v/>
      </c>
      <c r="M625" t="str">
        <f>IF($G625&lt;&gt;"",VLOOKUP($G625,Model!$A:$D,2,0),"")</f>
        <v/>
      </c>
      <c r="N625" t="str">
        <f>IF($G625&lt;&gt;"",VLOOKUP($G625,Model!$A:$D,3,0),"")</f>
        <v/>
      </c>
      <c r="O625" t="str">
        <f>IF($G625&lt;&gt;"",VLOOKUP($G625,Model!$A:$D,4,0),"")</f>
        <v/>
      </c>
    </row>
    <row r="626" spans="1:15" x14ac:dyDescent="0.3">
      <c r="A626" t="s">
        <v>1734</v>
      </c>
      <c r="B626" t="s">
        <v>1735</v>
      </c>
      <c r="C626">
        <v>0</v>
      </c>
      <c r="D626" t="s">
        <v>1654</v>
      </c>
      <c r="E626">
        <v>0</v>
      </c>
      <c r="G626" t="str">
        <f>IFERROR(VLOOKUP(C626,'CWE Categories'!A:C,3,0),"")</f>
        <v/>
      </c>
      <c r="M626" t="str">
        <f>IF($G626&lt;&gt;"",VLOOKUP($G626,Model!$A:$D,2,0),"")</f>
        <v/>
      </c>
      <c r="N626" t="str">
        <f>IF($G626&lt;&gt;"",VLOOKUP($G626,Model!$A:$D,3,0),"")</f>
        <v/>
      </c>
      <c r="O626" t="str">
        <f>IF($G626&lt;&gt;"",VLOOKUP($G626,Model!$A:$D,4,0),"")</f>
        <v/>
      </c>
    </row>
    <row r="627" spans="1:15" x14ac:dyDescent="0.3">
      <c r="A627" t="s">
        <v>1736</v>
      </c>
      <c r="B627" t="s">
        <v>1737</v>
      </c>
      <c r="C627" t="s">
        <v>136</v>
      </c>
      <c r="D627" t="s">
        <v>1654</v>
      </c>
      <c r="E627" t="s">
        <v>1655</v>
      </c>
      <c r="G627" t="str">
        <f>IFERROR(VLOOKUP(C627,'CWE Categories'!A:C,3,0),"")</f>
        <v>General Authentication, Authorization, and Permission Errors</v>
      </c>
      <c r="M627" t="str">
        <f>IF($G627&lt;&gt;"",VLOOKUP($G627,Model!$A:$D,2,0),"")</f>
        <v>Exploit Public-Facing Application,  Exploitation for Privilege Escalation, Exploitation of Remote Services</v>
      </c>
      <c r="N627" t="str">
        <f>IF($G627&lt;&gt;"",VLOOKUP($G627,Model!$A:$D,3,0),"")</f>
        <v>Depends on what is given access to.</v>
      </c>
      <c r="O627" t="str">
        <f>IF($G627&lt;&gt;"",VLOOKUP($G627,Model!$A:$D,4,0),"")</f>
        <v>N/A</v>
      </c>
    </row>
    <row r="628" spans="1:15" x14ac:dyDescent="0.3">
      <c r="A628" t="s">
        <v>1738</v>
      </c>
      <c r="B628" t="s">
        <v>1739</v>
      </c>
      <c r="C628">
        <v>0</v>
      </c>
      <c r="D628" t="s">
        <v>1654</v>
      </c>
      <c r="E628">
        <v>0</v>
      </c>
      <c r="G628" t="str">
        <f>IFERROR(VLOOKUP(C628,'CWE Categories'!A:C,3,0),"")</f>
        <v/>
      </c>
      <c r="M628" t="str">
        <f>IF($G628&lt;&gt;"",VLOOKUP($G628,Model!$A:$D,2,0),"")</f>
        <v/>
      </c>
      <c r="N628" t="str">
        <f>IF($G628&lt;&gt;"",VLOOKUP($G628,Model!$A:$D,3,0),"")</f>
        <v/>
      </c>
      <c r="O628" t="str">
        <f>IF($G628&lt;&gt;"",VLOOKUP($G628,Model!$A:$D,4,0),"")</f>
        <v/>
      </c>
    </row>
    <row r="629" spans="1:15" x14ac:dyDescent="0.3">
      <c r="A629" t="s">
        <v>1740</v>
      </c>
      <c r="B629" t="s">
        <v>1741</v>
      </c>
      <c r="C629" t="s">
        <v>1742</v>
      </c>
      <c r="D629" t="s">
        <v>1654</v>
      </c>
      <c r="E629">
        <v>0</v>
      </c>
      <c r="G629" t="str">
        <f>IFERROR(VLOOKUP(C629,'CWE Categories'!A:C,3,0),"")</f>
        <v>Memory Modification (Memory Buffer Errors, Pointer Issues, Type Errors, etc.)</v>
      </c>
      <c r="M629" t="str">
        <f>IF($G629&lt;&gt;"",VLOOKUP($G629,Model!$A:$D,2,0),"")</f>
        <v>Hijack Execution Flow, Endpoint Denial of Service: Application or System Exploitation</v>
      </c>
      <c r="N629" t="str">
        <f>IF($G629&lt;&gt;"",VLOOKUP($G629,Model!$A:$D,3,0),"")</f>
        <v>N/A</v>
      </c>
      <c r="O629">
        <f>IF($G629&lt;&gt;"",VLOOKUP($G629,Model!$A:$D,4,0),"")</f>
        <v>0</v>
      </c>
    </row>
    <row r="630" spans="1:15" x14ac:dyDescent="0.3">
      <c r="A630" t="s">
        <v>1743</v>
      </c>
      <c r="B630" t="s">
        <v>1744</v>
      </c>
      <c r="C630" t="s">
        <v>394</v>
      </c>
      <c r="D630" t="s">
        <v>1654</v>
      </c>
      <c r="E630" t="s">
        <v>1686</v>
      </c>
      <c r="G630" t="str">
        <f>IFERROR(VLOOKUP(C630,'CWE Categories'!A:C,3,0),"")</f>
        <v/>
      </c>
      <c r="M630" t="str">
        <f>IF($G630&lt;&gt;"",VLOOKUP($G630,Model!$A:$D,2,0),"")</f>
        <v/>
      </c>
      <c r="N630" t="str">
        <f>IF($G630&lt;&gt;"",VLOOKUP($G630,Model!$A:$D,3,0),"")</f>
        <v/>
      </c>
      <c r="O630" t="str">
        <f>IF($G630&lt;&gt;"",VLOOKUP($G630,Model!$A:$D,4,0),"")</f>
        <v/>
      </c>
    </row>
    <row r="631" spans="1:15" x14ac:dyDescent="0.3">
      <c r="A631" t="s">
        <v>1745</v>
      </c>
      <c r="B631" t="s">
        <v>1746</v>
      </c>
      <c r="C631" t="s">
        <v>36</v>
      </c>
      <c r="D631" t="s">
        <v>1654</v>
      </c>
      <c r="E631">
        <v>0</v>
      </c>
      <c r="G631" t="str">
        <f>IFERROR(VLOOKUP(C631,'CWE Categories'!A:C,3,0),"")</f>
        <v/>
      </c>
      <c r="M631" t="str">
        <f>IF($G631&lt;&gt;"",VLOOKUP($G631,Model!$A:$D,2,0),"")</f>
        <v/>
      </c>
      <c r="N631" t="str">
        <f>IF($G631&lt;&gt;"",VLOOKUP($G631,Model!$A:$D,3,0),"")</f>
        <v/>
      </c>
      <c r="O631" t="str">
        <f>IF($G631&lt;&gt;"",VLOOKUP($G631,Model!$A:$D,4,0),"")</f>
        <v/>
      </c>
    </row>
    <row r="632" spans="1:15" x14ac:dyDescent="0.3">
      <c r="A632" t="s">
        <v>1747</v>
      </c>
      <c r="B632" t="s">
        <v>1748</v>
      </c>
      <c r="C632" t="s">
        <v>73</v>
      </c>
      <c r="D632" t="s">
        <v>1654</v>
      </c>
      <c r="E632" t="s">
        <v>1655</v>
      </c>
      <c r="G632" t="str">
        <f>IFERROR(VLOOKUP(C632,'CWE Categories'!A:C,3,0),"")</f>
        <v>OS Command Injection</v>
      </c>
      <c r="M632" t="str">
        <f>IF($G632&lt;&gt;"",VLOOKUP($G632,Model!$A:$D,2,0),"")</f>
        <v>Command and Scripting Interpreter</v>
      </c>
      <c r="N632" t="str">
        <f>IF($G632&lt;&gt;"",VLOOKUP($G632,Model!$A:$D,3,0),"")</f>
        <v>N/A</v>
      </c>
      <c r="O632" t="str">
        <f>IF($G632&lt;&gt;"",VLOOKUP($G632,Model!$A:$D,4,0),"")</f>
        <v>External Remote Service</v>
      </c>
    </row>
    <row r="633" spans="1:15" x14ac:dyDescent="0.3">
      <c r="A633" t="s">
        <v>1749</v>
      </c>
      <c r="B633" t="s">
        <v>1750</v>
      </c>
      <c r="C633" t="s">
        <v>190</v>
      </c>
      <c r="D633" t="s">
        <v>1654</v>
      </c>
      <c r="E633" t="s">
        <v>1751</v>
      </c>
      <c r="G633" t="str">
        <f>IFERROR(VLOOKUP(C633,'CWE Categories'!A:C,3,0),"")</f>
        <v>General Authentication, Authorization, and Permission Errors</v>
      </c>
      <c r="M633" t="str">
        <f>IF($G633&lt;&gt;"",VLOOKUP($G633,Model!$A:$D,2,0),"")</f>
        <v>Exploit Public-Facing Application,  Exploitation for Privilege Escalation, Exploitation of Remote Services</v>
      </c>
      <c r="N633" t="str">
        <f>IF($G633&lt;&gt;"",VLOOKUP($G633,Model!$A:$D,3,0),"")</f>
        <v>Depends on what is given access to.</v>
      </c>
      <c r="O633" t="str">
        <f>IF($G633&lt;&gt;"",VLOOKUP($G633,Model!$A:$D,4,0),"")</f>
        <v>N/A</v>
      </c>
    </row>
    <row r="634" spans="1:15" x14ac:dyDescent="0.3">
      <c r="A634" t="s">
        <v>1752</v>
      </c>
      <c r="B634" t="s">
        <v>1753</v>
      </c>
      <c r="C634" t="s">
        <v>1754</v>
      </c>
      <c r="D634" t="s">
        <v>1654</v>
      </c>
      <c r="E634" t="s">
        <v>1755</v>
      </c>
      <c r="G634" t="str">
        <f>IFERROR(VLOOKUP(C634,'CWE Categories'!A:C,3,0),"")</f>
        <v>Untrusted/Uncontrolled/Unquoted Search Path</v>
      </c>
      <c r="M634" t="str">
        <f>IF($G634&lt;&gt;"",VLOOKUP($G634,Model!$A:$D,2,0),"")</f>
        <v>Hijack Execution Flow</v>
      </c>
      <c r="N634" t="str">
        <f>IF($G634&lt;&gt;"",VLOOKUP($G634,Model!$A:$D,3,0),"")</f>
        <v>N/A</v>
      </c>
      <c r="O634" t="str">
        <f>IF($G634&lt;&gt;"",VLOOKUP($G634,Model!$A:$D,4,0),"")</f>
        <v>N/A</v>
      </c>
    </row>
    <row r="635" spans="1:15" x14ac:dyDescent="0.3">
      <c r="A635" t="s">
        <v>1756</v>
      </c>
      <c r="B635" t="s">
        <v>1757</v>
      </c>
      <c r="C635" t="s">
        <v>136</v>
      </c>
      <c r="D635" t="s">
        <v>1654</v>
      </c>
      <c r="E635" t="s">
        <v>1686</v>
      </c>
      <c r="G635" t="str">
        <f>IFERROR(VLOOKUP(C635,'CWE Categories'!A:C,3,0),"")</f>
        <v>General Authentication, Authorization, and Permission Errors</v>
      </c>
      <c r="M635" t="str">
        <f>IF($G635&lt;&gt;"",VLOOKUP($G635,Model!$A:$D,2,0),"")</f>
        <v>Exploit Public-Facing Application,  Exploitation for Privilege Escalation, Exploitation of Remote Services</v>
      </c>
      <c r="N635" t="str">
        <f>IF($G635&lt;&gt;"",VLOOKUP($G635,Model!$A:$D,3,0),"")</f>
        <v>Depends on what is given access to.</v>
      </c>
      <c r="O635" t="str">
        <f>IF($G635&lt;&gt;"",VLOOKUP($G635,Model!$A:$D,4,0),"")</f>
        <v>N/A</v>
      </c>
    </row>
    <row r="636" spans="1:15" x14ac:dyDescent="0.3">
      <c r="A636" t="s">
        <v>1758</v>
      </c>
      <c r="B636" t="s">
        <v>1759</v>
      </c>
      <c r="C636" t="s">
        <v>17</v>
      </c>
      <c r="D636" t="s">
        <v>1654</v>
      </c>
      <c r="E636" t="s">
        <v>1655</v>
      </c>
      <c r="G636" t="str">
        <f>IFERROR(VLOOKUP(C636,'CWE Categories'!A:C,3,0),"")</f>
        <v>Memory Modification (Memory Buffer Errors, Pointer Issues, Type Errors, etc.)</v>
      </c>
      <c r="M636" t="str">
        <f>IF($G636&lt;&gt;"",VLOOKUP($G636,Model!$A:$D,2,0),"")</f>
        <v>Hijack Execution Flow, Endpoint Denial of Service: Application or System Exploitation</v>
      </c>
      <c r="N636" t="str">
        <f>IF($G636&lt;&gt;"",VLOOKUP($G636,Model!$A:$D,3,0),"")</f>
        <v>N/A</v>
      </c>
      <c r="O636">
        <f>IF($G636&lt;&gt;"",VLOOKUP($G636,Model!$A:$D,4,0),"")</f>
        <v>0</v>
      </c>
    </row>
    <row r="637" spans="1:15" x14ac:dyDescent="0.3">
      <c r="A637" t="s">
        <v>1760</v>
      </c>
      <c r="B637" t="s">
        <v>1761</v>
      </c>
      <c r="C637" t="s">
        <v>674</v>
      </c>
      <c r="D637" t="s">
        <v>1654</v>
      </c>
      <c r="E637" t="s">
        <v>1655</v>
      </c>
      <c r="G637" t="str">
        <f>IFERROR(VLOOKUP(C637,'CWE Categories'!A:C,3,0),"")</f>
        <v>Memory Modification (Memory Buffer Errors, Pointer Issues, Type Errors, etc.)</v>
      </c>
      <c r="M637" t="str">
        <f>IF($G637&lt;&gt;"",VLOOKUP($G637,Model!$A:$D,2,0),"")</f>
        <v>Hijack Execution Flow, Endpoint Denial of Service: Application or System Exploitation</v>
      </c>
      <c r="N637" t="str">
        <f>IF($G637&lt;&gt;"",VLOOKUP($G637,Model!$A:$D,3,0),"")</f>
        <v>N/A</v>
      </c>
      <c r="O637">
        <f>IF($G637&lt;&gt;"",VLOOKUP($G637,Model!$A:$D,4,0),"")</f>
        <v>0</v>
      </c>
    </row>
    <row r="638" spans="1:15" x14ac:dyDescent="0.3">
      <c r="A638" t="s">
        <v>1762</v>
      </c>
      <c r="B638" t="s">
        <v>1763</v>
      </c>
      <c r="C638" t="s">
        <v>190</v>
      </c>
      <c r="D638" t="s">
        <v>1654</v>
      </c>
      <c r="E638">
        <v>0</v>
      </c>
      <c r="G638" t="str">
        <f>IFERROR(VLOOKUP(C638,'CWE Categories'!A:C,3,0),"")</f>
        <v>General Authentication, Authorization, and Permission Errors</v>
      </c>
      <c r="M638" t="str">
        <f>IF($G638&lt;&gt;"",VLOOKUP($G638,Model!$A:$D,2,0),"")</f>
        <v>Exploit Public-Facing Application,  Exploitation for Privilege Escalation, Exploitation of Remote Services</v>
      </c>
      <c r="N638" t="str">
        <f>IF($G638&lt;&gt;"",VLOOKUP($G638,Model!$A:$D,3,0),"")</f>
        <v>Depends on what is given access to.</v>
      </c>
      <c r="O638" t="str">
        <f>IF($G638&lt;&gt;"",VLOOKUP($G638,Model!$A:$D,4,0),"")</f>
        <v>N/A</v>
      </c>
    </row>
    <row r="639" spans="1:15" x14ac:dyDescent="0.3">
      <c r="A639" t="s">
        <v>1764</v>
      </c>
      <c r="B639" t="s">
        <v>1765</v>
      </c>
      <c r="C639" t="s">
        <v>73</v>
      </c>
      <c r="D639" t="s">
        <v>1654</v>
      </c>
      <c r="E639" t="s">
        <v>1655</v>
      </c>
      <c r="G639" t="str">
        <f>IFERROR(VLOOKUP(C639,'CWE Categories'!A:C,3,0),"")</f>
        <v>OS Command Injection</v>
      </c>
      <c r="M639" t="str">
        <f>IF($G639&lt;&gt;"",VLOOKUP($G639,Model!$A:$D,2,0),"")</f>
        <v>Command and Scripting Interpreter</v>
      </c>
      <c r="N639" t="str">
        <f>IF($G639&lt;&gt;"",VLOOKUP($G639,Model!$A:$D,3,0),"")</f>
        <v>N/A</v>
      </c>
      <c r="O639" t="str">
        <f>IF($G639&lt;&gt;"",VLOOKUP($G639,Model!$A:$D,4,0),"")</f>
        <v>External Remote Service</v>
      </c>
    </row>
    <row r="640" spans="1:15" x14ac:dyDescent="0.3">
      <c r="A640" t="s">
        <v>1766</v>
      </c>
      <c r="B640" t="s">
        <v>1767</v>
      </c>
      <c r="C640">
        <v>0</v>
      </c>
      <c r="D640" t="s">
        <v>1654</v>
      </c>
      <c r="E640">
        <v>0</v>
      </c>
      <c r="G640" t="str">
        <f>IFERROR(VLOOKUP(C640,'CWE Categories'!A:C,3,0),"")</f>
        <v/>
      </c>
      <c r="M640" t="str">
        <f>IF($G640&lt;&gt;"",VLOOKUP($G640,Model!$A:$D,2,0),"")</f>
        <v/>
      </c>
      <c r="N640" t="str">
        <f>IF($G640&lt;&gt;"",VLOOKUP($G640,Model!$A:$D,3,0),"")</f>
        <v/>
      </c>
      <c r="O640" t="str">
        <f>IF($G640&lt;&gt;"",VLOOKUP($G640,Model!$A:$D,4,0),"")</f>
        <v/>
      </c>
    </row>
    <row r="641" spans="1:15" x14ac:dyDescent="0.3">
      <c r="A641" t="s">
        <v>1768</v>
      </c>
      <c r="B641" t="s">
        <v>1769</v>
      </c>
      <c r="C641">
        <v>0</v>
      </c>
      <c r="D641" t="s">
        <v>1654</v>
      </c>
      <c r="E641">
        <v>0</v>
      </c>
      <c r="G641" t="str">
        <f>IFERROR(VLOOKUP(C641,'CWE Categories'!A:C,3,0),"")</f>
        <v/>
      </c>
      <c r="M641" t="str">
        <f>IF($G641&lt;&gt;"",VLOOKUP($G641,Model!$A:$D,2,0),"")</f>
        <v/>
      </c>
      <c r="N641" t="str">
        <f>IF($G641&lt;&gt;"",VLOOKUP($G641,Model!$A:$D,3,0),"")</f>
        <v/>
      </c>
      <c r="O641" t="str">
        <f>IF($G641&lt;&gt;"",VLOOKUP($G641,Model!$A:$D,4,0),"")</f>
        <v/>
      </c>
    </row>
    <row r="642" spans="1:15" x14ac:dyDescent="0.3">
      <c r="A642" t="s">
        <v>1770</v>
      </c>
      <c r="B642" t="s">
        <v>1771</v>
      </c>
      <c r="C642" t="s">
        <v>208</v>
      </c>
      <c r="D642" t="s">
        <v>1654</v>
      </c>
      <c r="E642" t="s">
        <v>1655</v>
      </c>
      <c r="G642" t="str">
        <f>IFERROR(VLOOKUP(C642,'CWE Categories'!A:C,3,0),"")</f>
        <v>URL Redirection to Untrusted Site ('Open Redirect')</v>
      </c>
      <c r="M642" t="str">
        <f>IF($G642&lt;&gt;"",VLOOKUP($G642,Model!$A:$D,2,0),"")</f>
        <v>N/A</v>
      </c>
      <c r="N642" t="str">
        <f>IF($G642&lt;&gt;"",VLOOKUP($G642,Model!$A:$D,3,0),"")</f>
        <v>Masquerading</v>
      </c>
      <c r="O642" t="str">
        <f>IF($G642&lt;&gt;"",VLOOKUP($G642,Model!$A:$D,4,0),"")</f>
        <v>Phishing: Spearphishing Link</v>
      </c>
    </row>
    <row r="643" spans="1:15" x14ac:dyDescent="0.3">
      <c r="A643" t="s">
        <v>1772</v>
      </c>
      <c r="B643" t="s">
        <v>1773</v>
      </c>
      <c r="C643" t="s">
        <v>749</v>
      </c>
      <c r="D643" t="s">
        <v>1654</v>
      </c>
      <c r="E643" t="s">
        <v>1774</v>
      </c>
      <c r="G643" t="str">
        <f>IFERROR(VLOOKUP(C643,'CWE Categories'!A:C,3,0),"")</f>
        <v/>
      </c>
      <c r="M643" t="str">
        <f>IF($G643&lt;&gt;"",VLOOKUP($G643,Model!$A:$D,2,0),"")</f>
        <v/>
      </c>
      <c r="N643" t="str">
        <f>IF($G643&lt;&gt;"",VLOOKUP($G643,Model!$A:$D,3,0),"")</f>
        <v/>
      </c>
      <c r="O643" t="str">
        <f>IF($G643&lt;&gt;"",VLOOKUP($G643,Model!$A:$D,4,0),"")</f>
        <v/>
      </c>
    </row>
    <row r="644" spans="1:15" x14ac:dyDescent="0.3">
      <c r="A644" t="s">
        <v>1775</v>
      </c>
      <c r="B644" t="s">
        <v>1776</v>
      </c>
      <c r="C644" t="s">
        <v>25</v>
      </c>
      <c r="D644" t="s">
        <v>1654</v>
      </c>
      <c r="E644" t="s">
        <v>1686</v>
      </c>
      <c r="G644" t="str">
        <f>IFERROR(VLOOKUP(C644,'CWE Categories'!A:C,3,0),"")</f>
        <v>Hard-coded Credentials</v>
      </c>
      <c r="M644" t="str">
        <f>IF($G644&lt;&gt;"",VLOOKUP($G644,Model!$A:$D,2,0),"")</f>
        <v>Default Accounts</v>
      </c>
      <c r="N644" t="str">
        <f>IF($G644&lt;&gt;"",VLOOKUP($G644,Model!$A:$D,3,0),"")</f>
        <v>N/A</v>
      </c>
      <c r="O644" t="str">
        <f>IF($G644&lt;&gt;"",VLOOKUP($G644,Model!$A:$D,4,0),"")</f>
        <v>N/A</v>
      </c>
    </row>
    <row r="645" spans="1:15" x14ac:dyDescent="0.3">
      <c r="A645" t="s">
        <v>1777</v>
      </c>
      <c r="B645" t="s">
        <v>1778</v>
      </c>
      <c r="C645">
        <v>0</v>
      </c>
      <c r="D645" t="s">
        <v>1654</v>
      </c>
      <c r="E645">
        <v>0</v>
      </c>
      <c r="G645" t="str">
        <f>IFERROR(VLOOKUP(C645,'CWE Categories'!A:C,3,0),"")</f>
        <v/>
      </c>
      <c r="M645" t="str">
        <f>IF($G645&lt;&gt;"",VLOOKUP($G645,Model!$A:$D,2,0),"")</f>
        <v/>
      </c>
      <c r="N645" t="str">
        <f>IF($G645&lt;&gt;"",VLOOKUP($G645,Model!$A:$D,3,0),"")</f>
        <v/>
      </c>
      <c r="O645" t="str">
        <f>IF($G645&lt;&gt;"",VLOOKUP($G645,Model!$A:$D,4,0),"")</f>
        <v/>
      </c>
    </row>
    <row r="646" spans="1:15" x14ac:dyDescent="0.3">
      <c r="A646" t="s">
        <v>1779</v>
      </c>
      <c r="B646" t="s">
        <v>1780</v>
      </c>
      <c r="C646" t="s">
        <v>96</v>
      </c>
      <c r="D646" t="s">
        <v>1654</v>
      </c>
      <c r="E646" t="s">
        <v>1655</v>
      </c>
      <c r="G646" t="str">
        <f>IFERROR(VLOOKUP(C646,'CWE Categories'!A:C,3,0),"")</f>
        <v/>
      </c>
      <c r="M646" t="str">
        <f>IF($G646&lt;&gt;"",VLOOKUP($G646,Model!$A:$D,2,0),"")</f>
        <v/>
      </c>
      <c r="N646" t="str">
        <f>IF($G646&lt;&gt;"",VLOOKUP($G646,Model!$A:$D,3,0),"")</f>
        <v/>
      </c>
      <c r="O646" t="str">
        <f>IF($G646&lt;&gt;"",VLOOKUP($G646,Model!$A:$D,4,0),"")</f>
        <v/>
      </c>
    </row>
    <row r="647" spans="1:15" x14ac:dyDescent="0.3">
      <c r="A647" t="s">
        <v>1781</v>
      </c>
      <c r="B647" t="s">
        <v>1782</v>
      </c>
      <c r="C647" t="s">
        <v>316</v>
      </c>
      <c r="D647" t="s">
        <v>1654</v>
      </c>
      <c r="E647" t="s">
        <v>1655</v>
      </c>
      <c r="G647" t="str">
        <f>IFERROR(VLOOKUP(C647,'CWE Categories'!A:C,3,0),"")</f>
        <v>Memory Modification (Memory Buffer Errors, Pointer Issues, Type Errors, etc.)</v>
      </c>
      <c r="M647" t="str">
        <f>IF($G647&lt;&gt;"",VLOOKUP($G647,Model!$A:$D,2,0),"")</f>
        <v>Hijack Execution Flow, Endpoint Denial of Service: Application or System Exploitation</v>
      </c>
      <c r="N647" t="str">
        <f>IF($G647&lt;&gt;"",VLOOKUP($G647,Model!$A:$D,3,0),"")</f>
        <v>N/A</v>
      </c>
      <c r="O647">
        <f>IF($G647&lt;&gt;"",VLOOKUP($G647,Model!$A:$D,4,0),"")</f>
        <v>0</v>
      </c>
    </row>
    <row r="648" spans="1:15" x14ac:dyDescent="0.3">
      <c r="A648" t="s">
        <v>1783</v>
      </c>
      <c r="B648" t="s">
        <v>1784</v>
      </c>
      <c r="C648" t="s">
        <v>73</v>
      </c>
      <c r="D648" t="s">
        <v>1654</v>
      </c>
      <c r="E648" t="s">
        <v>1655</v>
      </c>
      <c r="G648" t="str">
        <f>IFERROR(VLOOKUP(C648,'CWE Categories'!A:C,3,0),"")</f>
        <v>OS Command Injection</v>
      </c>
      <c r="M648" t="str">
        <f>IF($G648&lt;&gt;"",VLOOKUP($G648,Model!$A:$D,2,0),"")</f>
        <v>Command and Scripting Interpreter</v>
      </c>
      <c r="N648" t="str">
        <f>IF($G648&lt;&gt;"",VLOOKUP($G648,Model!$A:$D,3,0),"")</f>
        <v>N/A</v>
      </c>
      <c r="O648" t="str">
        <f>IF($G648&lt;&gt;"",VLOOKUP($G648,Model!$A:$D,4,0),"")</f>
        <v>External Remote Service</v>
      </c>
    </row>
    <row r="649" spans="1:15" x14ac:dyDescent="0.3">
      <c r="A649" t="s">
        <v>1785</v>
      </c>
      <c r="B649" t="s">
        <v>1786</v>
      </c>
      <c r="C649" t="e">
        <v>#N/A</v>
      </c>
      <c r="D649" t="s">
        <v>1654</v>
      </c>
      <c r="E649" t="e">
        <v>#N/A</v>
      </c>
      <c r="G649" t="str">
        <f>IFERROR(VLOOKUP(C649,'CWE Categories'!A:C,3,0),"")</f>
        <v/>
      </c>
      <c r="M649" t="str">
        <f>IF($G649&lt;&gt;"",VLOOKUP($G649,Model!$A:$D,2,0),"")</f>
        <v/>
      </c>
      <c r="N649" t="str">
        <f>IF($G649&lt;&gt;"",VLOOKUP($G649,Model!$A:$D,3,0),"")</f>
        <v/>
      </c>
      <c r="O649" t="str">
        <f>IF($G649&lt;&gt;"",VLOOKUP($G649,Model!$A:$D,4,0),"")</f>
        <v/>
      </c>
    </row>
    <row r="650" spans="1:15" x14ac:dyDescent="0.3">
      <c r="A650" t="s">
        <v>1787</v>
      </c>
      <c r="B650" t="s">
        <v>1788</v>
      </c>
      <c r="C650">
        <v>0</v>
      </c>
      <c r="D650" t="s">
        <v>1654</v>
      </c>
      <c r="E650">
        <v>0</v>
      </c>
      <c r="G650" t="str">
        <f>IFERROR(VLOOKUP(C650,'CWE Categories'!A:C,3,0),"")</f>
        <v/>
      </c>
      <c r="M650" t="str">
        <f>IF($G650&lt;&gt;"",VLOOKUP($G650,Model!$A:$D,2,0),"")</f>
        <v/>
      </c>
      <c r="N650" t="str">
        <f>IF($G650&lt;&gt;"",VLOOKUP($G650,Model!$A:$D,3,0),"")</f>
        <v/>
      </c>
      <c r="O650" t="str">
        <f>IF($G650&lt;&gt;"",VLOOKUP($G650,Model!$A:$D,4,0),"")</f>
        <v/>
      </c>
    </row>
    <row r="651" spans="1:15" x14ac:dyDescent="0.3">
      <c r="A651" t="s">
        <v>1789</v>
      </c>
      <c r="B651" t="s">
        <v>1790</v>
      </c>
      <c r="C651" t="s">
        <v>73</v>
      </c>
      <c r="D651" t="s">
        <v>1654</v>
      </c>
      <c r="E651" t="s">
        <v>1655</v>
      </c>
      <c r="G651" t="str">
        <f>IFERROR(VLOOKUP(C651,'CWE Categories'!A:C,3,0),"")</f>
        <v>OS Command Injection</v>
      </c>
      <c r="M651" t="str">
        <f>IF($G651&lt;&gt;"",VLOOKUP($G651,Model!$A:$D,2,0),"")</f>
        <v>Command and Scripting Interpreter</v>
      </c>
      <c r="N651" t="str">
        <f>IF($G651&lt;&gt;"",VLOOKUP($G651,Model!$A:$D,3,0),"")</f>
        <v>N/A</v>
      </c>
      <c r="O651" t="str">
        <f>IF($G651&lt;&gt;"",VLOOKUP($G651,Model!$A:$D,4,0),"")</f>
        <v>External Remote Service</v>
      </c>
    </row>
    <row r="652" spans="1:15" x14ac:dyDescent="0.3">
      <c r="A652" t="s">
        <v>1791</v>
      </c>
      <c r="B652" t="s">
        <v>1792</v>
      </c>
      <c r="C652">
        <v>0</v>
      </c>
      <c r="D652" t="s">
        <v>1654</v>
      </c>
      <c r="E652">
        <v>0</v>
      </c>
      <c r="G652" t="str">
        <f>IFERROR(VLOOKUP(C652,'CWE Categories'!A:C,3,0),"")</f>
        <v/>
      </c>
      <c r="M652" t="str">
        <f>IF($G652&lt;&gt;"",VLOOKUP($G652,Model!$A:$D,2,0),"")</f>
        <v/>
      </c>
      <c r="N652" t="str">
        <f>IF($G652&lt;&gt;"",VLOOKUP($G652,Model!$A:$D,3,0),"")</f>
        <v/>
      </c>
      <c r="O652" t="str">
        <f>IF($G652&lt;&gt;"",VLOOKUP($G652,Model!$A:$D,4,0),"")</f>
        <v/>
      </c>
    </row>
    <row r="653" spans="1:15" x14ac:dyDescent="0.3">
      <c r="A653" t="s">
        <v>1793</v>
      </c>
      <c r="B653" t="s">
        <v>1794</v>
      </c>
      <c r="C653" t="s">
        <v>83</v>
      </c>
      <c r="D653" t="s">
        <v>1654</v>
      </c>
      <c r="E653" t="s">
        <v>1795</v>
      </c>
      <c r="G653" t="str">
        <f>IFERROR(VLOOKUP(C653,'CWE Categories'!A:C,3,0),"")</f>
        <v>Cross-site Scripting (XSS)</v>
      </c>
      <c r="M653" t="str">
        <f>IF($G653&lt;&gt;"",VLOOKUP($G653,Model!$A:$D,2,0),"")</f>
        <v>Command and Scripting Interpreter: JavaScript/JScript</v>
      </c>
      <c r="N653" t="str">
        <f>IF($G653&lt;&gt;"",VLOOKUP($G653,Model!$A:$D,3,0),"")</f>
        <v>Man-in-the-Browser</v>
      </c>
      <c r="O653" t="str">
        <f>IF($G653&lt;&gt;"",VLOOKUP($G653,Model!$A:$D,4,0),"")</f>
        <v>Stored – Drive-by Compromise, Others – User Execution: Malicious Link</v>
      </c>
    </row>
    <row r="654" spans="1:15" x14ac:dyDescent="0.3">
      <c r="A654" t="s">
        <v>1796</v>
      </c>
      <c r="B654" t="s">
        <v>1797</v>
      </c>
      <c r="C654" t="s">
        <v>25</v>
      </c>
      <c r="D654" t="s">
        <v>1654</v>
      </c>
      <c r="E654" t="s">
        <v>1686</v>
      </c>
      <c r="G654" t="str">
        <f>IFERROR(VLOOKUP(C654,'CWE Categories'!A:C,3,0),"")</f>
        <v>Hard-coded Credentials</v>
      </c>
      <c r="M654" t="str">
        <f>IF($G654&lt;&gt;"",VLOOKUP($G654,Model!$A:$D,2,0),"")</f>
        <v>Default Accounts</v>
      </c>
      <c r="N654" t="str">
        <f>IF($G654&lt;&gt;"",VLOOKUP($G654,Model!$A:$D,3,0),"")</f>
        <v>N/A</v>
      </c>
      <c r="O654" t="str">
        <f>IF($G654&lt;&gt;"",VLOOKUP($G654,Model!$A:$D,4,0),"")</f>
        <v>N/A</v>
      </c>
    </row>
    <row r="655" spans="1:15" x14ac:dyDescent="0.3">
      <c r="A655" t="s">
        <v>1798</v>
      </c>
      <c r="B655" t="s">
        <v>1799</v>
      </c>
      <c r="C655" t="s">
        <v>420</v>
      </c>
      <c r="D655" t="s">
        <v>1654</v>
      </c>
      <c r="E655" t="s">
        <v>1655</v>
      </c>
      <c r="G655" t="str">
        <f>IFERROR(VLOOKUP(C655,'CWE Categories'!A:C,3,0),"")</f>
        <v>Session Fixation</v>
      </c>
      <c r="M655" t="str">
        <f>IF($G655&lt;&gt;"",VLOOKUP($G655,Model!$A:$D,2,0),"")</f>
        <v>Remote Service Session Hijacking</v>
      </c>
      <c r="N655" t="str">
        <f>IF($G655&lt;&gt;"",VLOOKUP($G655,Model!$A:$D,3,0),"")</f>
        <v>N/A</v>
      </c>
      <c r="O655" t="str">
        <f>IF($G655&lt;&gt;"",VLOOKUP($G655,Model!$A:$D,4,0),"")</f>
        <v>N/A</v>
      </c>
    </row>
    <row r="656" spans="1:15" x14ac:dyDescent="0.3">
      <c r="A656" t="s">
        <v>1800</v>
      </c>
      <c r="B656" t="s">
        <v>1801</v>
      </c>
      <c r="C656" t="s">
        <v>36</v>
      </c>
      <c r="D656" t="s">
        <v>1654</v>
      </c>
      <c r="E656" t="s">
        <v>1774</v>
      </c>
      <c r="G656" t="str">
        <f>IFERROR(VLOOKUP(C656,'CWE Categories'!A:C,3,0),"")</f>
        <v/>
      </c>
      <c r="M656" t="str">
        <f>IF($G656&lt;&gt;"",VLOOKUP($G656,Model!$A:$D,2,0),"")</f>
        <v/>
      </c>
      <c r="N656" t="str">
        <f>IF($G656&lt;&gt;"",VLOOKUP($G656,Model!$A:$D,3,0),"")</f>
        <v/>
      </c>
      <c r="O656" t="str">
        <f>IF($G656&lt;&gt;"",VLOOKUP($G656,Model!$A:$D,4,0),"")</f>
        <v/>
      </c>
    </row>
    <row r="657" spans="1:15" x14ac:dyDescent="0.3">
      <c r="A657" t="s">
        <v>1802</v>
      </c>
      <c r="B657" t="s">
        <v>1803</v>
      </c>
      <c r="C657" t="s">
        <v>31</v>
      </c>
      <c r="D657" t="s">
        <v>1654</v>
      </c>
      <c r="E657" t="s">
        <v>1655</v>
      </c>
      <c r="G657" t="str">
        <f>IFERROR(VLOOKUP(C657,'CWE Categories'!A:C,3,0),"")</f>
        <v>General Authentication, Authorization, and Permission Errors</v>
      </c>
      <c r="M657" t="str">
        <f>IF($G657&lt;&gt;"",VLOOKUP($G657,Model!$A:$D,2,0),"")</f>
        <v>Exploit Public-Facing Application,  Exploitation for Privilege Escalation, Exploitation of Remote Services</v>
      </c>
      <c r="N657" t="str">
        <f>IF($G657&lt;&gt;"",VLOOKUP($G657,Model!$A:$D,3,0),"")</f>
        <v>Depends on what is given access to.</v>
      </c>
      <c r="O657" t="str">
        <f>IF($G657&lt;&gt;"",VLOOKUP($G657,Model!$A:$D,4,0),"")</f>
        <v>N/A</v>
      </c>
    </row>
    <row r="658" spans="1:15" x14ac:dyDescent="0.3">
      <c r="A658" t="s">
        <v>1804</v>
      </c>
      <c r="B658" t="s">
        <v>1805</v>
      </c>
      <c r="C658" t="s">
        <v>83</v>
      </c>
      <c r="D658" t="s">
        <v>1654</v>
      </c>
      <c r="E658" t="s">
        <v>1655</v>
      </c>
      <c r="G658" t="str">
        <f>IFERROR(VLOOKUP(C658,'CWE Categories'!A:C,3,0),"")</f>
        <v>Cross-site Scripting (XSS)</v>
      </c>
      <c r="M658" t="str">
        <f>IF($G658&lt;&gt;"",VLOOKUP($G658,Model!$A:$D,2,0),"")</f>
        <v>Command and Scripting Interpreter: JavaScript/JScript</v>
      </c>
      <c r="N658" t="str">
        <f>IF($G658&lt;&gt;"",VLOOKUP($G658,Model!$A:$D,3,0),"")</f>
        <v>Man-in-the-Browser</v>
      </c>
      <c r="O658" t="str">
        <f>IF($G658&lt;&gt;"",VLOOKUP($G658,Model!$A:$D,4,0),"")</f>
        <v>Stored – Drive-by Compromise, Others – User Execution: Malicious Link</v>
      </c>
    </row>
    <row r="659" spans="1:15" x14ac:dyDescent="0.3">
      <c r="A659" t="s">
        <v>1806</v>
      </c>
      <c r="B659" t="s">
        <v>1807</v>
      </c>
      <c r="C659" t="s">
        <v>390</v>
      </c>
      <c r="D659" t="s">
        <v>1654</v>
      </c>
      <c r="E659" t="s">
        <v>1655</v>
      </c>
      <c r="G659" t="str">
        <f>IFERROR(VLOOKUP(C659,'CWE Categories'!A:C,3,0),"")</f>
        <v>General Authentication, Authorization, and Permission Errors</v>
      </c>
      <c r="M659" t="str">
        <f>IF($G659&lt;&gt;"",VLOOKUP($G659,Model!$A:$D,2,0),"")</f>
        <v>Exploit Public-Facing Application,  Exploitation for Privilege Escalation, Exploitation of Remote Services</v>
      </c>
      <c r="N659" t="str">
        <f>IF($G659&lt;&gt;"",VLOOKUP($G659,Model!$A:$D,3,0),"")</f>
        <v>Depends on what is given access to.</v>
      </c>
      <c r="O659" t="str">
        <f>IF($G659&lt;&gt;"",VLOOKUP($G659,Model!$A:$D,4,0),"")</f>
        <v>N/A</v>
      </c>
    </row>
    <row r="660" spans="1:15" x14ac:dyDescent="0.3">
      <c r="A660" t="s">
        <v>1808</v>
      </c>
      <c r="B660" t="s">
        <v>1809</v>
      </c>
      <c r="C660" t="s">
        <v>119</v>
      </c>
      <c r="D660" t="s">
        <v>1654</v>
      </c>
      <c r="E660" t="s">
        <v>1655</v>
      </c>
      <c r="G660" t="str">
        <f>IFERROR(VLOOKUP(C660,'CWE Categories'!A:C,3,0),"")</f>
        <v>OS Command Injection</v>
      </c>
      <c r="M660" t="str">
        <f>IF($G660&lt;&gt;"",VLOOKUP($G660,Model!$A:$D,2,0),"")</f>
        <v>Command and Scripting Interpreter</v>
      </c>
      <c r="N660" t="str">
        <f>IF($G660&lt;&gt;"",VLOOKUP($G660,Model!$A:$D,3,0),"")</f>
        <v>N/A</v>
      </c>
      <c r="O660" t="str">
        <f>IF($G660&lt;&gt;"",VLOOKUP($G660,Model!$A:$D,4,0),"")</f>
        <v>External Remote Service</v>
      </c>
    </row>
    <row r="661" spans="1:15" x14ac:dyDescent="0.3">
      <c r="A661" t="s">
        <v>1810</v>
      </c>
      <c r="B661" t="s">
        <v>1811</v>
      </c>
      <c r="C661" t="s">
        <v>36</v>
      </c>
      <c r="D661" t="s">
        <v>1654</v>
      </c>
      <c r="E661" t="s">
        <v>1655</v>
      </c>
      <c r="G661" t="str">
        <f>IFERROR(VLOOKUP(C661,'CWE Categories'!A:C,3,0),"")</f>
        <v/>
      </c>
      <c r="M661" t="str">
        <f>IF($G661&lt;&gt;"",VLOOKUP($G661,Model!$A:$D,2,0),"")</f>
        <v/>
      </c>
      <c r="N661" t="str">
        <f>IF($G661&lt;&gt;"",VLOOKUP($G661,Model!$A:$D,3,0),"")</f>
        <v/>
      </c>
      <c r="O661" t="str">
        <f>IF($G661&lt;&gt;"",VLOOKUP($G661,Model!$A:$D,4,0),"")</f>
        <v/>
      </c>
    </row>
    <row r="662" spans="1:15" x14ac:dyDescent="0.3">
      <c r="A662" t="s">
        <v>1812</v>
      </c>
      <c r="B662" t="s">
        <v>1813</v>
      </c>
      <c r="C662" t="s">
        <v>36</v>
      </c>
      <c r="D662" t="s">
        <v>1654</v>
      </c>
      <c r="E662" t="s">
        <v>1655</v>
      </c>
      <c r="G662" t="str">
        <f>IFERROR(VLOOKUP(C662,'CWE Categories'!A:C,3,0),"")</f>
        <v/>
      </c>
      <c r="M662" t="str">
        <f>IF($G662&lt;&gt;"",VLOOKUP($G662,Model!$A:$D,2,0),"")</f>
        <v/>
      </c>
      <c r="N662" t="str">
        <f>IF($G662&lt;&gt;"",VLOOKUP($G662,Model!$A:$D,3,0),"")</f>
        <v/>
      </c>
      <c r="O662" t="str">
        <f>IF($G662&lt;&gt;"",VLOOKUP($G662,Model!$A:$D,4,0),"")</f>
        <v/>
      </c>
    </row>
    <row r="663" spans="1:15" x14ac:dyDescent="0.3">
      <c r="A663" t="s">
        <v>1814</v>
      </c>
      <c r="B663" t="s">
        <v>1815</v>
      </c>
      <c r="C663" t="s">
        <v>73</v>
      </c>
      <c r="D663" t="s">
        <v>1654</v>
      </c>
      <c r="E663" t="s">
        <v>1655</v>
      </c>
      <c r="G663" t="str">
        <f>IFERROR(VLOOKUP(C663,'CWE Categories'!A:C,3,0),"")</f>
        <v>OS Command Injection</v>
      </c>
      <c r="M663" t="str">
        <f>IF($G663&lt;&gt;"",VLOOKUP($G663,Model!$A:$D,2,0),"")</f>
        <v>Command and Scripting Interpreter</v>
      </c>
      <c r="N663" t="str">
        <f>IF($G663&lt;&gt;"",VLOOKUP($G663,Model!$A:$D,3,0),"")</f>
        <v>N/A</v>
      </c>
      <c r="O663" t="str">
        <f>IF($G663&lt;&gt;"",VLOOKUP($G663,Model!$A:$D,4,0),"")</f>
        <v>External Remote Service</v>
      </c>
    </row>
    <row r="664" spans="1:15" x14ac:dyDescent="0.3">
      <c r="A664" t="s">
        <v>1816</v>
      </c>
      <c r="B664" t="s">
        <v>1817</v>
      </c>
      <c r="C664" t="e">
        <v>#N/A</v>
      </c>
      <c r="D664" t="s">
        <v>1654</v>
      </c>
      <c r="E664" t="e">
        <v>#N/A</v>
      </c>
      <c r="G664" t="str">
        <f>IFERROR(VLOOKUP(C664,'CWE Categories'!A:C,3,0),"")</f>
        <v/>
      </c>
      <c r="M664" t="str">
        <f>IF($G664&lt;&gt;"",VLOOKUP($G664,Model!$A:$D,2,0),"")</f>
        <v/>
      </c>
      <c r="N664" t="str">
        <f>IF($G664&lt;&gt;"",VLOOKUP($G664,Model!$A:$D,3,0),"")</f>
        <v/>
      </c>
      <c r="O664" t="str">
        <f>IF($G664&lt;&gt;"",VLOOKUP($G664,Model!$A:$D,4,0),"")</f>
        <v/>
      </c>
    </row>
    <row r="665" spans="1:15" x14ac:dyDescent="0.3">
      <c r="A665" t="s">
        <v>1818</v>
      </c>
      <c r="B665" t="s">
        <v>1819</v>
      </c>
      <c r="C665">
        <v>0</v>
      </c>
      <c r="D665" t="s">
        <v>1654</v>
      </c>
      <c r="E665">
        <v>0</v>
      </c>
      <c r="G665" t="str">
        <f>IFERROR(VLOOKUP(C665,'CWE Categories'!A:C,3,0),"")</f>
        <v/>
      </c>
      <c r="M665" t="str">
        <f>IF($G665&lt;&gt;"",VLOOKUP($G665,Model!$A:$D,2,0),"")</f>
        <v/>
      </c>
      <c r="N665" t="str">
        <f>IF($G665&lt;&gt;"",VLOOKUP($G665,Model!$A:$D,3,0),"")</f>
        <v/>
      </c>
      <c r="O665" t="str">
        <f>IF($G665&lt;&gt;"",VLOOKUP($G665,Model!$A:$D,4,0),"")</f>
        <v/>
      </c>
    </row>
    <row r="666" spans="1:15" x14ac:dyDescent="0.3">
      <c r="A666" t="s">
        <v>1820</v>
      </c>
      <c r="B666" t="s">
        <v>1821</v>
      </c>
      <c r="C666" t="s">
        <v>354</v>
      </c>
      <c r="D666" t="s">
        <v>1654</v>
      </c>
      <c r="E666" t="s">
        <v>1822</v>
      </c>
      <c r="G666" t="str">
        <f>IFERROR(VLOOKUP(C666,'CWE Categories'!A:C,3,0),"")</f>
        <v/>
      </c>
      <c r="M666" t="str">
        <f>IF($G666&lt;&gt;"",VLOOKUP($G666,Model!$A:$D,2,0),"")</f>
        <v/>
      </c>
      <c r="N666" t="str">
        <f>IF($G666&lt;&gt;"",VLOOKUP($G666,Model!$A:$D,3,0),"")</f>
        <v/>
      </c>
      <c r="O666" t="str">
        <f>IF($G666&lt;&gt;"",VLOOKUP($G666,Model!$A:$D,4,0),"")</f>
        <v/>
      </c>
    </row>
    <row r="667" spans="1:15" x14ac:dyDescent="0.3">
      <c r="A667" t="s">
        <v>1823</v>
      </c>
      <c r="B667" t="s">
        <v>1824</v>
      </c>
      <c r="C667" t="s">
        <v>985</v>
      </c>
      <c r="D667" t="s">
        <v>1654</v>
      </c>
      <c r="E667" t="s">
        <v>1825</v>
      </c>
      <c r="G667" t="str">
        <f>IFERROR(VLOOKUP(C667,'CWE Categories'!A:C,3,0),"")</f>
        <v>Memory Modification (Memory Buffer Errors, Pointer Issues, Type Errors, etc.)</v>
      </c>
      <c r="M667" t="str">
        <f>IF($G667&lt;&gt;"",VLOOKUP($G667,Model!$A:$D,2,0),"")</f>
        <v>Hijack Execution Flow, Endpoint Denial of Service: Application or System Exploitation</v>
      </c>
      <c r="N667" t="str">
        <f>IF($G667&lt;&gt;"",VLOOKUP($G667,Model!$A:$D,3,0),"")</f>
        <v>N/A</v>
      </c>
      <c r="O667">
        <f>IF($G667&lt;&gt;"",VLOOKUP($G667,Model!$A:$D,4,0),"")</f>
        <v>0</v>
      </c>
    </row>
    <row r="668" spans="1:15" x14ac:dyDescent="0.3">
      <c r="A668" t="s">
        <v>1826</v>
      </c>
      <c r="B668" t="s">
        <v>1827</v>
      </c>
      <c r="C668" t="s">
        <v>1742</v>
      </c>
      <c r="D668" t="s">
        <v>1654</v>
      </c>
      <c r="E668" t="s">
        <v>1655</v>
      </c>
      <c r="G668" t="str">
        <f>IFERROR(VLOOKUP(C668,'CWE Categories'!A:C,3,0),"")</f>
        <v>Memory Modification (Memory Buffer Errors, Pointer Issues, Type Errors, etc.)</v>
      </c>
      <c r="M668" t="str">
        <f>IF($G668&lt;&gt;"",VLOOKUP($G668,Model!$A:$D,2,0),"")</f>
        <v>Hijack Execution Flow, Endpoint Denial of Service: Application or System Exploitation</v>
      </c>
      <c r="N668" t="str">
        <f>IF($G668&lt;&gt;"",VLOOKUP($G668,Model!$A:$D,3,0),"")</f>
        <v>N/A</v>
      </c>
      <c r="O668">
        <f>IF($G668&lt;&gt;"",VLOOKUP($G668,Model!$A:$D,4,0),"")</f>
        <v>0</v>
      </c>
    </row>
    <row r="669" spans="1:15" x14ac:dyDescent="0.3">
      <c r="A669" t="s">
        <v>1828</v>
      </c>
      <c r="B669" t="s">
        <v>1829</v>
      </c>
      <c r="C669" t="s">
        <v>1176</v>
      </c>
      <c r="D669" t="s">
        <v>1654</v>
      </c>
      <c r="E669" t="s">
        <v>1655</v>
      </c>
      <c r="G669" t="str">
        <f>IFERROR(VLOOKUP(C669,'CWE Categories'!A:C,3,0),"")</f>
        <v>Memory Modification (Memory Buffer Errors, Pointer Issues, Type Errors, etc.)</v>
      </c>
      <c r="M669" t="str">
        <f>IF($G669&lt;&gt;"",VLOOKUP($G669,Model!$A:$D,2,0),"")</f>
        <v>Hijack Execution Flow, Endpoint Denial of Service: Application or System Exploitation</v>
      </c>
      <c r="N669" t="str">
        <f>IF($G669&lt;&gt;"",VLOOKUP($G669,Model!$A:$D,3,0),"")</f>
        <v>N/A</v>
      </c>
      <c r="O669">
        <f>IF($G669&lt;&gt;"",VLOOKUP($G669,Model!$A:$D,4,0),"")</f>
        <v>0</v>
      </c>
    </row>
    <row r="670" spans="1:15" x14ac:dyDescent="0.3">
      <c r="A670" t="s">
        <v>1830</v>
      </c>
      <c r="B670" t="s">
        <v>1831</v>
      </c>
      <c r="C670">
        <v>0</v>
      </c>
      <c r="D670" t="s">
        <v>1654</v>
      </c>
      <c r="E670">
        <v>0</v>
      </c>
      <c r="G670" t="str">
        <f>IFERROR(VLOOKUP(C670,'CWE Categories'!A:C,3,0),"")</f>
        <v/>
      </c>
      <c r="M670" t="str">
        <f>IF($G670&lt;&gt;"",VLOOKUP($G670,Model!$A:$D,2,0),"")</f>
        <v/>
      </c>
      <c r="N670" t="str">
        <f>IF($G670&lt;&gt;"",VLOOKUP($G670,Model!$A:$D,3,0),"")</f>
        <v/>
      </c>
      <c r="O670" t="str">
        <f>IF($G670&lt;&gt;"",VLOOKUP($G670,Model!$A:$D,4,0),"")</f>
        <v/>
      </c>
    </row>
    <row r="671" spans="1:15" x14ac:dyDescent="0.3">
      <c r="A671" t="s">
        <v>1832</v>
      </c>
      <c r="B671" t="s">
        <v>1833</v>
      </c>
      <c r="C671" t="e">
        <v>#N/A</v>
      </c>
      <c r="D671" t="s">
        <v>1654</v>
      </c>
      <c r="E671" t="e">
        <v>#N/A</v>
      </c>
      <c r="G671" t="str">
        <f>IFERROR(VLOOKUP(C671,'CWE Categories'!A:C,3,0),"")</f>
        <v/>
      </c>
      <c r="M671" t="str">
        <f>IF($G671&lt;&gt;"",VLOOKUP($G671,Model!$A:$D,2,0),"")</f>
        <v/>
      </c>
      <c r="N671" t="str">
        <f>IF($G671&lt;&gt;"",VLOOKUP($G671,Model!$A:$D,3,0),"")</f>
        <v/>
      </c>
      <c r="O671" t="str">
        <f>IF($G671&lt;&gt;"",VLOOKUP($G671,Model!$A:$D,4,0),"")</f>
        <v/>
      </c>
    </row>
    <row r="672" spans="1:15" x14ac:dyDescent="0.3">
      <c r="A672" t="s">
        <v>1834</v>
      </c>
      <c r="B672" t="s">
        <v>1835</v>
      </c>
      <c r="C672" t="e">
        <v>#N/A</v>
      </c>
      <c r="D672" t="s">
        <v>1654</v>
      </c>
      <c r="E672" t="e">
        <v>#N/A</v>
      </c>
      <c r="G672" t="str">
        <f>IFERROR(VLOOKUP(C672,'CWE Categories'!A:C,3,0),"")</f>
        <v/>
      </c>
      <c r="M672" t="str">
        <f>IF($G672&lt;&gt;"",VLOOKUP($G672,Model!$A:$D,2,0),"")</f>
        <v/>
      </c>
      <c r="N672" t="str">
        <f>IF($G672&lt;&gt;"",VLOOKUP($G672,Model!$A:$D,3,0),"")</f>
        <v/>
      </c>
      <c r="O672" t="str">
        <f>IF($G672&lt;&gt;"",VLOOKUP($G672,Model!$A:$D,4,0),"")</f>
        <v/>
      </c>
    </row>
    <row r="673" spans="1:15" x14ac:dyDescent="0.3">
      <c r="A673" t="s">
        <v>1836</v>
      </c>
      <c r="B673" t="s">
        <v>1837</v>
      </c>
      <c r="C673" t="s">
        <v>274</v>
      </c>
      <c r="D673" t="s">
        <v>1654</v>
      </c>
      <c r="E673" t="s">
        <v>1689</v>
      </c>
      <c r="G673" t="str">
        <f>IFERROR(VLOOKUP(C673,'CWE Categories'!A:C,3,0),"")</f>
        <v/>
      </c>
      <c r="M673" t="str">
        <f>IF($G673&lt;&gt;"",VLOOKUP($G673,Model!$A:$D,2,0),"")</f>
        <v/>
      </c>
      <c r="N673" t="str">
        <f>IF($G673&lt;&gt;"",VLOOKUP($G673,Model!$A:$D,3,0),"")</f>
        <v/>
      </c>
      <c r="O673" t="str">
        <f>IF($G673&lt;&gt;"",VLOOKUP($G673,Model!$A:$D,4,0),"")</f>
        <v/>
      </c>
    </row>
    <row r="674" spans="1:15" x14ac:dyDescent="0.3">
      <c r="A674" t="s">
        <v>1838</v>
      </c>
      <c r="B674" t="s">
        <v>1839</v>
      </c>
      <c r="C674" t="s">
        <v>316</v>
      </c>
      <c r="D674" t="s">
        <v>1654</v>
      </c>
      <c r="E674" t="s">
        <v>1655</v>
      </c>
      <c r="G674" t="str">
        <f>IFERROR(VLOOKUP(C674,'CWE Categories'!A:C,3,0),"")</f>
        <v>Memory Modification (Memory Buffer Errors, Pointer Issues, Type Errors, etc.)</v>
      </c>
      <c r="M674" t="str">
        <f>IF($G674&lt;&gt;"",VLOOKUP($G674,Model!$A:$D,2,0),"")</f>
        <v>Hijack Execution Flow, Endpoint Denial of Service: Application or System Exploitation</v>
      </c>
      <c r="N674" t="str">
        <f>IF($G674&lt;&gt;"",VLOOKUP($G674,Model!$A:$D,3,0),"")</f>
        <v>N/A</v>
      </c>
      <c r="O674">
        <f>IF($G674&lt;&gt;"",VLOOKUP($G674,Model!$A:$D,4,0),"")</f>
        <v>0</v>
      </c>
    </row>
    <row r="675" spans="1:15" x14ac:dyDescent="0.3">
      <c r="A675" t="s">
        <v>1840</v>
      </c>
      <c r="B675" t="s">
        <v>1841</v>
      </c>
      <c r="C675" t="s">
        <v>354</v>
      </c>
      <c r="D675" t="s">
        <v>1654</v>
      </c>
      <c r="E675" t="s">
        <v>1655</v>
      </c>
      <c r="G675" t="str">
        <f>IFERROR(VLOOKUP(C675,'CWE Categories'!A:C,3,0),"")</f>
        <v/>
      </c>
      <c r="M675" t="str">
        <f>IF($G675&lt;&gt;"",VLOOKUP($G675,Model!$A:$D,2,0),"")</f>
        <v/>
      </c>
      <c r="N675" t="str">
        <f>IF($G675&lt;&gt;"",VLOOKUP($G675,Model!$A:$D,3,0),"")</f>
        <v/>
      </c>
      <c r="O675" t="str">
        <f>IF($G675&lt;&gt;"",VLOOKUP($G675,Model!$A:$D,4,0),"")</f>
        <v/>
      </c>
    </row>
    <row r="676" spans="1:15" x14ac:dyDescent="0.3">
      <c r="A676" t="s">
        <v>1842</v>
      </c>
      <c r="B676" t="s">
        <v>1843</v>
      </c>
      <c r="C676">
        <v>0</v>
      </c>
      <c r="D676" t="s">
        <v>1654</v>
      </c>
      <c r="E676">
        <v>0</v>
      </c>
      <c r="G676" t="str">
        <f>IFERROR(VLOOKUP(C676,'CWE Categories'!A:C,3,0),"")</f>
        <v/>
      </c>
      <c r="M676" t="str">
        <f>IF($G676&lt;&gt;"",VLOOKUP($G676,Model!$A:$D,2,0),"")</f>
        <v/>
      </c>
      <c r="N676" t="str">
        <f>IF($G676&lt;&gt;"",VLOOKUP($G676,Model!$A:$D,3,0),"")</f>
        <v/>
      </c>
      <c r="O676" t="str">
        <f>IF($G676&lt;&gt;"",VLOOKUP($G676,Model!$A:$D,4,0),"")</f>
        <v/>
      </c>
    </row>
    <row r="677" spans="1:15" x14ac:dyDescent="0.3">
      <c r="A677" t="s">
        <v>1844</v>
      </c>
      <c r="B677" t="s">
        <v>1845</v>
      </c>
      <c r="C677" t="s">
        <v>83</v>
      </c>
      <c r="D677" t="s">
        <v>1654</v>
      </c>
      <c r="E677" t="s">
        <v>1846</v>
      </c>
      <c r="G677" t="str">
        <f>IFERROR(VLOOKUP(C677,'CWE Categories'!A:C,3,0),"")</f>
        <v>Cross-site Scripting (XSS)</v>
      </c>
      <c r="M677" t="str">
        <f>IF($G677&lt;&gt;"",VLOOKUP($G677,Model!$A:$D,2,0),"")</f>
        <v>Command and Scripting Interpreter: JavaScript/JScript</v>
      </c>
      <c r="N677" t="str">
        <f>IF($G677&lt;&gt;"",VLOOKUP($G677,Model!$A:$D,3,0),"")</f>
        <v>Man-in-the-Browser</v>
      </c>
      <c r="O677" t="str">
        <f>IF($G677&lt;&gt;"",VLOOKUP($G677,Model!$A:$D,4,0),"")</f>
        <v>Stored – Drive-by Compromise, Others – User Execution: Malicious Link</v>
      </c>
    </row>
    <row r="678" spans="1:15" x14ac:dyDescent="0.3">
      <c r="A678" t="s">
        <v>1847</v>
      </c>
      <c r="B678" t="s">
        <v>1848</v>
      </c>
      <c r="C678" t="s">
        <v>266</v>
      </c>
      <c r="D678" t="s">
        <v>1654</v>
      </c>
      <c r="E678" t="s">
        <v>1655</v>
      </c>
      <c r="G678" t="str">
        <f>IFERROR(VLOOKUP(C678,'CWE Categories'!A:C,3,0),"")</f>
        <v>XML External Entity (XXE)</v>
      </c>
      <c r="M678" t="str">
        <f>IF($G678&lt;&gt;"",VLOOKUP($G678,Model!$A:$D,2,0),"")</f>
        <v>Command and Scripting Interpreter.</v>
      </c>
      <c r="N678" t="str">
        <f>IF($G678&lt;&gt;"",VLOOKUP($G678,Model!$A:$D,3,0),"")</f>
        <v>Data from Local System, Network Service Scanning</v>
      </c>
      <c r="O678" t="str">
        <f>IF($G678&lt;&gt;"",VLOOKUP($G678,Model!$A:$D,4,0),"")</f>
        <v>External Remote Service</v>
      </c>
    </row>
    <row r="679" spans="1:15" x14ac:dyDescent="0.3">
      <c r="A679" t="s">
        <v>1849</v>
      </c>
      <c r="B679" t="s">
        <v>1850</v>
      </c>
      <c r="C679" t="s">
        <v>150</v>
      </c>
      <c r="D679" t="s">
        <v>1654</v>
      </c>
      <c r="E679" t="s">
        <v>1851</v>
      </c>
      <c r="G679" t="str">
        <f>IFERROR(VLOOKUP(C679,'CWE Categories'!A:C,3,0),"")</f>
        <v>General Authentication, Authorization, and Permission Errors</v>
      </c>
      <c r="M679" t="str">
        <f>IF($G679&lt;&gt;"",VLOOKUP($G679,Model!$A:$D,2,0),"")</f>
        <v>Exploit Public-Facing Application,  Exploitation for Privilege Escalation, Exploitation of Remote Services</v>
      </c>
      <c r="N679" t="str">
        <f>IF($G679&lt;&gt;"",VLOOKUP($G679,Model!$A:$D,3,0),"")</f>
        <v>Depends on what is given access to.</v>
      </c>
      <c r="O679" t="str">
        <f>IF($G679&lt;&gt;"",VLOOKUP($G679,Model!$A:$D,4,0),"")</f>
        <v>N/A</v>
      </c>
    </row>
    <row r="680" spans="1:15" x14ac:dyDescent="0.3">
      <c r="A680" t="s">
        <v>1852</v>
      </c>
      <c r="B680" t="s">
        <v>1853</v>
      </c>
      <c r="C680">
        <v>0</v>
      </c>
      <c r="D680" t="s">
        <v>1654</v>
      </c>
      <c r="E680">
        <v>0</v>
      </c>
      <c r="G680" t="str">
        <f>IFERROR(VLOOKUP(C680,'CWE Categories'!A:C,3,0),"")</f>
        <v/>
      </c>
      <c r="M680" t="str">
        <f>IF($G680&lt;&gt;"",VLOOKUP($G680,Model!$A:$D,2,0),"")</f>
        <v/>
      </c>
      <c r="N680" t="str">
        <f>IF($G680&lt;&gt;"",VLOOKUP($G680,Model!$A:$D,3,0),"")</f>
        <v/>
      </c>
      <c r="O680" t="str">
        <f>IF($G680&lt;&gt;"",VLOOKUP($G680,Model!$A:$D,4,0),"")</f>
        <v/>
      </c>
    </row>
    <row r="681" spans="1:15" x14ac:dyDescent="0.3">
      <c r="A681" t="s">
        <v>1854</v>
      </c>
      <c r="B681" t="s">
        <v>1855</v>
      </c>
      <c r="C681" t="s">
        <v>1165</v>
      </c>
      <c r="D681" t="s">
        <v>1654</v>
      </c>
      <c r="E681" t="s">
        <v>1856</v>
      </c>
      <c r="G681" t="str">
        <f>IFERROR(VLOOKUP(C681,'CWE Categories'!A:C,3,0),"")</f>
        <v>General Credential Management Errors</v>
      </c>
      <c r="M681" t="str">
        <f>IF($G681&lt;&gt;"",VLOOKUP($G681,Model!$A:$D,2,0),"")</f>
        <v>Unsecure Credentials</v>
      </c>
      <c r="N681" t="str">
        <f>IF($G681&lt;&gt;"",VLOOKUP($G681,Model!$A:$D,3,0),"")</f>
        <v>Valid Accounts</v>
      </c>
      <c r="O681" t="str">
        <f>IF($G681&lt;&gt;"",VLOOKUP($G681,Model!$A:$D,4,0),"")</f>
        <v>N/A</v>
      </c>
    </row>
    <row r="682" spans="1:15" x14ac:dyDescent="0.3">
      <c r="A682" t="s">
        <v>1857</v>
      </c>
      <c r="B682" t="s">
        <v>1858</v>
      </c>
      <c r="C682" t="s">
        <v>106</v>
      </c>
      <c r="D682" t="s">
        <v>1654</v>
      </c>
      <c r="E682" t="s">
        <v>1692</v>
      </c>
      <c r="G682" t="str">
        <f>IFERROR(VLOOKUP(C682,'CWE Categories'!A:C,3,0),"")</f>
        <v>Cross-site Request Forgery (CSRF)</v>
      </c>
      <c r="M682" t="str">
        <f>IF($G682&lt;&gt;"",VLOOKUP($G682,Model!$A:$D,2,0),"")</f>
        <v>Exploitation for Privilege Escalation</v>
      </c>
      <c r="N682" t="str">
        <f>IF($G682&lt;&gt;"",VLOOKUP($G682,Model!$A:$D,3,0),"")</f>
        <v>Depends on what functionality is vulnerable</v>
      </c>
      <c r="O682" t="str">
        <f>IF($G682&lt;&gt;"",VLOOKUP($G682,Model!$A:$D,4,0),"")</f>
        <v>User Execution: Malicious Link</v>
      </c>
    </row>
    <row r="683" spans="1:15" x14ac:dyDescent="0.3">
      <c r="A683" t="s">
        <v>1859</v>
      </c>
      <c r="B683" t="s">
        <v>1860</v>
      </c>
      <c r="C683" t="s">
        <v>36</v>
      </c>
      <c r="D683" t="s">
        <v>1654</v>
      </c>
      <c r="E683" t="s">
        <v>1655</v>
      </c>
      <c r="G683" t="str">
        <f>IFERROR(VLOOKUP(C683,'CWE Categories'!A:C,3,0),"")</f>
        <v/>
      </c>
      <c r="M683" t="str">
        <f>IF($G683&lt;&gt;"",VLOOKUP($G683,Model!$A:$D,2,0),"")</f>
        <v/>
      </c>
      <c r="N683" t="str">
        <f>IF($G683&lt;&gt;"",VLOOKUP($G683,Model!$A:$D,3,0),"")</f>
        <v/>
      </c>
      <c r="O683" t="str">
        <f>IF($G683&lt;&gt;"",VLOOKUP($G683,Model!$A:$D,4,0),"")</f>
        <v/>
      </c>
    </row>
    <row r="684" spans="1:15" x14ac:dyDescent="0.3">
      <c r="A684" t="s">
        <v>1861</v>
      </c>
      <c r="B684" t="s">
        <v>1862</v>
      </c>
      <c r="C684" t="s">
        <v>83</v>
      </c>
      <c r="D684" t="s">
        <v>1654</v>
      </c>
      <c r="E684" t="s">
        <v>1655</v>
      </c>
      <c r="G684" t="str">
        <f>IFERROR(VLOOKUP(C684,'CWE Categories'!A:C,3,0),"")</f>
        <v>Cross-site Scripting (XSS)</v>
      </c>
      <c r="M684" t="str">
        <f>IF($G684&lt;&gt;"",VLOOKUP($G684,Model!$A:$D,2,0),"")</f>
        <v>Command and Scripting Interpreter: JavaScript/JScript</v>
      </c>
      <c r="N684" t="str">
        <f>IF($G684&lt;&gt;"",VLOOKUP($G684,Model!$A:$D,3,0),"")</f>
        <v>Man-in-the-Browser</v>
      </c>
      <c r="O684" t="str">
        <f>IF($G684&lt;&gt;"",VLOOKUP($G684,Model!$A:$D,4,0),"")</f>
        <v>Stored – Drive-by Compromise, Others – User Execution: Malicious Link</v>
      </c>
    </row>
    <row r="685" spans="1:15" x14ac:dyDescent="0.3">
      <c r="A685" t="s">
        <v>1863</v>
      </c>
      <c r="B685" t="s">
        <v>1864</v>
      </c>
      <c r="C685" t="s">
        <v>83</v>
      </c>
      <c r="D685" t="s">
        <v>1654</v>
      </c>
      <c r="E685" t="s">
        <v>1846</v>
      </c>
      <c r="G685" t="str">
        <f>IFERROR(VLOOKUP(C685,'CWE Categories'!A:C,3,0),"")</f>
        <v>Cross-site Scripting (XSS)</v>
      </c>
      <c r="M685" t="str">
        <f>IF($G685&lt;&gt;"",VLOOKUP($G685,Model!$A:$D,2,0),"")</f>
        <v>Command and Scripting Interpreter: JavaScript/JScript</v>
      </c>
      <c r="N685" t="str">
        <f>IF($G685&lt;&gt;"",VLOOKUP($G685,Model!$A:$D,3,0),"")</f>
        <v>Man-in-the-Browser</v>
      </c>
      <c r="O685" t="str">
        <f>IF($G685&lt;&gt;"",VLOOKUP($G685,Model!$A:$D,4,0),"")</f>
        <v>Stored – Drive-by Compromise, Others – User Execution: Malicious Link</v>
      </c>
    </row>
    <row r="686" spans="1:15" x14ac:dyDescent="0.3">
      <c r="A686" t="s">
        <v>1865</v>
      </c>
      <c r="B686" t="s">
        <v>1866</v>
      </c>
      <c r="C686" t="s">
        <v>1042</v>
      </c>
      <c r="D686" t="s">
        <v>1654</v>
      </c>
      <c r="E686" t="s">
        <v>1655</v>
      </c>
      <c r="G686" t="str">
        <f>IFERROR(VLOOKUP(C686,'CWE Categories'!A:C,3,0),"")</f>
        <v>Cleartext Transmission of Sensitive Information</v>
      </c>
      <c r="M686" t="str">
        <f>IF($G686&lt;&gt;"",VLOOKUP($G686,Model!$A:$D,2,0),"")</f>
        <v>Unsecured Credentials</v>
      </c>
      <c r="N686" t="str">
        <f>IF($G686&lt;&gt;"",VLOOKUP($G686,Model!$A:$D,3,0),"")</f>
        <v>Valid Accounts</v>
      </c>
      <c r="O686" t="str">
        <f>IF($G686&lt;&gt;"",VLOOKUP($G686,Model!$A:$D,4,0),"")</f>
        <v>Network Sniffing</v>
      </c>
    </row>
    <row r="687" spans="1:15" x14ac:dyDescent="0.3">
      <c r="A687" t="s">
        <v>1867</v>
      </c>
      <c r="B687" t="s">
        <v>1868</v>
      </c>
      <c r="C687">
        <v>0</v>
      </c>
      <c r="D687" t="s">
        <v>1654</v>
      </c>
      <c r="E687">
        <v>0</v>
      </c>
      <c r="G687" t="str">
        <f>IFERROR(VLOOKUP(C687,'CWE Categories'!A:C,3,0),"")</f>
        <v/>
      </c>
      <c r="M687" t="str">
        <f>IF($G687&lt;&gt;"",VLOOKUP($G687,Model!$A:$D,2,0),"")</f>
        <v/>
      </c>
      <c r="N687" t="str">
        <f>IF($G687&lt;&gt;"",VLOOKUP($G687,Model!$A:$D,3,0),"")</f>
        <v/>
      </c>
      <c r="O687" t="str">
        <f>IF($G687&lt;&gt;"",VLOOKUP($G687,Model!$A:$D,4,0),"")</f>
        <v/>
      </c>
    </row>
    <row r="688" spans="1:15" x14ac:dyDescent="0.3">
      <c r="A688" t="s">
        <v>1869</v>
      </c>
      <c r="B688" t="s">
        <v>1870</v>
      </c>
      <c r="C688" t="s">
        <v>83</v>
      </c>
      <c r="D688" t="s">
        <v>1654</v>
      </c>
      <c r="E688" t="s">
        <v>1655</v>
      </c>
      <c r="G688" t="str">
        <f>IFERROR(VLOOKUP(C688,'CWE Categories'!A:C,3,0),"")</f>
        <v>Cross-site Scripting (XSS)</v>
      </c>
      <c r="M688" t="str">
        <f>IF($G688&lt;&gt;"",VLOOKUP($G688,Model!$A:$D,2,0),"")</f>
        <v>Command and Scripting Interpreter: JavaScript/JScript</v>
      </c>
      <c r="N688" t="str">
        <f>IF($G688&lt;&gt;"",VLOOKUP($G688,Model!$A:$D,3,0),"")</f>
        <v>Man-in-the-Browser</v>
      </c>
      <c r="O688" t="str">
        <f>IF($G688&lt;&gt;"",VLOOKUP($G688,Model!$A:$D,4,0),"")</f>
        <v>Stored – Drive-by Compromise, Others – User Execution: Malicious Link</v>
      </c>
    </row>
    <row r="689" spans="1:15" x14ac:dyDescent="0.3">
      <c r="A689" t="s">
        <v>1871</v>
      </c>
      <c r="B689" t="s">
        <v>1872</v>
      </c>
      <c r="C689" t="s">
        <v>190</v>
      </c>
      <c r="D689" t="s">
        <v>1654</v>
      </c>
      <c r="E689" t="s">
        <v>1689</v>
      </c>
      <c r="G689" t="str">
        <f>IFERROR(VLOOKUP(C689,'CWE Categories'!A:C,3,0),"")</f>
        <v>General Authentication, Authorization, and Permission Errors</v>
      </c>
      <c r="M689" t="str">
        <f>IF($G689&lt;&gt;"",VLOOKUP($G689,Model!$A:$D,2,0),"")</f>
        <v>Exploit Public-Facing Application,  Exploitation for Privilege Escalation, Exploitation of Remote Services</v>
      </c>
      <c r="N689" t="str">
        <f>IF($G689&lt;&gt;"",VLOOKUP($G689,Model!$A:$D,3,0),"")</f>
        <v>Depends on what is given access to.</v>
      </c>
      <c r="O689" t="str">
        <f>IF($G689&lt;&gt;"",VLOOKUP($G689,Model!$A:$D,4,0),"")</f>
        <v>N/A</v>
      </c>
    </row>
    <row r="690" spans="1:15" x14ac:dyDescent="0.3">
      <c r="A690" t="s">
        <v>1873</v>
      </c>
      <c r="B690" t="s">
        <v>1874</v>
      </c>
      <c r="C690" t="s">
        <v>1699</v>
      </c>
      <c r="D690" t="s">
        <v>1654</v>
      </c>
      <c r="E690" t="s">
        <v>1655</v>
      </c>
      <c r="G690" t="str">
        <f>IFERROR(VLOOKUP(C690,'CWE Categories'!A:C,3,0),"")</f>
        <v>General Authentication, Authorization, and Permission Errors</v>
      </c>
      <c r="M690" t="str">
        <f>IF($G690&lt;&gt;"",VLOOKUP($G690,Model!$A:$D,2,0),"")</f>
        <v>Exploit Public-Facing Application,  Exploitation for Privilege Escalation, Exploitation of Remote Services</v>
      </c>
      <c r="N690" t="str">
        <f>IF($G690&lt;&gt;"",VLOOKUP($G690,Model!$A:$D,3,0),"")</f>
        <v>Depends on what is given access to.</v>
      </c>
      <c r="O690" t="str">
        <f>IF($G690&lt;&gt;"",VLOOKUP($G690,Model!$A:$D,4,0),"")</f>
        <v>N/A</v>
      </c>
    </row>
    <row r="691" spans="1:15" x14ac:dyDescent="0.3">
      <c r="A691" t="s">
        <v>1875</v>
      </c>
      <c r="B691" t="s">
        <v>1876</v>
      </c>
      <c r="C691" t="s">
        <v>83</v>
      </c>
      <c r="D691" t="s">
        <v>1877</v>
      </c>
      <c r="E691" t="s">
        <v>1878</v>
      </c>
      <c r="G691" t="str">
        <f>IFERROR(VLOOKUP(C691,'CWE Categories'!A:C,3,0),"")</f>
        <v>Cross-site Scripting (XSS)</v>
      </c>
      <c r="M691" t="str">
        <f>IF($G691&lt;&gt;"",VLOOKUP($G691,Model!$A:$D,2,0),"")</f>
        <v>Command and Scripting Interpreter: JavaScript/JScript</v>
      </c>
      <c r="N691" t="str">
        <f>IF($G691&lt;&gt;"",VLOOKUP($G691,Model!$A:$D,3,0),"")</f>
        <v>Man-in-the-Browser</v>
      </c>
      <c r="O691" t="str">
        <f>IF($G691&lt;&gt;"",VLOOKUP($G691,Model!$A:$D,4,0),"")</f>
        <v>Stored – Drive-by Compromise, Others – User Execution: Malicious Link</v>
      </c>
    </row>
    <row r="692" spans="1:15" x14ac:dyDescent="0.3">
      <c r="A692" t="s">
        <v>1879</v>
      </c>
      <c r="B692" t="s">
        <v>1880</v>
      </c>
      <c r="C692" t="s">
        <v>203</v>
      </c>
      <c r="D692" t="s">
        <v>1877</v>
      </c>
      <c r="E692" t="s">
        <v>1881</v>
      </c>
      <c r="G692" t="str">
        <f>IFERROR(VLOOKUP(C692,'CWE Categories'!A:C,3,0),"")</f>
        <v/>
      </c>
      <c r="M692" t="str">
        <f>IF($G692&lt;&gt;"",VLOOKUP($G692,Model!$A:$D,2,0),"")</f>
        <v/>
      </c>
      <c r="N692" t="str">
        <f>IF($G692&lt;&gt;"",VLOOKUP($G692,Model!$A:$D,3,0),"")</f>
        <v/>
      </c>
      <c r="O692" t="str">
        <f>IF($G692&lt;&gt;"",VLOOKUP($G692,Model!$A:$D,4,0),"")</f>
        <v/>
      </c>
    </row>
    <row r="693" spans="1:15" x14ac:dyDescent="0.3">
      <c r="A693" t="s">
        <v>1882</v>
      </c>
      <c r="B693" t="s">
        <v>1883</v>
      </c>
      <c r="C693" t="s">
        <v>1533</v>
      </c>
      <c r="D693" t="s">
        <v>1877</v>
      </c>
      <c r="E693" t="s">
        <v>1884</v>
      </c>
      <c r="G693" t="str">
        <f>IFERROR(VLOOKUP(C693,'CWE Categories'!A:C,3,0),"")</f>
        <v>Memory Modification (Memory Buffer Errors, Pointer Issues, Type Errors, etc.)</v>
      </c>
      <c r="M693" t="str">
        <f>IF($G693&lt;&gt;"",VLOOKUP($G693,Model!$A:$D,2,0),"")</f>
        <v>Hijack Execution Flow, Endpoint Denial of Service: Application or System Exploitation</v>
      </c>
      <c r="N693" t="str">
        <f>IF($G693&lt;&gt;"",VLOOKUP($G693,Model!$A:$D,3,0),"")</f>
        <v>N/A</v>
      </c>
      <c r="O693">
        <f>IF($G693&lt;&gt;"",VLOOKUP($G693,Model!$A:$D,4,0),"")</f>
        <v>0</v>
      </c>
    </row>
    <row r="694" spans="1:15" x14ac:dyDescent="0.3">
      <c r="A694" t="s">
        <v>1885</v>
      </c>
      <c r="B694" t="s">
        <v>1886</v>
      </c>
      <c r="C694" t="s">
        <v>83</v>
      </c>
      <c r="D694" t="s">
        <v>1877</v>
      </c>
      <c r="E694" t="s">
        <v>1887</v>
      </c>
      <c r="G694" t="str">
        <f>IFERROR(VLOOKUP(C694,'CWE Categories'!A:C,3,0),"")</f>
        <v>Cross-site Scripting (XSS)</v>
      </c>
      <c r="M694" t="str">
        <f>IF($G694&lt;&gt;"",VLOOKUP($G694,Model!$A:$D,2,0),"")</f>
        <v>Command and Scripting Interpreter: JavaScript/JScript</v>
      </c>
      <c r="N694" t="str">
        <f>IF($G694&lt;&gt;"",VLOOKUP($G694,Model!$A:$D,3,0),"")</f>
        <v>Man-in-the-Browser</v>
      </c>
      <c r="O694" t="str">
        <f>IF($G694&lt;&gt;"",VLOOKUP($G694,Model!$A:$D,4,0),"")</f>
        <v>Stored – Drive-by Compromise, Others – User Execution: Malicious Link</v>
      </c>
    </row>
    <row r="695" spans="1:15" x14ac:dyDescent="0.3">
      <c r="A695" t="s">
        <v>1888</v>
      </c>
      <c r="B695" t="s">
        <v>1889</v>
      </c>
      <c r="C695" t="s">
        <v>83</v>
      </c>
      <c r="D695" t="s">
        <v>1877</v>
      </c>
      <c r="E695" t="s">
        <v>1890</v>
      </c>
      <c r="G695" t="str">
        <f>IFERROR(VLOOKUP(C695,'CWE Categories'!A:C,3,0),"")</f>
        <v>Cross-site Scripting (XSS)</v>
      </c>
      <c r="M695" t="str">
        <f>IF($G695&lt;&gt;"",VLOOKUP($G695,Model!$A:$D,2,0),"")</f>
        <v>Command and Scripting Interpreter: JavaScript/JScript</v>
      </c>
      <c r="N695" t="str">
        <f>IF($G695&lt;&gt;"",VLOOKUP($G695,Model!$A:$D,3,0),"")</f>
        <v>Man-in-the-Browser</v>
      </c>
      <c r="O695" t="str">
        <f>IF($G695&lt;&gt;"",VLOOKUP($G695,Model!$A:$D,4,0),"")</f>
        <v>Stored – Drive-by Compromise, Others – User Execution: Malicious Link</v>
      </c>
    </row>
    <row r="696" spans="1:15" x14ac:dyDescent="0.3">
      <c r="A696" t="s">
        <v>1891</v>
      </c>
      <c r="B696" t="s">
        <v>1892</v>
      </c>
      <c r="C696" t="s">
        <v>36</v>
      </c>
      <c r="D696" t="s">
        <v>1877</v>
      </c>
      <c r="E696" t="s">
        <v>1893</v>
      </c>
      <c r="G696" t="str">
        <f>IFERROR(VLOOKUP(C696,'CWE Categories'!A:C,3,0),"")</f>
        <v/>
      </c>
      <c r="M696" t="str">
        <f>IF($G696&lt;&gt;"",VLOOKUP($G696,Model!$A:$D,2,0),"")</f>
        <v/>
      </c>
      <c r="N696" t="str">
        <f>IF($G696&lt;&gt;"",VLOOKUP($G696,Model!$A:$D,3,0),"")</f>
        <v/>
      </c>
      <c r="O696" t="str">
        <f>IF($G696&lt;&gt;"",VLOOKUP($G696,Model!$A:$D,4,0),"")</f>
        <v/>
      </c>
    </row>
    <row r="697" spans="1:15" x14ac:dyDescent="0.3">
      <c r="A697" t="s">
        <v>1894</v>
      </c>
      <c r="B697" t="s">
        <v>1895</v>
      </c>
      <c r="C697" t="s">
        <v>845</v>
      </c>
      <c r="D697" t="s">
        <v>1877</v>
      </c>
      <c r="E697">
        <v>0</v>
      </c>
      <c r="G697" t="str">
        <f>IFERROR(VLOOKUP(C697,'CWE Categories'!A:C,3,0),"")</f>
        <v/>
      </c>
      <c r="M697" t="str">
        <f>IF($G697&lt;&gt;"",VLOOKUP($G697,Model!$A:$D,2,0),"")</f>
        <v/>
      </c>
      <c r="N697" t="str">
        <f>IF($G697&lt;&gt;"",VLOOKUP($G697,Model!$A:$D,3,0),"")</f>
        <v/>
      </c>
      <c r="O697" t="str">
        <f>IF($G697&lt;&gt;"",VLOOKUP($G697,Model!$A:$D,4,0),"")</f>
        <v/>
      </c>
    </row>
    <row r="698" spans="1:15" x14ac:dyDescent="0.3">
      <c r="A698" t="s">
        <v>1896</v>
      </c>
      <c r="B698" t="s">
        <v>1897</v>
      </c>
      <c r="C698" t="s">
        <v>394</v>
      </c>
      <c r="D698" t="s">
        <v>1877</v>
      </c>
      <c r="E698" t="s">
        <v>1898</v>
      </c>
      <c r="G698" t="str">
        <f>IFERROR(VLOOKUP(C698,'CWE Categories'!A:C,3,0),"")</f>
        <v/>
      </c>
      <c r="M698" t="str">
        <f>IF($G698&lt;&gt;"",VLOOKUP($G698,Model!$A:$D,2,0),"")</f>
        <v/>
      </c>
      <c r="N698" t="str">
        <f>IF($G698&lt;&gt;"",VLOOKUP($G698,Model!$A:$D,3,0),"")</f>
        <v/>
      </c>
      <c r="O698" t="str">
        <f>IF($G698&lt;&gt;"",VLOOKUP($G698,Model!$A:$D,4,0),"")</f>
        <v/>
      </c>
    </row>
    <row r="699" spans="1:15" x14ac:dyDescent="0.3">
      <c r="A699" t="s">
        <v>1899</v>
      </c>
      <c r="B699" t="s">
        <v>1900</v>
      </c>
      <c r="C699" t="s">
        <v>394</v>
      </c>
      <c r="D699" t="s">
        <v>1877</v>
      </c>
      <c r="E699" t="s">
        <v>1901</v>
      </c>
      <c r="G699" t="str">
        <f>IFERROR(VLOOKUP(C699,'CWE Categories'!A:C,3,0),"")</f>
        <v/>
      </c>
      <c r="M699" t="str">
        <f>IF($G699&lt;&gt;"",VLOOKUP($G699,Model!$A:$D,2,0),"")</f>
        <v/>
      </c>
      <c r="N699" t="str">
        <f>IF($G699&lt;&gt;"",VLOOKUP($G699,Model!$A:$D,3,0),"")</f>
        <v/>
      </c>
      <c r="O699" t="str">
        <f>IF($G699&lt;&gt;"",VLOOKUP($G699,Model!$A:$D,4,0),"")</f>
        <v/>
      </c>
    </row>
    <row r="700" spans="1:15" x14ac:dyDescent="0.3">
      <c r="A700" t="s">
        <v>1902</v>
      </c>
      <c r="B700" t="s">
        <v>1903</v>
      </c>
      <c r="C700" t="s">
        <v>261</v>
      </c>
      <c r="D700" t="s">
        <v>1877</v>
      </c>
      <c r="E700" t="s">
        <v>1904</v>
      </c>
      <c r="G700" t="str">
        <f>IFERROR(VLOOKUP(C700,'CWE Categories'!A:C,3,0),"")</f>
        <v>Directory Traversal (Relative and Absolute)</v>
      </c>
      <c r="M700" t="str">
        <f>IF($G700&lt;&gt;"",VLOOKUP($G700,Model!$A:$D,2,0),"")</f>
        <v>Read files on system  - Data from Local System; Delete files  - Data Destruction; Upload files - Server Software Component: Web Shell; Write to existing files on system  - Data Manipulation</v>
      </c>
      <c r="N700" t="str">
        <f>IF($G700&lt;&gt;"",VLOOKUP($G700,Model!$A:$D,3,0),"")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700" t="str">
        <f>IF($G700&lt;&gt;"",VLOOKUP($G700,Model!$A:$D,4,0),"")</f>
        <v>T1133</v>
      </c>
    </row>
    <row r="701" spans="1:15" x14ac:dyDescent="0.3">
      <c r="A701" t="s">
        <v>1905</v>
      </c>
      <c r="B701" t="s">
        <v>1906</v>
      </c>
      <c r="C701" t="s">
        <v>330</v>
      </c>
      <c r="D701" t="s">
        <v>1877</v>
      </c>
      <c r="E701" t="s">
        <v>1907</v>
      </c>
      <c r="G701" t="str">
        <f>IFERROR(VLOOKUP(C701,'CWE Categories'!A:C,3,0),"")</f>
        <v/>
      </c>
      <c r="M701" t="str">
        <f>IF($G701&lt;&gt;"",VLOOKUP($G701,Model!$A:$D,2,0),"")</f>
        <v/>
      </c>
      <c r="N701" t="str">
        <f>IF($G701&lt;&gt;"",VLOOKUP($G701,Model!$A:$D,3,0),"")</f>
        <v/>
      </c>
      <c r="O701" t="str">
        <f>IF($G701&lt;&gt;"",VLOOKUP($G701,Model!$A:$D,4,0),"")</f>
        <v/>
      </c>
    </row>
    <row r="702" spans="1:15" x14ac:dyDescent="0.3">
      <c r="A702" t="s">
        <v>1908</v>
      </c>
      <c r="B702" t="s">
        <v>1909</v>
      </c>
      <c r="C702" t="s">
        <v>73</v>
      </c>
      <c r="D702" t="s">
        <v>1877</v>
      </c>
      <c r="E702">
        <v>0</v>
      </c>
      <c r="G702" t="str">
        <f>IFERROR(VLOOKUP(C702,'CWE Categories'!A:C,3,0),"")</f>
        <v>OS Command Injection</v>
      </c>
      <c r="M702" t="str">
        <f>IF($G702&lt;&gt;"",VLOOKUP($G702,Model!$A:$D,2,0),"")</f>
        <v>Command and Scripting Interpreter</v>
      </c>
      <c r="N702" t="str">
        <f>IF($G702&lt;&gt;"",VLOOKUP($G702,Model!$A:$D,3,0),"")</f>
        <v>N/A</v>
      </c>
      <c r="O702" t="str">
        <f>IF($G702&lt;&gt;"",VLOOKUP($G702,Model!$A:$D,4,0),"")</f>
        <v>External Remote Service</v>
      </c>
    </row>
    <row r="703" spans="1:15" x14ac:dyDescent="0.3">
      <c r="A703" t="s">
        <v>1910</v>
      </c>
      <c r="B703" t="s">
        <v>1911</v>
      </c>
      <c r="C703" t="s">
        <v>429</v>
      </c>
      <c r="D703" t="s">
        <v>1877</v>
      </c>
      <c r="E703" t="s">
        <v>1912</v>
      </c>
      <c r="G703" t="str">
        <f>IFERROR(VLOOKUP(C703,'CWE Categories'!A:C,3,0),"")</f>
        <v>Memory Read (Memory Buffer Errors, Pointer Issues, Type Errors, etc.)</v>
      </c>
      <c r="M703" t="str">
        <f>IF($G703&lt;&gt;"",VLOOKUP($G703,Model!$A:$D,2,0),"")</f>
        <v>Data from Local System</v>
      </c>
      <c r="N703" t="str">
        <f>IF($G703&lt;&gt;"",VLOOKUP($G703,Model!$A:$D,3,0),"")</f>
        <v>Exploitation for Defense Evasion, Exploitation for Credential Access</v>
      </c>
      <c r="O703">
        <f>IF($G703&lt;&gt;"",VLOOKUP($G703,Model!$A:$D,4,0),"")</f>
        <v>0</v>
      </c>
    </row>
    <row r="704" spans="1:15" x14ac:dyDescent="0.3">
      <c r="A704" t="s">
        <v>1913</v>
      </c>
      <c r="B704" t="s">
        <v>1914</v>
      </c>
      <c r="C704" t="e">
        <v>#N/A</v>
      </c>
      <c r="D704" t="s">
        <v>1877</v>
      </c>
      <c r="E704" t="e">
        <v>#N/A</v>
      </c>
      <c r="G704" t="str">
        <f>IFERROR(VLOOKUP(C704,'CWE Categories'!A:C,3,0),"")</f>
        <v/>
      </c>
      <c r="M704" t="str">
        <f>IF($G704&lt;&gt;"",VLOOKUP($G704,Model!$A:$D,2,0),"")</f>
        <v/>
      </c>
      <c r="N704" t="str">
        <f>IF($G704&lt;&gt;"",VLOOKUP($G704,Model!$A:$D,3,0),"")</f>
        <v/>
      </c>
      <c r="O704" t="str">
        <f>IF($G704&lt;&gt;"",VLOOKUP($G704,Model!$A:$D,4,0),"")</f>
        <v/>
      </c>
    </row>
    <row r="705" spans="1:15" x14ac:dyDescent="0.3">
      <c r="A705" t="s">
        <v>1915</v>
      </c>
      <c r="B705" t="s">
        <v>1916</v>
      </c>
      <c r="C705" t="s">
        <v>145</v>
      </c>
      <c r="D705" t="s">
        <v>1877</v>
      </c>
      <c r="E705" t="s">
        <v>846</v>
      </c>
      <c r="G705" t="str">
        <f>IFERROR(VLOOKUP(C705,'CWE Categories'!A:C,3,0),"")</f>
        <v>Untrusted/Uncontrolled/Unquoted Search Path</v>
      </c>
      <c r="M705" t="str">
        <f>IF($G705&lt;&gt;"",VLOOKUP($G705,Model!$A:$D,2,0),"")</f>
        <v>Hijack Execution Flow</v>
      </c>
      <c r="N705" t="str">
        <f>IF($G705&lt;&gt;"",VLOOKUP($G705,Model!$A:$D,3,0),"")</f>
        <v>N/A</v>
      </c>
      <c r="O705" t="str">
        <f>IF($G705&lt;&gt;"",VLOOKUP($G705,Model!$A:$D,4,0),"")</f>
        <v>N/A</v>
      </c>
    </row>
    <row r="706" spans="1:15" x14ac:dyDescent="0.3">
      <c r="A706" t="s">
        <v>1917</v>
      </c>
      <c r="B706" t="s">
        <v>1918</v>
      </c>
      <c r="C706">
        <v>0</v>
      </c>
      <c r="D706" t="s">
        <v>1877</v>
      </c>
      <c r="E706">
        <v>0</v>
      </c>
      <c r="G706" t="str">
        <f>IFERROR(VLOOKUP(C706,'CWE Categories'!A:C,3,0),"")</f>
        <v/>
      </c>
      <c r="M706" t="str">
        <f>IF($G706&lt;&gt;"",VLOOKUP($G706,Model!$A:$D,2,0),"")</f>
        <v/>
      </c>
      <c r="N706" t="str">
        <f>IF($G706&lt;&gt;"",VLOOKUP($G706,Model!$A:$D,3,0),"")</f>
        <v/>
      </c>
      <c r="O706" t="str">
        <f>IF($G706&lt;&gt;"",VLOOKUP($G706,Model!$A:$D,4,0),"")</f>
        <v/>
      </c>
    </row>
    <row r="707" spans="1:15" x14ac:dyDescent="0.3">
      <c r="A707" t="s">
        <v>1919</v>
      </c>
      <c r="B707" t="s">
        <v>1920</v>
      </c>
      <c r="C707" t="s">
        <v>83</v>
      </c>
      <c r="D707" t="s">
        <v>1877</v>
      </c>
      <c r="E707" t="s">
        <v>1921</v>
      </c>
      <c r="G707" t="str">
        <f>IFERROR(VLOOKUP(C707,'CWE Categories'!A:C,3,0),"")</f>
        <v>Cross-site Scripting (XSS)</v>
      </c>
      <c r="M707" t="str">
        <f>IF($G707&lt;&gt;"",VLOOKUP($G707,Model!$A:$D,2,0),"")</f>
        <v>Command and Scripting Interpreter: JavaScript/JScript</v>
      </c>
      <c r="N707" t="str">
        <f>IF($G707&lt;&gt;"",VLOOKUP($G707,Model!$A:$D,3,0),"")</f>
        <v>Man-in-the-Browser</v>
      </c>
      <c r="O707" t="str">
        <f>IF($G707&lt;&gt;"",VLOOKUP($G707,Model!$A:$D,4,0),"")</f>
        <v>Stored – Drive-by Compromise, Others – User Execution: Malicious Link</v>
      </c>
    </row>
    <row r="708" spans="1:15" x14ac:dyDescent="0.3">
      <c r="A708" t="s">
        <v>1922</v>
      </c>
      <c r="B708" t="s">
        <v>1923</v>
      </c>
      <c r="C708" t="s">
        <v>1149</v>
      </c>
      <c r="D708" t="s">
        <v>1877</v>
      </c>
      <c r="E708" t="s">
        <v>1924</v>
      </c>
      <c r="G708" t="str">
        <f>IFERROR(VLOOKUP(C708,'CWE Categories'!A:C,3,0),"")</f>
        <v>Deserialization of Untrusted Data</v>
      </c>
      <c r="M708" t="str">
        <f>IF($G708&lt;&gt;"",VLOOKUP($G708,Model!$A:$D,2,0),"")</f>
        <v>Command and Scripting Interpreter</v>
      </c>
      <c r="N708" t="str">
        <f>IF($G708&lt;&gt;"",VLOOKUP($G708,Model!$A:$D,3,0),"")</f>
        <v>N/A</v>
      </c>
      <c r="O708" t="str">
        <f>IF($G708&lt;&gt;"",VLOOKUP($G708,Model!$A:$D,4,0),"")</f>
        <v>External Remote Service</v>
      </c>
    </row>
    <row r="709" spans="1:15" x14ac:dyDescent="0.3">
      <c r="A709" t="s">
        <v>1925</v>
      </c>
      <c r="B709" t="s">
        <v>1926</v>
      </c>
      <c r="C709" t="s">
        <v>17</v>
      </c>
      <c r="D709" t="s">
        <v>1877</v>
      </c>
      <c r="E709" t="s">
        <v>1927</v>
      </c>
      <c r="G709" t="str">
        <f>IFERROR(VLOOKUP(C709,'CWE Categories'!A:C,3,0),"")</f>
        <v>Memory Modification (Memory Buffer Errors, Pointer Issues, Type Errors, etc.)</v>
      </c>
      <c r="M709" t="str">
        <f>IF($G709&lt;&gt;"",VLOOKUP($G709,Model!$A:$D,2,0),"")</f>
        <v>Hijack Execution Flow, Endpoint Denial of Service: Application or System Exploitation</v>
      </c>
      <c r="N709" t="str">
        <f>IF($G709&lt;&gt;"",VLOOKUP($G709,Model!$A:$D,3,0),"")</f>
        <v>N/A</v>
      </c>
      <c r="O709">
        <f>IF($G709&lt;&gt;"",VLOOKUP($G709,Model!$A:$D,4,0),"")</f>
        <v>0</v>
      </c>
    </row>
    <row r="710" spans="1:15" x14ac:dyDescent="0.3">
      <c r="A710" t="s">
        <v>1928</v>
      </c>
      <c r="B710" t="s">
        <v>1929</v>
      </c>
      <c r="C710" t="s">
        <v>136</v>
      </c>
      <c r="D710" t="s">
        <v>1877</v>
      </c>
      <c r="E710" t="s">
        <v>1930</v>
      </c>
      <c r="G710" t="str">
        <f>IFERROR(VLOOKUP(C710,'CWE Categories'!A:C,3,0),"")</f>
        <v>General Authentication, Authorization, and Permission Errors</v>
      </c>
      <c r="M710" t="str">
        <f>IF($G710&lt;&gt;"",VLOOKUP($G710,Model!$A:$D,2,0),"")</f>
        <v>Exploit Public-Facing Application,  Exploitation for Privilege Escalation, Exploitation of Remote Services</v>
      </c>
      <c r="N710" t="str">
        <f>IF($G710&lt;&gt;"",VLOOKUP($G710,Model!$A:$D,3,0),"")</f>
        <v>Depends on what is given access to.</v>
      </c>
      <c r="O710" t="str">
        <f>IF($G710&lt;&gt;"",VLOOKUP($G710,Model!$A:$D,4,0),"")</f>
        <v>N/A</v>
      </c>
    </row>
    <row r="711" spans="1:15" x14ac:dyDescent="0.3">
      <c r="A711" t="s">
        <v>1931</v>
      </c>
      <c r="B711" t="s">
        <v>1932</v>
      </c>
      <c r="C711" t="s">
        <v>394</v>
      </c>
      <c r="D711" t="s">
        <v>1877</v>
      </c>
      <c r="E711" t="s">
        <v>1933</v>
      </c>
      <c r="G711" t="str">
        <f>IFERROR(VLOOKUP(C711,'CWE Categories'!A:C,3,0),"")</f>
        <v/>
      </c>
      <c r="M711" t="str">
        <f>IF($G711&lt;&gt;"",VLOOKUP($G711,Model!$A:$D,2,0),"")</f>
        <v/>
      </c>
      <c r="N711" t="str">
        <f>IF($G711&lt;&gt;"",VLOOKUP($G711,Model!$A:$D,3,0),"")</f>
        <v/>
      </c>
      <c r="O711" t="str">
        <f>IF($G711&lt;&gt;"",VLOOKUP($G711,Model!$A:$D,4,0),"")</f>
        <v/>
      </c>
    </row>
    <row r="712" spans="1:15" x14ac:dyDescent="0.3">
      <c r="A712" t="s">
        <v>1934</v>
      </c>
      <c r="B712" t="s">
        <v>1935</v>
      </c>
      <c r="C712" t="s">
        <v>354</v>
      </c>
      <c r="D712" t="s">
        <v>1877</v>
      </c>
      <c r="E712" t="s">
        <v>1936</v>
      </c>
      <c r="G712" t="str">
        <f>IFERROR(VLOOKUP(C712,'CWE Categories'!A:C,3,0),"")</f>
        <v/>
      </c>
      <c r="M712" t="str">
        <f>IF($G712&lt;&gt;"",VLOOKUP($G712,Model!$A:$D,2,0),"")</f>
        <v/>
      </c>
      <c r="N712" t="str">
        <f>IF($G712&lt;&gt;"",VLOOKUP($G712,Model!$A:$D,3,0),"")</f>
        <v/>
      </c>
      <c r="O712" t="str">
        <f>IF($G712&lt;&gt;"",VLOOKUP($G712,Model!$A:$D,4,0),"")</f>
        <v/>
      </c>
    </row>
    <row r="713" spans="1:15" x14ac:dyDescent="0.3">
      <c r="A713" t="s">
        <v>1937</v>
      </c>
      <c r="B713" t="s">
        <v>1938</v>
      </c>
      <c r="C713" t="s">
        <v>83</v>
      </c>
      <c r="D713" t="s">
        <v>1877</v>
      </c>
      <c r="E713" t="s">
        <v>1939</v>
      </c>
      <c r="G713" t="str">
        <f>IFERROR(VLOOKUP(C713,'CWE Categories'!A:C,3,0),"")</f>
        <v>Cross-site Scripting (XSS)</v>
      </c>
      <c r="M713" t="str">
        <f>IF($G713&lt;&gt;"",VLOOKUP($G713,Model!$A:$D,2,0),"")</f>
        <v>Command and Scripting Interpreter: JavaScript/JScript</v>
      </c>
      <c r="N713" t="str">
        <f>IF($G713&lt;&gt;"",VLOOKUP($G713,Model!$A:$D,3,0),"")</f>
        <v>Man-in-the-Browser</v>
      </c>
      <c r="O713" t="str">
        <f>IF($G713&lt;&gt;"",VLOOKUP($G713,Model!$A:$D,4,0),"")</f>
        <v>Stored – Drive-by Compromise, Others – User Execution: Malicious Link</v>
      </c>
    </row>
    <row r="714" spans="1:15" x14ac:dyDescent="0.3">
      <c r="A714" t="s">
        <v>1940</v>
      </c>
      <c r="B714" t="s">
        <v>1941</v>
      </c>
      <c r="C714" t="s">
        <v>1176</v>
      </c>
      <c r="D714" t="s">
        <v>1877</v>
      </c>
      <c r="E714" t="s">
        <v>1942</v>
      </c>
      <c r="G714" t="str">
        <f>IFERROR(VLOOKUP(C714,'CWE Categories'!A:C,3,0),"")</f>
        <v>Memory Modification (Memory Buffer Errors, Pointer Issues, Type Errors, etc.)</v>
      </c>
      <c r="M714" t="str">
        <f>IF($G714&lt;&gt;"",VLOOKUP($G714,Model!$A:$D,2,0),"")</f>
        <v>Hijack Execution Flow, Endpoint Denial of Service: Application or System Exploitation</v>
      </c>
      <c r="N714" t="str">
        <f>IF($G714&lt;&gt;"",VLOOKUP($G714,Model!$A:$D,3,0),"")</f>
        <v>N/A</v>
      </c>
      <c r="O714">
        <f>IF($G714&lt;&gt;"",VLOOKUP($G714,Model!$A:$D,4,0),"")</f>
        <v>0</v>
      </c>
    </row>
    <row r="715" spans="1:15" x14ac:dyDescent="0.3">
      <c r="A715" t="s">
        <v>1943</v>
      </c>
      <c r="B715" t="s">
        <v>1944</v>
      </c>
      <c r="C715" t="s">
        <v>36</v>
      </c>
      <c r="D715" t="s">
        <v>1877</v>
      </c>
      <c r="E715" t="s">
        <v>1945</v>
      </c>
      <c r="G715" t="str">
        <f>IFERROR(VLOOKUP(C715,'CWE Categories'!A:C,3,0),"")</f>
        <v/>
      </c>
      <c r="M715" t="str">
        <f>IF($G715&lt;&gt;"",VLOOKUP($G715,Model!$A:$D,2,0),"")</f>
        <v/>
      </c>
      <c r="N715" t="str">
        <f>IF($G715&lt;&gt;"",VLOOKUP($G715,Model!$A:$D,3,0),"")</f>
        <v/>
      </c>
      <c r="O715" t="str">
        <f>IF($G715&lt;&gt;"",VLOOKUP($G715,Model!$A:$D,4,0),"")</f>
        <v/>
      </c>
    </row>
    <row r="716" spans="1:15" x14ac:dyDescent="0.3">
      <c r="A716" t="s">
        <v>1946</v>
      </c>
      <c r="B716" t="s">
        <v>1947</v>
      </c>
      <c r="C716" t="s">
        <v>60</v>
      </c>
      <c r="D716" t="s">
        <v>1877</v>
      </c>
      <c r="E716" t="s">
        <v>1948</v>
      </c>
      <c r="G716" t="str">
        <f>IFERROR(VLOOKUP(C716,'CWE Categories'!A:C,3,0),"")</f>
        <v>SQL Injection</v>
      </c>
      <c r="M716" t="str">
        <f>IF($G716&lt;&gt;"",VLOOKUP($G716,Model!$A:$D,2,0),"")</f>
        <v>Command and Scripting Interpreter</v>
      </c>
      <c r="N716" t="str">
        <f>IF($G716&lt;&gt;"",VLOOKUP($G716,Model!$A:$D,3,0),"")</f>
        <v>Data from Local System, Server Software Component: Web Shell, Create Account, Exploit Public-Facing Application, Data Manipulation</v>
      </c>
      <c r="O716" t="str">
        <f>IF($G716&lt;&gt;"",VLOOKUP($G716,Model!$A:$D,4,0),"")</f>
        <v>External Remote Service</v>
      </c>
    </row>
    <row r="717" spans="1:15" x14ac:dyDescent="0.3">
      <c r="A717" t="s">
        <v>1949</v>
      </c>
      <c r="B717" t="s">
        <v>1950</v>
      </c>
      <c r="C717" t="s">
        <v>91</v>
      </c>
      <c r="D717" t="s">
        <v>1877</v>
      </c>
      <c r="E717" t="s">
        <v>1951</v>
      </c>
      <c r="G717" t="str">
        <f>IFERROR(VLOOKUP(C717,'CWE Categories'!A:C,3,0),"")</f>
        <v/>
      </c>
      <c r="M717" t="str">
        <f>IF($G717&lt;&gt;"",VLOOKUP($G717,Model!$A:$D,2,0),"")</f>
        <v/>
      </c>
      <c r="N717" t="str">
        <f>IF($G717&lt;&gt;"",VLOOKUP($G717,Model!$A:$D,3,0),"")</f>
        <v/>
      </c>
      <c r="O717" t="str">
        <f>IF($G717&lt;&gt;"",VLOOKUP($G717,Model!$A:$D,4,0),"")</f>
        <v/>
      </c>
    </row>
    <row r="718" spans="1:15" x14ac:dyDescent="0.3">
      <c r="A718" t="s">
        <v>1952</v>
      </c>
      <c r="B718" t="s">
        <v>1953</v>
      </c>
      <c r="C718" t="s">
        <v>1954</v>
      </c>
      <c r="D718" t="s">
        <v>1877</v>
      </c>
      <c r="E718" t="s">
        <v>1955</v>
      </c>
      <c r="G718" t="str">
        <f>IFERROR(VLOOKUP(C718,'CWE Categories'!A:C,3,0),"")</f>
        <v>Uncontrolled Resource Consumption</v>
      </c>
      <c r="M718" t="str">
        <f>IF($G718&lt;&gt;"",VLOOKUP($G718,Model!$A:$D,2,0),"")</f>
        <v>Endpoint Denial of Service</v>
      </c>
      <c r="N718" t="str">
        <f>IF($G718&lt;&gt;"",VLOOKUP($G718,Model!$A:$D,3,0),"")</f>
        <v>N/A</v>
      </c>
      <c r="O718" t="str">
        <f>IF($G718&lt;&gt;"",VLOOKUP($G718,Model!$A:$D,4,0),"")</f>
        <v>N/A</v>
      </c>
    </row>
    <row r="719" spans="1:15" x14ac:dyDescent="0.3">
      <c r="A719" t="s">
        <v>1956</v>
      </c>
      <c r="B719" t="s">
        <v>1957</v>
      </c>
      <c r="C719" t="s">
        <v>106</v>
      </c>
      <c r="D719" t="s">
        <v>1877</v>
      </c>
      <c r="E719" t="s">
        <v>1958</v>
      </c>
      <c r="G719" t="str">
        <f>IFERROR(VLOOKUP(C719,'CWE Categories'!A:C,3,0),"")</f>
        <v>Cross-site Request Forgery (CSRF)</v>
      </c>
      <c r="M719" t="str">
        <f>IF($G719&lt;&gt;"",VLOOKUP($G719,Model!$A:$D,2,0),"")</f>
        <v>Exploitation for Privilege Escalation</v>
      </c>
      <c r="N719" t="str">
        <f>IF($G719&lt;&gt;"",VLOOKUP($G719,Model!$A:$D,3,0),"")</f>
        <v>Depends on what functionality is vulnerable</v>
      </c>
      <c r="O719" t="str">
        <f>IF($G719&lt;&gt;"",VLOOKUP($G719,Model!$A:$D,4,0),"")</f>
        <v>User Execution: Malicious Link</v>
      </c>
    </row>
    <row r="720" spans="1:15" x14ac:dyDescent="0.3">
      <c r="A720" t="s">
        <v>1959</v>
      </c>
      <c r="B720" t="s">
        <v>1960</v>
      </c>
      <c r="C720" t="s">
        <v>36</v>
      </c>
      <c r="D720" t="s">
        <v>1877</v>
      </c>
      <c r="E720" t="s">
        <v>1961</v>
      </c>
      <c r="G720" t="str">
        <f>IFERROR(VLOOKUP(C720,'CWE Categories'!A:C,3,0),"")</f>
        <v/>
      </c>
      <c r="M720" t="str">
        <f>IF($G720&lt;&gt;"",VLOOKUP($G720,Model!$A:$D,2,0),"")</f>
        <v/>
      </c>
      <c r="N720" t="str">
        <f>IF($G720&lt;&gt;"",VLOOKUP($G720,Model!$A:$D,3,0),"")</f>
        <v/>
      </c>
      <c r="O720" t="str">
        <f>IF($G720&lt;&gt;"",VLOOKUP($G720,Model!$A:$D,4,0),"")</f>
        <v/>
      </c>
    </row>
    <row r="721" spans="1:15" x14ac:dyDescent="0.3">
      <c r="A721" t="s">
        <v>1962</v>
      </c>
      <c r="B721" t="s">
        <v>1963</v>
      </c>
      <c r="C721" t="s">
        <v>25</v>
      </c>
      <c r="D721" t="s">
        <v>1877</v>
      </c>
      <c r="E721">
        <v>0</v>
      </c>
      <c r="G721" t="str">
        <f>IFERROR(VLOOKUP(C721,'CWE Categories'!A:C,3,0),"")</f>
        <v>Hard-coded Credentials</v>
      </c>
      <c r="M721" t="str">
        <f>IF($G721&lt;&gt;"",VLOOKUP($G721,Model!$A:$D,2,0),"")</f>
        <v>Default Accounts</v>
      </c>
      <c r="N721" t="str">
        <f>IF($G721&lt;&gt;"",VLOOKUP($G721,Model!$A:$D,3,0),"")</f>
        <v>N/A</v>
      </c>
      <c r="O721" t="str">
        <f>IF($G721&lt;&gt;"",VLOOKUP($G721,Model!$A:$D,4,0),"")</f>
        <v>N/A</v>
      </c>
    </row>
    <row r="722" spans="1:15" x14ac:dyDescent="0.3">
      <c r="A722" t="s">
        <v>1964</v>
      </c>
      <c r="B722" t="s">
        <v>1965</v>
      </c>
      <c r="C722" t="s">
        <v>73</v>
      </c>
      <c r="D722" t="s">
        <v>1877</v>
      </c>
      <c r="E722">
        <v>0</v>
      </c>
      <c r="G722" t="str">
        <f>IFERROR(VLOOKUP(C722,'CWE Categories'!A:C,3,0),"")</f>
        <v>OS Command Injection</v>
      </c>
      <c r="M722" t="str">
        <f>IF($G722&lt;&gt;"",VLOOKUP($G722,Model!$A:$D,2,0),"")</f>
        <v>Command and Scripting Interpreter</v>
      </c>
      <c r="N722" t="str">
        <f>IF($G722&lt;&gt;"",VLOOKUP($G722,Model!$A:$D,3,0),"")</f>
        <v>N/A</v>
      </c>
      <c r="O722" t="str">
        <f>IF($G722&lt;&gt;"",VLOOKUP($G722,Model!$A:$D,4,0),"")</f>
        <v>External Remote Service</v>
      </c>
    </row>
    <row r="723" spans="1:15" x14ac:dyDescent="0.3">
      <c r="A723" t="s">
        <v>1966</v>
      </c>
      <c r="B723" t="s">
        <v>1967</v>
      </c>
      <c r="C723" t="s">
        <v>1165</v>
      </c>
      <c r="D723" t="s">
        <v>1877</v>
      </c>
      <c r="E723">
        <v>0</v>
      </c>
      <c r="G723" t="str">
        <f>IFERROR(VLOOKUP(C723,'CWE Categories'!A:C,3,0),"")</f>
        <v>General Credential Management Errors</v>
      </c>
      <c r="M723" t="str">
        <f>IF($G723&lt;&gt;"",VLOOKUP($G723,Model!$A:$D,2,0),"")</f>
        <v>Unsecure Credentials</v>
      </c>
      <c r="N723" t="str">
        <f>IF($G723&lt;&gt;"",VLOOKUP($G723,Model!$A:$D,3,0),"")</f>
        <v>Valid Accounts</v>
      </c>
      <c r="O723" t="str">
        <f>IF($G723&lt;&gt;"",VLOOKUP($G723,Model!$A:$D,4,0),"")</f>
        <v>N/A</v>
      </c>
    </row>
    <row r="724" spans="1:15" x14ac:dyDescent="0.3">
      <c r="A724" t="s">
        <v>1968</v>
      </c>
      <c r="B724" t="s">
        <v>1969</v>
      </c>
      <c r="C724" t="s">
        <v>136</v>
      </c>
      <c r="D724" t="s">
        <v>1877</v>
      </c>
      <c r="E724">
        <v>0</v>
      </c>
      <c r="G724" t="str">
        <f>IFERROR(VLOOKUP(C724,'CWE Categories'!A:C,3,0),"")</f>
        <v>General Authentication, Authorization, and Permission Errors</v>
      </c>
      <c r="M724" t="str">
        <f>IF($G724&lt;&gt;"",VLOOKUP($G724,Model!$A:$D,2,0),"")</f>
        <v>Exploit Public-Facing Application,  Exploitation for Privilege Escalation, Exploitation of Remote Services</v>
      </c>
      <c r="N724" t="str">
        <f>IF($G724&lt;&gt;"",VLOOKUP($G724,Model!$A:$D,3,0),"")</f>
        <v>Depends on what is given access to.</v>
      </c>
      <c r="O724" t="str">
        <f>IF($G724&lt;&gt;"",VLOOKUP($G724,Model!$A:$D,4,0),"")</f>
        <v>N/A</v>
      </c>
    </row>
    <row r="725" spans="1:15" x14ac:dyDescent="0.3">
      <c r="A725" t="s">
        <v>1970</v>
      </c>
      <c r="B725" t="s">
        <v>1971</v>
      </c>
      <c r="C725" t="s">
        <v>83</v>
      </c>
      <c r="D725" t="s">
        <v>1877</v>
      </c>
      <c r="E725" t="s">
        <v>1972</v>
      </c>
      <c r="G725" t="str">
        <f>IFERROR(VLOOKUP(C725,'CWE Categories'!A:C,3,0),"")</f>
        <v>Cross-site Scripting (XSS)</v>
      </c>
      <c r="M725" t="str">
        <f>IF($G725&lt;&gt;"",VLOOKUP($G725,Model!$A:$D,2,0),"")</f>
        <v>Command and Scripting Interpreter: JavaScript/JScript</v>
      </c>
      <c r="N725" t="str">
        <f>IF($G725&lt;&gt;"",VLOOKUP($G725,Model!$A:$D,3,0),"")</f>
        <v>Man-in-the-Browser</v>
      </c>
      <c r="O725" t="str">
        <f>IF($G725&lt;&gt;"",VLOOKUP($G725,Model!$A:$D,4,0),"")</f>
        <v>Stored – Drive-by Compromise, Others – User Execution: Malicious Link</v>
      </c>
    </row>
    <row r="726" spans="1:15" x14ac:dyDescent="0.3">
      <c r="A726" t="s">
        <v>1973</v>
      </c>
      <c r="B726" t="s">
        <v>1974</v>
      </c>
      <c r="C726" t="s">
        <v>330</v>
      </c>
      <c r="D726" t="s">
        <v>1877</v>
      </c>
      <c r="E726" t="s">
        <v>1927</v>
      </c>
      <c r="G726" t="str">
        <f>IFERROR(VLOOKUP(C726,'CWE Categories'!A:C,3,0),"")</f>
        <v/>
      </c>
      <c r="M726" t="str">
        <f>IF($G726&lt;&gt;"",VLOOKUP($G726,Model!$A:$D,2,0),"")</f>
        <v/>
      </c>
      <c r="N726" t="str">
        <f>IF($G726&lt;&gt;"",VLOOKUP($G726,Model!$A:$D,3,0),"")</f>
        <v/>
      </c>
      <c r="O726" t="str">
        <f>IF($G726&lt;&gt;"",VLOOKUP($G726,Model!$A:$D,4,0),"")</f>
        <v/>
      </c>
    </row>
    <row r="727" spans="1:15" x14ac:dyDescent="0.3">
      <c r="A727" t="s">
        <v>1975</v>
      </c>
      <c r="B727" t="s">
        <v>1976</v>
      </c>
      <c r="C727" t="s">
        <v>83</v>
      </c>
      <c r="D727" t="s">
        <v>1877</v>
      </c>
      <c r="E727" t="s">
        <v>1977</v>
      </c>
      <c r="G727" t="str">
        <f>IFERROR(VLOOKUP(C727,'CWE Categories'!A:C,3,0),"")</f>
        <v>Cross-site Scripting (XSS)</v>
      </c>
      <c r="M727" t="str">
        <f>IF($G727&lt;&gt;"",VLOOKUP($G727,Model!$A:$D,2,0),"")</f>
        <v>Command and Scripting Interpreter: JavaScript/JScript</v>
      </c>
      <c r="N727" t="str">
        <f>IF($G727&lt;&gt;"",VLOOKUP($G727,Model!$A:$D,3,0),"")</f>
        <v>Man-in-the-Browser</v>
      </c>
      <c r="O727" t="str">
        <f>IF($G727&lt;&gt;"",VLOOKUP($G727,Model!$A:$D,4,0),"")</f>
        <v>Stored – Drive-by Compromise, Others – User Execution: Malicious Link</v>
      </c>
    </row>
    <row r="728" spans="1:15" x14ac:dyDescent="0.3">
      <c r="A728" t="s">
        <v>1978</v>
      </c>
      <c r="B728" t="s">
        <v>1979</v>
      </c>
      <c r="C728" t="s">
        <v>316</v>
      </c>
      <c r="D728" t="s">
        <v>1877</v>
      </c>
      <c r="E728" t="s">
        <v>1980</v>
      </c>
      <c r="G728" t="str">
        <f>IFERROR(VLOOKUP(C728,'CWE Categories'!A:C,3,0),"")</f>
        <v>Memory Modification (Memory Buffer Errors, Pointer Issues, Type Errors, etc.)</v>
      </c>
      <c r="M728" t="str">
        <f>IF($G728&lt;&gt;"",VLOOKUP($G728,Model!$A:$D,2,0),"")</f>
        <v>Hijack Execution Flow, Endpoint Denial of Service: Application or System Exploitation</v>
      </c>
      <c r="N728" t="str">
        <f>IF($G728&lt;&gt;"",VLOOKUP($G728,Model!$A:$D,3,0),"")</f>
        <v>N/A</v>
      </c>
      <c r="O728">
        <f>IF($G728&lt;&gt;"",VLOOKUP($G728,Model!$A:$D,4,0),"")</f>
        <v>0</v>
      </c>
    </row>
    <row r="729" spans="1:15" x14ac:dyDescent="0.3">
      <c r="A729" t="s">
        <v>1981</v>
      </c>
      <c r="B729" t="s">
        <v>1982</v>
      </c>
      <c r="C729" t="s">
        <v>128</v>
      </c>
      <c r="D729" t="s">
        <v>1877</v>
      </c>
      <c r="E729" t="s">
        <v>1983</v>
      </c>
      <c r="G729" t="str">
        <f>IFERROR(VLOOKUP(C729,'CWE Categories'!A:C,3,0),"")</f>
        <v>General Authentication, Authorization, and Permission Errors</v>
      </c>
      <c r="M729" t="str">
        <f>IF($G729&lt;&gt;"",VLOOKUP($G729,Model!$A:$D,2,0),"")</f>
        <v>Exploit Public-Facing Application,  Exploitation for Privilege Escalation, Exploitation of Remote Services</v>
      </c>
      <c r="N729" t="str">
        <f>IF($G729&lt;&gt;"",VLOOKUP($G729,Model!$A:$D,3,0),"")</f>
        <v>Depends on what is given access to.</v>
      </c>
      <c r="O729" t="str">
        <f>IF($G729&lt;&gt;"",VLOOKUP($G729,Model!$A:$D,4,0),"")</f>
        <v>N/A</v>
      </c>
    </row>
    <row r="730" spans="1:15" x14ac:dyDescent="0.3">
      <c r="A730" t="s">
        <v>1984</v>
      </c>
      <c r="B730" t="s">
        <v>1985</v>
      </c>
      <c r="C730" t="s">
        <v>83</v>
      </c>
      <c r="D730" t="s">
        <v>1877</v>
      </c>
      <c r="E730" t="s">
        <v>1986</v>
      </c>
      <c r="G730" t="str">
        <f>IFERROR(VLOOKUP(C730,'CWE Categories'!A:C,3,0),"")</f>
        <v>Cross-site Scripting (XSS)</v>
      </c>
      <c r="M730" t="str">
        <f>IF($G730&lt;&gt;"",VLOOKUP($G730,Model!$A:$D,2,0),"")</f>
        <v>Command and Scripting Interpreter: JavaScript/JScript</v>
      </c>
      <c r="N730" t="str">
        <f>IF($G730&lt;&gt;"",VLOOKUP($G730,Model!$A:$D,3,0),"")</f>
        <v>Man-in-the-Browser</v>
      </c>
      <c r="O730" t="str">
        <f>IF($G730&lt;&gt;"",VLOOKUP($G730,Model!$A:$D,4,0),"")</f>
        <v>Stored – Drive-by Compromise, Others – User Execution: Malicious Link</v>
      </c>
    </row>
    <row r="731" spans="1:15" x14ac:dyDescent="0.3">
      <c r="A731" t="s">
        <v>1987</v>
      </c>
      <c r="B731" t="s">
        <v>1988</v>
      </c>
      <c r="C731" t="s">
        <v>73</v>
      </c>
      <c r="D731" t="s">
        <v>1877</v>
      </c>
      <c r="E731" t="s">
        <v>1989</v>
      </c>
      <c r="G731" t="str">
        <f>IFERROR(VLOOKUP(C731,'CWE Categories'!A:C,3,0),"")</f>
        <v>OS Command Injection</v>
      </c>
      <c r="M731" t="str">
        <f>IF($G731&lt;&gt;"",VLOOKUP($G731,Model!$A:$D,2,0),"")</f>
        <v>Command and Scripting Interpreter</v>
      </c>
      <c r="N731" t="str">
        <f>IF($G731&lt;&gt;"",VLOOKUP($G731,Model!$A:$D,3,0),"")</f>
        <v>N/A</v>
      </c>
      <c r="O731" t="str">
        <f>IF($G731&lt;&gt;"",VLOOKUP($G731,Model!$A:$D,4,0),"")</f>
        <v>External Remote Service</v>
      </c>
    </row>
    <row r="732" spans="1:15" x14ac:dyDescent="0.3">
      <c r="A732" t="s">
        <v>1990</v>
      </c>
      <c r="B732" t="s">
        <v>1991</v>
      </c>
      <c r="C732" t="s">
        <v>158</v>
      </c>
      <c r="D732" t="s">
        <v>1877</v>
      </c>
      <c r="E732" t="s">
        <v>1992</v>
      </c>
      <c r="G732" t="str">
        <f>IFERROR(VLOOKUP(C732,'CWE Categories'!A:C,3,0),"")</f>
        <v>Uncontrolled Resource Consumption</v>
      </c>
      <c r="M732" t="str">
        <f>IF($G732&lt;&gt;"",VLOOKUP($G732,Model!$A:$D,2,0),"")</f>
        <v>Endpoint Denial of Service</v>
      </c>
      <c r="N732" t="str">
        <f>IF($G732&lt;&gt;"",VLOOKUP($G732,Model!$A:$D,3,0),"")</f>
        <v>N/A</v>
      </c>
      <c r="O732" t="str">
        <f>IF($G732&lt;&gt;"",VLOOKUP($G732,Model!$A:$D,4,0),"")</f>
        <v>N/A</v>
      </c>
    </row>
    <row r="733" spans="1:15" x14ac:dyDescent="0.3">
      <c r="A733" t="s">
        <v>1993</v>
      </c>
      <c r="B733" t="s">
        <v>1994</v>
      </c>
      <c r="C733" t="s">
        <v>119</v>
      </c>
      <c r="D733" t="s">
        <v>1877</v>
      </c>
      <c r="E733">
        <v>0</v>
      </c>
      <c r="G733" t="str">
        <f>IFERROR(VLOOKUP(C733,'CWE Categories'!A:C,3,0),"")</f>
        <v>OS Command Injection</v>
      </c>
      <c r="M733" t="str">
        <f>IF($G733&lt;&gt;"",VLOOKUP($G733,Model!$A:$D,2,0),"")</f>
        <v>Command and Scripting Interpreter</v>
      </c>
      <c r="N733" t="str">
        <f>IF($G733&lt;&gt;"",VLOOKUP($G733,Model!$A:$D,3,0),"")</f>
        <v>N/A</v>
      </c>
      <c r="O733" t="str">
        <f>IF($G733&lt;&gt;"",VLOOKUP($G733,Model!$A:$D,4,0),"")</f>
        <v>External Remote Service</v>
      </c>
    </row>
    <row r="734" spans="1:15" x14ac:dyDescent="0.3">
      <c r="A734" t="s">
        <v>1995</v>
      </c>
      <c r="B734" t="s">
        <v>1996</v>
      </c>
      <c r="C734" t="s">
        <v>1997</v>
      </c>
      <c r="D734" t="s">
        <v>1877</v>
      </c>
      <c r="E734" t="s">
        <v>1998</v>
      </c>
      <c r="G734" t="str">
        <f>IFERROR(VLOOKUP(C734,'CWE Categories'!A:C,3,0),"")</f>
        <v/>
      </c>
      <c r="M734" t="str">
        <f>IF($G734&lt;&gt;"",VLOOKUP($G734,Model!$A:$D,2,0),"")</f>
        <v/>
      </c>
      <c r="N734" t="str">
        <f>IF($G734&lt;&gt;"",VLOOKUP($G734,Model!$A:$D,3,0),"")</f>
        <v/>
      </c>
      <c r="O734" t="str">
        <f>IF($G734&lt;&gt;"",VLOOKUP($G734,Model!$A:$D,4,0),"")</f>
        <v/>
      </c>
    </row>
    <row r="735" spans="1:15" x14ac:dyDescent="0.3">
      <c r="A735" t="s">
        <v>1999</v>
      </c>
      <c r="B735" t="s">
        <v>2000</v>
      </c>
      <c r="C735" t="s">
        <v>394</v>
      </c>
      <c r="D735" t="s">
        <v>1877</v>
      </c>
      <c r="E735" t="s">
        <v>2001</v>
      </c>
      <c r="G735" t="str">
        <f>IFERROR(VLOOKUP(C735,'CWE Categories'!A:C,3,0),"")</f>
        <v/>
      </c>
      <c r="M735" t="str">
        <f>IF($G735&lt;&gt;"",VLOOKUP($G735,Model!$A:$D,2,0),"")</f>
        <v/>
      </c>
      <c r="N735" t="str">
        <f>IF($G735&lt;&gt;"",VLOOKUP($G735,Model!$A:$D,3,0),"")</f>
        <v/>
      </c>
      <c r="O735" t="str">
        <f>IF($G735&lt;&gt;"",VLOOKUP($G735,Model!$A:$D,4,0),"")</f>
        <v/>
      </c>
    </row>
    <row r="736" spans="1:15" x14ac:dyDescent="0.3">
      <c r="A736" t="s">
        <v>2002</v>
      </c>
      <c r="B736" t="s">
        <v>2003</v>
      </c>
      <c r="C736" t="s">
        <v>429</v>
      </c>
      <c r="D736" t="s">
        <v>1877</v>
      </c>
      <c r="E736" t="s">
        <v>2004</v>
      </c>
      <c r="G736" t="str">
        <f>IFERROR(VLOOKUP(C736,'CWE Categories'!A:C,3,0),"")</f>
        <v>Memory Read (Memory Buffer Errors, Pointer Issues, Type Errors, etc.)</v>
      </c>
      <c r="M736" t="str">
        <f>IF($G736&lt;&gt;"",VLOOKUP($G736,Model!$A:$D,2,0),"")</f>
        <v>Data from Local System</v>
      </c>
      <c r="N736" t="str">
        <f>IF($G736&lt;&gt;"",VLOOKUP($G736,Model!$A:$D,3,0),"")</f>
        <v>Exploitation for Defense Evasion, Exploitation for Credential Access</v>
      </c>
      <c r="O736">
        <f>IF($G736&lt;&gt;"",VLOOKUP($G736,Model!$A:$D,4,0),"")</f>
        <v>0</v>
      </c>
    </row>
    <row r="737" spans="1:15" x14ac:dyDescent="0.3">
      <c r="A737" t="s">
        <v>2005</v>
      </c>
      <c r="B737" t="s">
        <v>2006</v>
      </c>
      <c r="C737" t="s">
        <v>83</v>
      </c>
      <c r="D737" t="s">
        <v>1877</v>
      </c>
      <c r="E737" t="s">
        <v>2007</v>
      </c>
      <c r="G737" t="str">
        <f>IFERROR(VLOOKUP(C737,'CWE Categories'!A:C,3,0),"")</f>
        <v>Cross-site Scripting (XSS)</v>
      </c>
      <c r="M737" t="str">
        <f>IF($G737&lt;&gt;"",VLOOKUP($G737,Model!$A:$D,2,0),"")</f>
        <v>Command and Scripting Interpreter: JavaScript/JScript</v>
      </c>
      <c r="N737" t="str">
        <f>IF($G737&lt;&gt;"",VLOOKUP($G737,Model!$A:$D,3,0),"")</f>
        <v>Man-in-the-Browser</v>
      </c>
      <c r="O737" t="str">
        <f>IF($G737&lt;&gt;"",VLOOKUP($G737,Model!$A:$D,4,0),"")</f>
        <v>Stored – Drive-by Compromise, Others – User Execution: Malicious Link</v>
      </c>
    </row>
    <row r="738" spans="1:15" x14ac:dyDescent="0.3">
      <c r="A738" t="s">
        <v>2008</v>
      </c>
      <c r="B738" t="s">
        <v>2009</v>
      </c>
      <c r="C738" t="s">
        <v>2010</v>
      </c>
      <c r="D738" t="s">
        <v>1877</v>
      </c>
      <c r="E738" t="s">
        <v>2011</v>
      </c>
      <c r="G738" t="str">
        <f>IFERROR(VLOOKUP(C738,'CWE Categories'!A:C,3,0),"")</f>
        <v/>
      </c>
      <c r="M738" t="str">
        <f>IF($G738&lt;&gt;"",VLOOKUP($G738,Model!$A:$D,2,0),"")</f>
        <v/>
      </c>
      <c r="N738" t="str">
        <f>IF($G738&lt;&gt;"",VLOOKUP($G738,Model!$A:$D,3,0),"")</f>
        <v/>
      </c>
      <c r="O738" t="str">
        <f>IF($G738&lt;&gt;"",VLOOKUP($G738,Model!$A:$D,4,0),"")</f>
        <v/>
      </c>
    </row>
    <row r="739" spans="1:15" x14ac:dyDescent="0.3">
      <c r="A739" t="s">
        <v>2012</v>
      </c>
      <c r="B739" t="s">
        <v>2013</v>
      </c>
      <c r="C739" t="s">
        <v>83</v>
      </c>
      <c r="D739" t="s">
        <v>1877</v>
      </c>
      <c r="E739" t="s">
        <v>2014</v>
      </c>
      <c r="G739" t="str">
        <f>IFERROR(VLOOKUP(C739,'CWE Categories'!A:C,3,0),"")</f>
        <v>Cross-site Scripting (XSS)</v>
      </c>
      <c r="M739" t="str">
        <f>IF($G739&lt;&gt;"",VLOOKUP($G739,Model!$A:$D,2,0),"")</f>
        <v>Command and Scripting Interpreter: JavaScript/JScript</v>
      </c>
      <c r="N739" t="str">
        <f>IF($G739&lt;&gt;"",VLOOKUP($G739,Model!$A:$D,3,0),"")</f>
        <v>Man-in-the-Browser</v>
      </c>
      <c r="O739" t="str">
        <f>IF($G739&lt;&gt;"",VLOOKUP($G739,Model!$A:$D,4,0),"")</f>
        <v>Stored – Drive-by Compromise, Others – User Execution: Malicious Link</v>
      </c>
    </row>
    <row r="740" spans="1:15" x14ac:dyDescent="0.3">
      <c r="A740" t="s">
        <v>2015</v>
      </c>
      <c r="B740" t="s">
        <v>2016</v>
      </c>
      <c r="C740" t="s">
        <v>1165</v>
      </c>
      <c r="D740" t="s">
        <v>1877</v>
      </c>
      <c r="E740">
        <v>0</v>
      </c>
      <c r="G740" t="str">
        <f>IFERROR(VLOOKUP(C740,'CWE Categories'!A:C,3,0),"")</f>
        <v>General Credential Management Errors</v>
      </c>
      <c r="M740" t="str">
        <f>IF($G740&lt;&gt;"",VLOOKUP($G740,Model!$A:$D,2,0),"")</f>
        <v>Unsecure Credentials</v>
      </c>
      <c r="N740" t="str">
        <f>IF($G740&lt;&gt;"",VLOOKUP($G740,Model!$A:$D,3,0),"")</f>
        <v>Valid Accounts</v>
      </c>
      <c r="O740" t="str">
        <f>IF($G740&lt;&gt;"",VLOOKUP($G740,Model!$A:$D,4,0),"")</f>
        <v>N/A</v>
      </c>
    </row>
    <row r="741" spans="1:15" x14ac:dyDescent="0.3">
      <c r="A741" t="s">
        <v>2017</v>
      </c>
      <c r="B741" t="s">
        <v>2018</v>
      </c>
      <c r="C741" t="s">
        <v>1158</v>
      </c>
      <c r="D741" t="s">
        <v>1877</v>
      </c>
      <c r="E741" t="s">
        <v>2019</v>
      </c>
      <c r="G741" t="str">
        <f>IFERROR(VLOOKUP(C741,'CWE Categories'!A:C,3,0),"")</f>
        <v>Memory Modification (Memory Buffer Errors, Pointer Issues, Type Errors, etc.)</v>
      </c>
      <c r="M741" t="str">
        <f>IF($G741&lt;&gt;"",VLOOKUP($G741,Model!$A:$D,2,0),"")</f>
        <v>Hijack Execution Flow, Endpoint Denial of Service: Application or System Exploitation</v>
      </c>
      <c r="N741" t="str">
        <f>IF($G741&lt;&gt;"",VLOOKUP($G741,Model!$A:$D,3,0),"")</f>
        <v>N/A</v>
      </c>
      <c r="O741">
        <f>IF($G741&lt;&gt;"",VLOOKUP($G741,Model!$A:$D,4,0),"")</f>
        <v>0</v>
      </c>
    </row>
    <row r="742" spans="1:15" x14ac:dyDescent="0.3">
      <c r="A742" t="s">
        <v>2020</v>
      </c>
      <c r="B742" t="s">
        <v>2021</v>
      </c>
      <c r="C742" t="s">
        <v>855</v>
      </c>
      <c r="D742" t="s">
        <v>1877</v>
      </c>
      <c r="E742" t="s">
        <v>2022</v>
      </c>
      <c r="G742" t="str">
        <f>IFERROR(VLOOKUP(C742,'CWE Categories'!A:C,3,0),"")</f>
        <v>General Authentication, Authorization, and Permission Errors</v>
      </c>
      <c r="M742" t="str">
        <f>IF($G742&lt;&gt;"",VLOOKUP($G742,Model!$A:$D,2,0),"")</f>
        <v>Exploit Public-Facing Application,  Exploitation for Privilege Escalation, Exploitation of Remote Services</v>
      </c>
      <c r="N742" t="str">
        <f>IF($G742&lt;&gt;"",VLOOKUP($G742,Model!$A:$D,3,0),"")</f>
        <v>Depends on what is given access to.</v>
      </c>
      <c r="O742" t="str">
        <f>IF($G742&lt;&gt;"",VLOOKUP($G742,Model!$A:$D,4,0),"")</f>
        <v>N/A</v>
      </c>
    </row>
    <row r="743" spans="1:15" x14ac:dyDescent="0.3">
      <c r="A743" t="s">
        <v>2023</v>
      </c>
      <c r="B743" t="s">
        <v>2024</v>
      </c>
      <c r="C743" t="s">
        <v>83</v>
      </c>
      <c r="D743" t="s">
        <v>1877</v>
      </c>
      <c r="E743" t="s">
        <v>2025</v>
      </c>
      <c r="G743" t="str">
        <f>IFERROR(VLOOKUP(C743,'CWE Categories'!A:C,3,0),"")</f>
        <v>Cross-site Scripting (XSS)</v>
      </c>
      <c r="M743" t="str">
        <f>IF($G743&lt;&gt;"",VLOOKUP($G743,Model!$A:$D,2,0),"")</f>
        <v>Command and Scripting Interpreter: JavaScript/JScript</v>
      </c>
      <c r="N743" t="str">
        <f>IF($G743&lt;&gt;"",VLOOKUP($G743,Model!$A:$D,3,0),"")</f>
        <v>Man-in-the-Browser</v>
      </c>
      <c r="O743" t="str">
        <f>IF($G743&lt;&gt;"",VLOOKUP($G743,Model!$A:$D,4,0),"")</f>
        <v>Stored – Drive-by Compromise, Others – User Execution: Malicious Link</v>
      </c>
    </row>
    <row r="744" spans="1:15" x14ac:dyDescent="0.3">
      <c r="A744" t="s">
        <v>2026</v>
      </c>
      <c r="B744" t="s">
        <v>2027</v>
      </c>
      <c r="C744" t="s">
        <v>578</v>
      </c>
      <c r="D744" t="s">
        <v>1877</v>
      </c>
      <c r="E744" t="s">
        <v>2028</v>
      </c>
      <c r="G744" t="str">
        <f>IFERROR(VLOOKUP(C744,'CWE Categories'!A:C,3,0),"")</f>
        <v>Code Injection</v>
      </c>
      <c r="M744" t="str">
        <f>IF($G744&lt;&gt;"",VLOOKUP($G744,Model!$A:$D,2,0),"")</f>
        <v>Command and Scripting Interpreter</v>
      </c>
      <c r="N744" t="str">
        <f>IF($G744&lt;&gt;"",VLOOKUP($G744,Model!$A:$D,3,0),"")</f>
        <v>N/A</v>
      </c>
      <c r="O744" t="str">
        <f>IF($G744&lt;&gt;"",VLOOKUP($G744,Model!$A:$D,4,0),"")</f>
        <v>N/A</v>
      </c>
    </row>
    <row r="745" spans="1:15" x14ac:dyDescent="0.3">
      <c r="A745" t="s">
        <v>2029</v>
      </c>
      <c r="B745" t="s">
        <v>2030</v>
      </c>
      <c r="C745" t="s">
        <v>106</v>
      </c>
      <c r="D745" t="s">
        <v>1877</v>
      </c>
      <c r="E745" t="s">
        <v>2031</v>
      </c>
      <c r="G745" t="str">
        <f>IFERROR(VLOOKUP(C745,'CWE Categories'!A:C,3,0),"")</f>
        <v>Cross-site Request Forgery (CSRF)</v>
      </c>
      <c r="M745" t="str">
        <f>IF($G745&lt;&gt;"",VLOOKUP($G745,Model!$A:$D,2,0),"")</f>
        <v>Exploitation for Privilege Escalation</v>
      </c>
      <c r="N745" t="str">
        <f>IF($G745&lt;&gt;"",VLOOKUP($G745,Model!$A:$D,3,0),"")</f>
        <v>Depends on what functionality is vulnerable</v>
      </c>
      <c r="O745" t="str">
        <f>IF($G745&lt;&gt;"",VLOOKUP($G745,Model!$A:$D,4,0),"")</f>
        <v>User Execution: Malicious Link</v>
      </c>
    </row>
    <row r="746" spans="1:15" x14ac:dyDescent="0.3">
      <c r="A746" t="s">
        <v>2032</v>
      </c>
      <c r="B746" t="s">
        <v>2033</v>
      </c>
      <c r="C746" t="s">
        <v>354</v>
      </c>
      <c r="D746" t="s">
        <v>1877</v>
      </c>
      <c r="E746" t="s">
        <v>2034</v>
      </c>
      <c r="G746" t="str">
        <f>IFERROR(VLOOKUP(C746,'CWE Categories'!A:C,3,0),"")</f>
        <v/>
      </c>
      <c r="M746" t="str">
        <f>IF($G746&lt;&gt;"",VLOOKUP($G746,Model!$A:$D,2,0),"")</f>
        <v/>
      </c>
      <c r="N746" t="str">
        <f>IF($G746&lt;&gt;"",VLOOKUP($G746,Model!$A:$D,3,0),"")</f>
        <v/>
      </c>
      <c r="O746" t="str">
        <f>IF($G746&lt;&gt;"",VLOOKUP($G746,Model!$A:$D,4,0),"")</f>
        <v/>
      </c>
    </row>
    <row r="747" spans="1:15" x14ac:dyDescent="0.3">
      <c r="A747" t="s">
        <v>2035</v>
      </c>
      <c r="B747" t="s">
        <v>2036</v>
      </c>
      <c r="C747" t="s">
        <v>36</v>
      </c>
      <c r="D747" t="s">
        <v>1877</v>
      </c>
      <c r="E747">
        <v>0</v>
      </c>
      <c r="G747" t="str">
        <f>IFERROR(VLOOKUP(C747,'CWE Categories'!A:C,3,0),"")</f>
        <v/>
      </c>
      <c r="M747" t="str">
        <f>IF($G747&lt;&gt;"",VLOOKUP($G747,Model!$A:$D,2,0),"")</f>
        <v/>
      </c>
      <c r="N747" t="str">
        <f>IF($G747&lt;&gt;"",VLOOKUP($G747,Model!$A:$D,3,0),"")</f>
        <v/>
      </c>
      <c r="O747" t="str">
        <f>IF($G747&lt;&gt;"",VLOOKUP($G747,Model!$A:$D,4,0),"")</f>
        <v/>
      </c>
    </row>
    <row r="748" spans="1:15" x14ac:dyDescent="0.3">
      <c r="A748" t="s">
        <v>2037</v>
      </c>
      <c r="B748" t="s">
        <v>2038</v>
      </c>
      <c r="C748" t="s">
        <v>83</v>
      </c>
      <c r="D748" t="s">
        <v>1877</v>
      </c>
      <c r="E748" t="s">
        <v>2039</v>
      </c>
      <c r="G748" t="str">
        <f>IFERROR(VLOOKUP(C748,'CWE Categories'!A:C,3,0),"")</f>
        <v>Cross-site Scripting (XSS)</v>
      </c>
      <c r="M748" t="str">
        <f>IF($G748&lt;&gt;"",VLOOKUP($G748,Model!$A:$D,2,0),"")</f>
        <v>Command and Scripting Interpreter: JavaScript/JScript</v>
      </c>
      <c r="N748" t="str">
        <f>IF($G748&lt;&gt;"",VLOOKUP($G748,Model!$A:$D,3,0),"")</f>
        <v>Man-in-the-Browser</v>
      </c>
      <c r="O748" t="str">
        <f>IF($G748&lt;&gt;"",VLOOKUP($G748,Model!$A:$D,4,0),"")</f>
        <v>Stored – Drive-by Compromise, Others – User Execution: Malicious Link</v>
      </c>
    </row>
    <row r="749" spans="1:15" x14ac:dyDescent="0.3">
      <c r="A749" t="s">
        <v>2040</v>
      </c>
      <c r="B749" t="s">
        <v>2041</v>
      </c>
      <c r="C749" t="s">
        <v>83</v>
      </c>
      <c r="D749" t="s">
        <v>1877</v>
      </c>
      <c r="E749">
        <v>0</v>
      </c>
      <c r="G749" t="str">
        <f>IFERROR(VLOOKUP(C749,'CWE Categories'!A:C,3,0),"")</f>
        <v>Cross-site Scripting (XSS)</v>
      </c>
      <c r="M749" t="str">
        <f>IF($G749&lt;&gt;"",VLOOKUP($G749,Model!$A:$D,2,0),"")</f>
        <v>Command and Scripting Interpreter: JavaScript/JScript</v>
      </c>
      <c r="N749" t="str">
        <f>IF($G749&lt;&gt;"",VLOOKUP($G749,Model!$A:$D,3,0),"")</f>
        <v>Man-in-the-Browser</v>
      </c>
      <c r="O749" t="str">
        <f>IF($G749&lt;&gt;"",VLOOKUP($G749,Model!$A:$D,4,0),"")</f>
        <v>Stored – Drive-by Compromise, Others – User Execution: Malicious Link</v>
      </c>
    </row>
    <row r="750" spans="1:15" x14ac:dyDescent="0.3">
      <c r="A750" t="s">
        <v>2042</v>
      </c>
      <c r="B750" t="s">
        <v>2043</v>
      </c>
      <c r="C750" t="s">
        <v>83</v>
      </c>
      <c r="D750" t="s">
        <v>1877</v>
      </c>
      <c r="E750" t="s">
        <v>2044</v>
      </c>
      <c r="G750" t="str">
        <f>IFERROR(VLOOKUP(C750,'CWE Categories'!A:C,3,0),"")</f>
        <v>Cross-site Scripting (XSS)</v>
      </c>
      <c r="M750" t="str">
        <f>IF($G750&lt;&gt;"",VLOOKUP($G750,Model!$A:$D,2,0),"")</f>
        <v>Command and Scripting Interpreter: JavaScript/JScript</v>
      </c>
      <c r="N750" t="str">
        <f>IF($G750&lt;&gt;"",VLOOKUP($G750,Model!$A:$D,3,0),"")</f>
        <v>Man-in-the-Browser</v>
      </c>
      <c r="O750" t="str">
        <f>IF($G750&lt;&gt;"",VLOOKUP($G750,Model!$A:$D,4,0),"")</f>
        <v>Stored – Drive-by Compromise, Others – User Execution: Malicious Link</v>
      </c>
    </row>
    <row r="751" spans="1:15" x14ac:dyDescent="0.3">
      <c r="A751" t="s">
        <v>2045</v>
      </c>
      <c r="B751" t="s">
        <v>2046</v>
      </c>
      <c r="C751" t="s">
        <v>354</v>
      </c>
      <c r="D751" t="s">
        <v>1877</v>
      </c>
      <c r="E751" t="s">
        <v>1945</v>
      </c>
      <c r="G751" t="str">
        <f>IFERROR(VLOOKUP(C751,'CWE Categories'!A:C,3,0),"")</f>
        <v/>
      </c>
      <c r="M751" t="str">
        <f>IF($G751&lt;&gt;"",VLOOKUP($G751,Model!$A:$D,2,0),"")</f>
        <v/>
      </c>
      <c r="N751" t="str">
        <f>IF($G751&lt;&gt;"",VLOOKUP($G751,Model!$A:$D,3,0),"")</f>
        <v/>
      </c>
      <c r="O751" t="str">
        <f>IF($G751&lt;&gt;"",VLOOKUP($G751,Model!$A:$D,4,0),"")</f>
        <v/>
      </c>
    </row>
    <row r="752" spans="1:15" x14ac:dyDescent="0.3">
      <c r="A752" t="s">
        <v>2047</v>
      </c>
      <c r="B752" t="s">
        <v>2048</v>
      </c>
      <c r="C752" t="s">
        <v>73</v>
      </c>
      <c r="D752" t="s">
        <v>1877</v>
      </c>
      <c r="E752">
        <v>0</v>
      </c>
      <c r="G752" t="str">
        <f>IFERROR(VLOOKUP(C752,'CWE Categories'!A:C,3,0),"")</f>
        <v>OS Command Injection</v>
      </c>
      <c r="M752" t="str">
        <f>IF($G752&lt;&gt;"",VLOOKUP($G752,Model!$A:$D,2,0),"")</f>
        <v>Command and Scripting Interpreter</v>
      </c>
      <c r="N752" t="str">
        <f>IF($G752&lt;&gt;"",VLOOKUP($G752,Model!$A:$D,3,0),"")</f>
        <v>N/A</v>
      </c>
      <c r="O752" t="str">
        <f>IF($G752&lt;&gt;"",VLOOKUP($G752,Model!$A:$D,4,0),"")</f>
        <v>External Remote Service</v>
      </c>
    </row>
    <row r="753" spans="1:15" x14ac:dyDescent="0.3">
      <c r="A753" t="s">
        <v>2049</v>
      </c>
      <c r="B753" t="s">
        <v>2050</v>
      </c>
      <c r="C753" t="s">
        <v>36</v>
      </c>
      <c r="D753" t="s">
        <v>1877</v>
      </c>
      <c r="E753" t="s">
        <v>2051</v>
      </c>
      <c r="G753" t="str">
        <f>IFERROR(VLOOKUP(C753,'CWE Categories'!A:C,3,0),"")</f>
        <v/>
      </c>
      <c r="M753" t="str">
        <f>IF($G753&lt;&gt;"",VLOOKUP($G753,Model!$A:$D,2,0),"")</f>
        <v/>
      </c>
      <c r="N753" t="str">
        <f>IF($G753&lt;&gt;"",VLOOKUP($G753,Model!$A:$D,3,0),"")</f>
        <v/>
      </c>
      <c r="O753" t="str">
        <f>IF($G753&lt;&gt;"",VLOOKUP($G753,Model!$A:$D,4,0),"")</f>
        <v/>
      </c>
    </row>
    <row r="754" spans="1:15" x14ac:dyDescent="0.3">
      <c r="A754" t="s">
        <v>2052</v>
      </c>
      <c r="B754" t="s">
        <v>2053</v>
      </c>
      <c r="C754" t="s">
        <v>17</v>
      </c>
      <c r="D754" t="s">
        <v>1877</v>
      </c>
      <c r="E754" t="s">
        <v>2054</v>
      </c>
      <c r="G754" t="str">
        <f>IFERROR(VLOOKUP(C754,'CWE Categories'!A:C,3,0),"")</f>
        <v>Memory Modification (Memory Buffer Errors, Pointer Issues, Type Errors, etc.)</v>
      </c>
      <c r="M754" t="str">
        <f>IF($G754&lt;&gt;"",VLOOKUP($G754,Model!$A:$D,2,0),"")</f>
        <v>Hijack Execution Flow, Endpoint Denial of Service: Application or System Exploitation</v>
      </c>
      <c r="N754" t="str">
        <f>IF($G754&lt;&gt;"",VLOOKUP($G754,Model!$A:$D,3,0),"")</f>
        <v>N/A</v>
      </c>
      <c r="O754">
        <f>IF($G754&lt;&gt;"",VLOOKUP($G754,Model!$A:$D,4,0),"")</f>
        <v>0</v>
      </c>
    </row>
    <row r="755" spans="1:15" x14ac:dyDescent="0.3">
      <c r="A755" t="s">
        <v>2055</v>
      </c>
      <c r="B755" t="s">
        <v>2056</v>
      </c>
      <c r="C755" t="s">
        <v>106</v>
      </c>
      <c r="D755" t="s">
        <v>1877</v>
      </c>
      <c r="E755" t="s">
        <v>2057</v>
      </c>
      <c r="G755" t="str">
        <f>IFERROR(VLOOKUP(C755,'CWE Categories'!A:C,3,0),"")</f>
        <v>Cross-site Request Forgery (CSRF)</v>
      </c>
      <c r="M755" t="str">
        <f>IF($G755&lt;&gt;"",VLOOKUP($G755,Model!$A:$D,2,0),"")</f>
        <v>Exploitation for Privilege Escalation</v>
      </c>
      <c r="N755" t="str">
        <f>IF($G755&lt;&gt;"",VLOOKUP($G755,Model!$A:$D,3,0),"")</f>
        <v>Depends on what functionality is vulnerable</v>
      </c>
      <c r="O755" t="str">
        <f>IF($G755&lt;&gt;"",VLOOKUP($G755,Model!$A:$D,4,0),"")</f>
        <v>User Execution: Malicious Link</v>
      </c>
    </row>
    <row r="756" spans="1:15" x14ac:dyDescent="0.3">
      <c r="A756" t="s">
        <v>2058</v>
      </c>
      <c r="B756" t="s">
        <v>2059</v>
      </c>
      <c r="C756" t="s">
        <v>83</v>
      </c>
      <c r="D756" t="s">
        <v>1877</v>
      </c>
      <c r="E756" t="s">
        <v>2060</v>
      </c>
      <c r="G756" t="str">
        <f>IFERROR(VLOOKUP(C756,'CWE Categories'!A:C,3,0),"")</f>
        <v>Cross-site Scripting (XSS)</v>
      </c>
      <c r="M756" t="str">
        <f>IF($G756&lt;&gt;"",VLOOKUP($G756,Model!$A:$D,2,0),"")</f>
        <v>Command and Scripting Interpreter: JavaScript/JScript</v>
      </c>
      <c r="N756" t="str">
        <f>IF($G756&lt;&gt;"",VLOOKUP($G756,Model!$A:$D,3,0),"")</f>
        <v>Man-in-the-Browser</v>
      </c>
      <c r="O756" t="str">
        <f>IF($G756&lt;&gt;"",VLOOKUP($G756,Model!$A:$D,4,0),"")</f>
        <v>Stored – Drive-by Compromise, Others – User Execution: Malicious Link</v>
      </c>
    </row>
    <row r="757" spans="1:15" x14ac:dyDescent="0.3">
      <c r="A757" t="s">
        <v>2061</v>
      </c>
      <c r="B757" t="s">
        <v>2062</v>
      </c>
      <c r="C757" t="s">
        <v>2010</v>
      </c>
      <c r="D757" t="s">
        <v>1877</v>
      </c>
      <c r="E757" t="s">
        <v>2063</v>
      </c>
      <c r="G757" t="str">
        <f>IFERROR(VLOOKUP(C757,'CWE Categories'!A:C,3,0),"")</f>
        <v/>
      </c>
      <c r="M757" t="str">
        <f>IF($G757&lt;&gt;"",VLOOKUP($G757,Model!$A:$D,2,0),"")</f>
        <v/>
      </c>
      <c r="N757" t="str">
        <f>IF($G757&lt;&gt;"",VLOOKUP($G757,Model!$A:$D,3,0),"")</f>
        <v/>
      </c>
      <c r="O757" t="str">
        <f>IF($G757&lt;&gt;"",VLOOKUP($G757,Model!$A:$D,4,0),"")</f>
        <v/>
      </c>
    </row>
    <row r="758" spans="1:15" x14ac:dyDescent="0.3">
      <c r="A758" t="s">
        <v>2064</v>
      </c>
      <c r="B758" t="s">
        <v>2065</v>
      </c>
      <c r="C758" t="s">
        <v>190</v>
      </c>
      <c r="D758" t="s">
        <v>1877</v>
      </c>
      <c r="E758" t="s">
        <v>2066</v>
      </c>
      <c r="G758" t="str">
        <f>IFERROR(VLOOKUP(C758,'CWE Categories'!A:C,3,0),"")</f>
        <v>General Authentication, Authorization, and Permission Errors</v>
      </c>
      <c r="M758" t="str">
        <f>IF($G758&lt;&gt;"",VLOOKUP($G758,Model!$A:$D,2,0),"")</f>
        <v>Exploit Public-Facing Application,  Exploitation for Privilege Escalation, Exploitation of Remote Services</v>
      </c>
      <c r="N758" t="str">
        <f>IF($G758&lt;&gt;"",VLOOKUP($G758,Model!$A:$D,3,0),"")</f>
        <v>Depends on what is given access to.</v>
      </c>
      <c r="O758" t="str">
        <f>IF($G758&lt;&gt;"",VLOOKUP($G758,Model!$A:$D,4,0),"")</f>
        <v>N/A</v>
      </c>
    </row>
    <row r="759" spans="1:15" x14ac:dyDescent="0.3">
      <c r="A759" t="s">
        <v>2067</v>
      </c>
      <c r="B759" t="s">
        <v>2068</v>
      </c>
      <c r="C759" t="s">
        <v>73</v>
      </c>
      <c r="D759" t="s">
        <v>1877</v>
      </c>
      <c r="E759" t="s">
        <v>2069</v>
      </c>
      <c r="G759" t="str">
        <f>IFERROR(VLOOKUP(C759,'CWE Categories'!A:C,3,0),"")</f>
        <v>OS Command Injection</v>
      </c>
      <c r="M759" t="str">
        <f>IF($G759&lt;&gt;"",VLOOKUP($G759,Model!$A:$D,2,0),"")</f>
        <v>Command and Scripting Interpreter</v>
      </c>
      <c r="N759" t="str">
        <f>IF($G759&lt;&gt;"",VLOOKUP($G759,Model!$A:$D,3,0),"")</f>
        <v>N/A</v>
      </c>
      <c r="O759" t="str">
        <f>IF($G759&lt;&gt;"",VLOOKUP($G759,Model!$A:$D,4,0),"")</f>
        <v>External Remote Service</v>
      </c>
    </row>
    <row r="760" spans="1:15" x14ac:dyDescent="0.3">
      <c r="A760" t="s">
        <v>2070</v>
      </c>
      <c r="B760" t="s">
        <v>2071</v>
      </c>
      <c r="C760" t="s">
        <v>448</v>
      </c>
      <c r="D760" t="s">
        <v>1877</v>
      </c>
      <c r="E760" t="s">
        <v>1961</v>
      </c>
      <c r="G760" t="str">
        <f>IFERROR(VLOOKUP(C760,'CWE Categories'!A:C,3,0),"")</f>
        <v/>
      </c>
      <c r="M760" t="str">
        <f>IF($G760&lt;&gt;"",VLOOKUP($G760,Model!$A:$D,2,0),"")</f>
        <v/>
      </c>
      <c r="N760" t="str">
        <f>IF($G760&lt;&gt;"",VLOOKUP($G760,Model!$A:$D,3,0),"")</f>
        <v/>
      </c>
      <c r="O760" t="str">
        <f>IF($G760&lt;&gt;"",VLOOKUP($G760,Model!$A:$D,4,0),"")</f>
        <v/>
      </c>
    </row>
    <row r="761" spans="1:15" x14ac:dyDescent="0.3">
      <c r="A761" t="s">
        <v>2072</v>
      </c>
      <c r="B761" t="s">
        <v>2073</v>
      </c>
      <c r="C761" t="s">
        <v>261</v>
      </c>
      <c r="D761" t="s">
        <v>1877</v>
      </c>
      <c r="E761" t="s">
        <v>2074</v>
      </c>
      <c r="G761" t="str">
        <f>IFERROR(VLOOKUP(C761,'CWE Categories'!A:C,3,0),"")</f>
        <v>Directory Traversal (Relative and Absolute)</v>
      </c>
      <c r="M761" t="str">
        <f>IF($G761&lt;&gt;"",VLOOKUP($G761,Model!$A:$D,2,0),"")</f>
        <v>Read files on system  - Data from Local System; Delete files  - Data Destruction; Upload files - Server Software Component: Web Shell; Write to existing files on system  - Data Manipulation</v>
      </c>
      <c r="N761" t="str">
        <f>IF($G761&lt;&gt;"",VLOOKUP($G761,Model!$A:$D,3,0),"")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761" t="str">
        <f>IF($G761&lt;&gt;"",VLOOKUP($G761,Model!$A:$D,4,0),"")</f>
        <v>T1133</v>
      </c>
    </row>
    <row r="762" spans="1:15" x14ac:dyDescent="0.3">
      <c r="A762" t="s">
        <v>2075</v>
      </c>
      <c r="B762" t="s">
        <v>2076</v>
      </c>
      <c r="C762" t="s">
        <v>1093</v>
      </c>
      <c r="D762" t="s">
        <v>1877</v>
      </c>
      <c r="E762" t="s">
        <v>2077</v>
      </c>
      <c r="G762" t="str">
        <f>IFERROR(VLOOKUP(C762,'CWE Categories'!A:C,3,0),"")</f>
        <v>Untrusted/Uncontrolled/Unquoted Search Path</v>
      </c>
      <c r="M762" t="str">
        <f>IF($G762&lt;&gt;"",VLOOKUP($G762,Model!$A:$D,2,0),"")</f>
        <v>Hijack Execution Flow</v>
      </c>
      <c r="N762" t="str">
        <f>IF($G762&lt;&gt;"",VLOOKUP($G762,Model!$A:$D,3,0),"")</f>
        <v>N/A</v>
      </c>
      <c r="O762" t="str">
        <f>IF($G762&lt;&gt;"",VLOOKUP($G762,Model!$A:$D,4,0),"")</f>
        <v>N/A</v>
      </c>
    </row>
    <row r="763" spans="1:15" x14ac:dyDescent="0.3">
      <c r="A763" t="s">
        <v>2078</v>
      </c>
      <c r="B763" t="s">
        <v>2079</v>
      </c>
      <c r="C763" t="e">
        <v>#N/A</v>
      </c>
      <c r="D763" t="s">
        <v>1877</v>
      </c>
      <c r="E763" t="e">
        <v>#N/A</v>
      </c>
      <c r="G763" t="str">
        <f>IFERROR(VLOOKUP(C763,'CWE Categories'!A:C,3,0),"")</f>
        <v/>
      </c>
      <c r="M763" t="str">
        <f>IF($G763&lt;&gt;"",VLOOKUP($G763,Model!$A:$D,2,0),"")</f>
        <v/>
      </c>
      <c r="N763" t="str">
        <f>IF($G763&lt;&gt;"",VLOOKUP($G763,Model!$A:$D,3,0),"")</f>
        <v/>
      </c>
      <c r="O763" t="str">
        <f>IF($G763&lt;&gt;"",VLOOKUP($G763,Model!$A:$D,4,0),"")</f>
        <v/>
      </c>
    </row>
    <row r="764" spans="1:15" x14ac:dyDescent="0.3">
      <c r="A764" t="s">
        <v>2080</v>
      </c>
      <c r="B764" t="s">
        <v>2081</v>
      </c>
      <c r="C764" t="s">
        <v>83</v>
      </c>
      <c r="D764" t="s">
        <v>1877</v>
      </c>
      <c r="E764" t="s">
        <v>2082</v>
      </c>
      <c r="G764" t="str">
        <f>IFERROR(VLOOKUP(C764,'CWE Categories'!A:C,3,0),"")</f>
        <v>Cross-site Scripting (XSS)</v>
      </c>
      <c r="M764" t="str">
        <f>IF($G764&lt;&gt;"",VLOOKUP($G764,Model!$A:$D,2,0),"")</f>
        <v>Command and Scripting Interpreter: JavaScript/JScript</v>
      </c>
      <c r="N764" t="str">
        <f>IF($G764&lt;&gt;"",VLOOKUP($G764,Model!$A:$D,3,0),"")</f>
        <v>Man-in-the-Browser</v>
      </c>
      <c r="O764" t="str">
        <f>IF($G764&lt;&gt;"",VLOOKUP($G764,Model!$A:$D,4,0),"")</f>
        <v>Stored – Drive-by Compromise, Others – User Execution: Malicious Link</v>
      </c>
    </row>
    <row r="765" spans="1:15" x14ac:dyDescent="0.3">
      <c r="A765" t="s">
        <v>2083</v>
      </c>
      <c r="B765" t="s">
        <v>2084</v>
      </c>
      <c r="C765" t="s">
        <v>119</v>
      </c>
      <c r="D765" t="s">
        <v>1877</v>
      </c>
      <c r="E765">
        <v>0</v>
      </c>
      <c r="G765" t="str">
        <f>IFERROR(VLOOKUP(C765,'CWE Categories'!A:C,3,0),"")</f>
        <v>OS Command Injection</v>
      </c>
      <c r="M765" t="str">
        <f>IF($G765&lt;&gt;"",VLOOKUP($G765,Model!$A:$D,2,0),"")</f>
        <v>Command and Scripting Interpreter</v>
      </c>
      <c r="N765" t="str">
        <f>IF($G765&lt;&gt;"",VLOOKUP($G765,Model!$A:$D,3,0),"")</f>
        <v>N/A</v>
      </c>
      <c r="O765" t="str">
        <f>IF($G765&lt;&gt;"",VLOOKUP($G765,Model!$A:$D,4,0),"")</f>
        <v>External Remote Service</v>
      </c>
    </row>
    <row r="766" spans="1:15" x14ac:dyDescent="0.3">
      <c r="A766" t="s">
        <v>2085</v>
      </c>
      <c r="B766" t="s">
        <v>2086</v>
      </c>
      <c r="C766" t="s">
        <v>2010</v>
      </c>
      <c r="D766" t="s">
        <v>1877</v>
      </c>
      <c r="E766">
        <v>0</v>
      </c>
      <c r="G766" t="str">
        <f>IFERROR(VLOOKUP(C766,'CWE Categories'!A:C,3,0),"")</f>
        <v/>
      </c>
      <c r="M766" t="str">
        <f>IF($G766&lt;&gt;"",VLOOKUP($G766,Model!$A:$D,2,0),"")</f>
        <v/>
      </c>
      <c r="N766" t="str">
        <f>IF($G766&lt;&gt;"",VLOOKUP($G766,Model!$A:$D,3,0),"")</f>
        <v/>
      </c>
      <c r="O766" t="str">
        <f>IF($G766&lt;&gt;"",VLOOKUP($G766,Model!$A:$D,4,0),"")</f>
        <v/>
      </c>
    </row>
    <row r="767" spans="1:15" x14ac:dyDescent="0.3">
      <c r="A767" t="s">
        <v>2087</v>
      </c>
      <c r="B767" t="s">
        <v>2088</v>
      </c>
      <c r="C767" t="s">
        <v>2089</v>
      </c>
      <c r="D767" t="s">
        <v>1877</v>
      </c>
      <c r="E767" t="s">
        <v>2090</v>
      </c>
      <c r="G767" t="str">
        <f>IFERROR(VLOOKUP(C767,'CWE Categories'!A:C,3,0),"")</f>
        <v/>
      </c>
      <c r="M767" t="str">
        <f>IF($G767&lt;&gt;"",VLOOKUP($G767,Model!$A:$D,2,0),"")</f>
        <v/>
      </c>
      <c r="N767" t="str">
        <f>IF($G767&lt;&gt;"",VLOOKUP($G767,Model!$A:$D,3,0),"")</f>
        <v/>
      </c>
      <c r="O767" t="str">
        <f>IF($G767&lt;&gt;"",VLOOKUP($G767,Model!$A:$D,4,0),"")</f>
        <v/>
      </c>
    </row>
    <row r="768" spans="1:15" x14ac:dyDescent="0.3">
      <c r="A768" t="s">
        <v>2091</v>
      </c>
      <c r="B768" t="s">
        <v>2092</v>
      </c>
      <c r="C768" t="s">
        <v>429</v>
      </c>
      <c r="D768" t="s">
        <v>1877</v>
      </c>
      <c r="E768" t="s">
        <v>2093</v>
      </c>
      <c r="G768" t="str">
        <f>IFERROR(VLOOKUP(C768,'CWE Categories'!A:C,3,0),"")</f>
        <v>Memory Read (Memory Buffer Errors, Pointer Issues, Type Errors, etc.)</v>
      </c>
      <c r="M768" t="str">
        <f>IF($G768&lt;&gt;"",VLOOKUP($G768,Model!$A:$D,2,0),"")</f>
        <v>Data from Local System</v>
      </c>
      <c r="N768" t="str">
        <f>IF($G768&lt;&gt;"",VLOOKUP($G768,Model!$A:$D,3,0),"")</f>
        <v>Exploitation for Defense Evasion, Exploitation for Credential Access</v>
      </c>
      <c r="O768">
        <f>IF($G768&lt;&gt;"",VLOOKUP($G768,Model!$A:$D,4,0),"")</f>
        <v>0</v>
      </c>
    </row>
    <row r="769" spans="1:15" x14ac:dyDescent="0.3">
      <c r="A769" t="s">
        <v>2094</v>
      </c>
      <c r="B769" t="s">
        <v>2095</v>
      </c>
      <c r="C769" t="s">
        <v>2096</v>
      </c>
      <c r="D769" t="s">
        <v>1877</v>
      </c>
      <c r="E769" t="s">
        <v>2097</v>
      </c>
      <c r="G769" t="str">
        <f>IFERROR(VLOOKUP(C769,'CWE Categories'!A:C,3,0),"")</f>
        <v>Unrestricted File Upload</v>
      </c>
      <c r="M769" t="str">
        <f>IF($G769&lt;&gt;"",VLOOKUP($G769,Model!$A:$D,2,0),"")</f>
        <v>Server Software Component: Web Shell</v>
      </c>
      <c r="N769" t="str">
        <f>IF($G769&lt;&gt;"",VLOOKUP($G769,Model!$A:$D,3,0),"")</f>
        <v>Command and Scripting Interpreter</v>
      </c>
      <c r="O769" t="str">
        <f>IF($G769&lt;&gt;"",VLOOKUP($G769,Model!$A:$D,4,0),"")</f>
        <v>External Remote Service</v>
      </c>
    </row>
    <row r="770" spans="1:15" x14ac:dyDescent="0.3">
      <c r="A770" t="s">
        <v>2098</v>
      </c>
      <c r="B770" t="s">
        <v>2099</v>
      </c>
      <c r="C770" t="e">
        <v>#N/A</v>
      </c>
      <c r="D770" t="s">
        <v>1877</v>
      </c>
      <c r="E770" t="e">
        <v>#N/A</v>
      </c>
      <c r="G770" t="str">
        <f>IFERROR(VLOOKUP(C770,'CWE Categories'!A:C,3,0),"")</f>
        <v/>
      </c>
      <c r="M770" t="str">
        <f>IF($G770&lt;&gt;"",VLOOKUP($G770,Model!$A:$D,2,0),"")</f>
        <v/>
      </c>
      <c r="N770" t="str">
        <f>IF($G770&lt;&gt;"",VLOOKUP($G770,Model!$A:$D,3,0),"")</f>
        <v/>
      </c>
      <c r="O770" t="str">
        <f>IF($G770&lt;&gt;"",VLOOKUP($G770,Model!$A:$D,4,0),"")</f>
        <v/>
      </c>
    </row>
    <row r="771" spans="1:15" x14ac:dyDescent="0.3">
      <c r="A771" t="s">
        <v>2100</v>
      </c>
      <c r="B771" t="s">
        <v>2101</v>
      </c>
      <c r="C771" t="s">
        <v>507</v>
      </c>
      <c r="D771" t="s">
        <v>1877</v>
      </c>
      <c r="E771">
        <v>0</v>
      </c>
      <c r="G771" t="str">
        <f>IFERROR(VLOOKUP(C771,'CWE Categories'!A:C,3,0),"")</f>
        <v>General Authentication, Authorization, and Permission Errors</v>
      </c>
      <c r="M771" t="str">
        <f>IF($G771&lt;&gt;"",VLOOKUP($G771,Model!$A:$D,2,0),"")</f>
        <v>Exploit Public-Facing Application,  Exploitation for Privilege Escalation, Exploitation of Remote Services</v>
      </c>
      <c r="N771" t="str">
        <f>IF($G771&lt;&gt;"",VLOOKUP($G771,Model!$A:$D,3,0),"")</f>
        <v>Depends on what is given access to.</v>
      </c>
      <c r="O771" t="str">
        <f>IF($G771&lt;&gt;"",VLOOKUP($G771,Model!$A:$D,4,0),"")</f>
        <v>N/A</v>
      </c>
    </row>
    <row r="772" spans="1:15" x14ac:dyDescent="0.3">
      <c r="A772" t="s">
        <v>2102</v>
      </c>
      <c r="B772" t="s">
        <v>2103</v>
      </c>
      <c r="C772" t="s">
        <v>83</v>
      </c>
      <c r="D772" t="s">
        <v>1877</v>
      </c>
      <c r="E772" t="s">
        <v>2104</v>
      </c>
      <c r="G772" t="str">
        <f>IFERROR(VLOOKUP(C772,'CWE Categories'!A:C,3,0),"")</f>
        <v>Cross-site Scripting (XSS)</v>
      </c>
      <c r="M772" t="str">
        <f>IF($G772&lt;&gt;"",VLOOKUP($G772,Model!$A:$D,2,0),"")</f>
        <v>Command and Scripting Interpreter: JavaScript/JScript</v>
      </c>
      <c r="N772" t="str">
        <f>IF($G772&lt;&gt;"",VLOOKUP($G772,Model!$A:$D,3,0),"")</f>
        <v>Man-in-the-Browser</v>
      </c>
      <c r="O772" t="str">
        <f>IF($G772&lt;&gt;"",VLOOKUP($G772,Model!$A:$D,4,0),"")</f>
        <v>Stored – Drive-by Compromise, Others – User Execution: Malicious Link</v>
      </c>
    </row>
    <row r="773" spans="1:15" x14ac:dyDescent="0.3">
      <c r="A773" t="s">
        <v>2105</v>
      </c>
      <c r="B773" t="s">
        <v>2106</v>
      </c>
      <c r="C773" t="s">
        <v>404</v>
      </c>
      <c r="D773" t="s">
        <v>1877</v>
      </c>
      <c r="E773" t="s">
        <v>2107</v>
      </c>
      <c r="G773" t="str">
        <f>IFERROR(VLOOKUP(C773,'CWE Categories'!A:C,3,0),"")</f>
        <v>General Authentication, Authorization, and Permission Errors</v>
      </c>
      <c r="M773" t="str">
        <f>IF($G773&lt;&gt;"",VLOOKUP($G773,Model!$A:$D,2,0),"")</f>
        <v>Exploit Public-Facing Application,  Exploitation for Privilege Escalation, Exploitation of Remote Services</v>
      </c>
      <c r="N773" t="str">
        <f>IF($G773&lt;&gt;"",VLOOKUP($G773,Model!$A:$D,3,0),"")</f>
        <v>Depends on what is given access to.</v>
      </c>
      <c r="O773" t="str">
        <f>IF($G773&lt;&gt;"",VLOOKUP($G773,Model!$A:$D,4,0),"")</f>
        <v>N/A</v>
      </c>
    </row>
    <row r="774" spans="1:15" x14ac:dyDescent="0.3">
      <c r="A774" t="s">
        <v>2108</v>
      </c>
      <c r="B774" t="s">
        <v>2109</v>
      </c>
      <c r="C774" t="s">
        <v>36</v>
      </c>
      <c r="D774" t="s">
        <v>1877</v>
      </c>
      <c r="E774" t="s">
        <v>2110</v>
      </c>
      <c r="G774" t="str">
        <f>IFERROR(VLOOKUP(C774,'CWE Categories'!A:C,3,0),"")</f>
        <v/>
      </c>
      <c r="M774" t="str">
        <f>IF($G774&lt;&gt;"",VLOOKUP($G774,Model!$A:$D,2,0),"")</f>
        <v/>
      </c>
      <c r="N774" t="str">
        <f>IF($G774&lt;&gt;"",VLOOKUP($G774,Model!$A:$D,3,0),"")</f>
        <v/>
      </c>
      <c r="O774" t="str">
        <f>IF($G774&lt;&gt;"",VLOOKUP($G774,Model!$A:$D,4,0),"")</f>
        <v/>
      </c>
    </row>
    <row r="775" spans="1:15" x14ac:dyDescent="0.3">
      <c r="A775" t="s">
        <v>2111</v>
      </c>
      <c r="B775" t="s">
        <v>2112</v>
      </c>
      <c r="C775" t="s">
        <v>2113</v>
      </c>
      <c r="D775" t="s">
        <v>1877</v>
      </c>
      <c r="E775" t="s">
        <v>2114</v>
      </c>
      <c r="G775" t="str">
        <f>IFERROR(VLOOKUP(C775,'CWE Categories'!A:C,3,0),"")</f>
        <v/>
      </c>
      <c r="M775" t="str">
        <f>IF($G775&lt;&gt;"",VLOOKUP($G775,Model!$A:$D,2,0),"")</f>
        <v/>
      </c>
      <c r="N775" t="str">
        <f>IF($G775&lt;&gt;"",VLOOKUP($G775,Model!$A:$D,3,0),"")</f>
        <v/>
      </c>
      <c r="O775" t="str">
        <f>IF($G775&lt;&gt;"",VLOOKUP($G775,Model!$A:$D,4,0),"")</f>
        <v/>
      </c>
    </row>
    <row r="776" spans="1:15" x14ac:dyDescent="0.3">
      <c r="A776" t="s">
        <v>2115</v>
      </c>
      <c r="B776" t="s">
        <v>2116</v>
      </c>
      <c r="C776" t="s">
        <v>1062</v>
      </c>
      <c r="D776" t="s">
        <v>1877</v>
      </c>
      <c r="E776">
        <v>0</v>
      </c>
      <c r="G776" t="str">
        <f>IFERROR(VLOOKUP(C776,'CWE Categories'!A:C,3,0),"")</f>
        <v/>
      </c>
      <c r="M776" t="str">
        <f>IF($G776&lt;&gt;"",VLOOKUP($G776,Model!$A:$D,2,0),"")</f>
        <v/>
      </c>
      <c r="N776" t="str">
        <f>IF($G776&lt;&gt;"",VLOOKUP($G776,Model!$A:$D,3,0),"")</f>
        <v/>
      </c>
      <c r="O776" t="str">
        <f>IF($G776&lt;&gt;"",VLOOKUP($G776,Model!$A:$D,4,0),"")</f>
        <v/>
      </c>
    </row>
    <row r="777" spans="1:15" x14ac:dyDescent="0.3">
      <c r="A777" t="s">
        <v>2117</v>
      </c>
      <c r="B777" t="s">
        <v>2118</v>
      </c>
      <c r="C777" t="s">
        <v>261</v>
      </c>
      <c r="D777" t="s">
        <v>1877</v>
      </c>
      <c r="E777" t="s">
        <v>1924</v>
      </c>
      <c r="G777" t="str">
        <f>IFERROR(VLOOKUP(C777,'CWE Categories'!A:C,3,0),"")</f>
        <v>Directory Traversal (Relative and Absolute)</v>
      </c>
      <c r="M777" t="str">
        <f>IF($G777&lt;&gt;"",VLOOKUP($G777,Model!$A:$D,2,0),"")</f>
        <v>Read files on system  - Data from Local System; Delete files  - Data Destruction; Upload files - Server Software Component: Web Shell; Write to existing files on system  - Data Manipulation</v>
      </c>
      <c r="N777" t="str">
        <f>IF($G777&lt;&gt;"",VLOOKUP($G777,Model!$A:$D,3,0),"")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777" t="str">
        <f>IF($G777&lt;&gt;"",VLOOKUP($G777,Model!$A:$D,4,0),"")</f>
        <v>T1133</v>
      </c>
    </row>
    <row r="778" spans="1:15" x14ac:dyDescent="0.3">
      <c r="A778" t="s">
        <v>2119</v>
      </c>
      <c r="B778" t="s">
        <v>2120</v>
      </c>
      <c r="C778" t="s">
        <v>354</v>
      </c>
      <c r="D778" t="s">
        <v>1877</v>
      </c>
      <c r="E778" t="s">
        <v>2121</v>
      </c>
      <c r="G778" t="str">
        <f>IFERROR(VLOOKUP(C778,'CWE Categories'!A:C,3,0),"")</f>
        <v/>
      </c>
      <c r="M778" t="str">
        <f>IF($G778&lt;&gt;"",VLOOKUP($G778,Model!$A:$D,2,0),"")</f>
        <v/>
      </c>
      <c r="N778" t="str">
        <f>IF($G778&lt;&gt;"",VLOOKUP($G778,Model!$A:$D,3,0),"")</f>
        <v/>
      </c>
      <c r="O778" t="str">
        <f>IF($G778&lt;&gt;"",VLOOKUP($G778,Model!$A:$D,4,0),"")</f>
        <v/>
      </c>
    </row>
    <row r="779" spans="1:15" x14ac:dyDescent="0.3">
      <c r="A779" t="s">
        <v>2122</v>
      </c>
      <c r="B779" t="s">
        <v>2123</v>
      </c>
      <c r="C779" t="s">
        <v>17</v>
      </c>
      <c r="D779" t="s">
        <v>1877</v>
      </c>
      <c r="E779" t="s">
        <v>2124</v>
      </c>
      <c r="G779" t="str">
        <f>IFERROR(VLOOKUP(C779,'CWE Categories'!A:C,3,0),"")</f>
        <v>Memory Modification (Memory Buffer Errors, Pointer Issues, Type Errors, etc.)</v>
      </c>
      <c r="M779" t="str">
        <f>IF($G779&lt;&gt;"",VLOOKUP($G779,Model!$A:$D,2,0),"")</f>
        <v>Hijack Execution Flow, Endpoint Denial of Service: Application or System Exploitation</v>
      </c>
      <c r="N779" t="str">
        <f>IF($G779&lt;&gt;"",VLOOKUP($G779,Model!$A:$D,3,0),"")</f>
        <v>N/A</v>
      </c>
      <c r="O779">
        <f>IF($G779&lt;&gt;"",VLOOKUP($G779,Model!$A:$D,4,0),"")</f>
        <v>0</v>
      </c>
    </row>
    <row r="780" spans="1:15" x14ac:dyDescent="0.3">
      <c r="A780" t="s">
        <v>2125</v>
      </c>
      <c r="B780" t="s">
        <v>2126</v>
      </c>
      <c r="C780" t="s">
        <v>91</v>
      </c>
      <c r="D780" t="s">
        <v>1877</v>
      </c>
      <c r="E780" t="s">
        <v>2127</v>
      </c>
      <c r="G780" t="str">
        <f>IFERROR(VLOOKUP(C780,'CWE Categories'!A:C,3,0),"")</f>
        <v/>
      </c>
      <c r="M780" t="str">
        <f>IF($G780&lt;&gt;"",VLOOKUP($G780,Model!$A:$D,2,0),"")</f>
        <v/>
      </c>
      <c r="N780" t="str">
        <f>IF($G780&lt;&gt;"",VLOOKUP($G780,Model!$A:$D,3,0),"")</f>
        <v/>
      </c>
      <c r="O780" t="str">
        <f>IF($G780&lt;&gt;"",VLOOKUP($G780,Model!$A:$D,4,0),"")</f>
        <v/>
      </c>
    </row>
    <row r="781" spans="1:15" x14ac:dyDescent="0.3">
      <c r="A781" t="s">
        <v>2128</v>
      </c>
      <c r="B781" t="s">
        <v>2129</v>
      </c>
      <c r="C781" t="s">
        <v>261</v>
      </c>
      <c r="D781" t="s">
        <v>1877</v>
      </c>
      <c r="E781" t="s">
        <v>2130</v>
      </c>
      <c r="G781" t="str">
        <f>IFERROR(VLOOKUP(C781,'CWE Categories'!A:C,3,0),"")</f>
        <v>Directory Traversal (Relative and Absolute)</v>
      </c>
      <c r="M781" t="str">
        <f>IF($G781&lt;&gt;"",VLOOKUP($G781,Model!$A:$D,2,0),"")</f>
        <v>Read files on system  - Data from Local System; Delete files  - Data Destruction; Upload files - Server Software Component: Web Shell; Write to existing files on system  - Data Manipulation</v>
      </c>
      <c r="N781" t="str">
        <f>IF($G781&lt;&gt;"",VLOOKUP($G781,Model!$A:$D,3,0),"")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781" t="str">
        <f>IF($G781&lt;&gt;"",VLOOKUP($G781,Model!$A:$D,4,0),"")</f>
        <v>T1133</v>
      </c>
    </row>
    <row r="782" spans="1:15" x14ac:dyDescent="0.3">
      <c r="A782" t="s">
        <v>2131</v>
      </c>
      <c r="B782" t="s">
        <v>2132</v>
      </c>
      <c r="C782" t="s">
        <v>83</v>
      </c>
      <c r="D782" t="s">
        <v>1877</v>
      </c>
      <c r="E782" t="s">
        <v>2133</v>
      </c>
      <c r="G782" t="str">
        <f>IFERROR(VLOOKUP(C782,'CWE Categories'!A:C,3,0),"")</f>
        <v>Cross-site Scripting (XSS)</v>
      </c>
      <c r="M782" t="str">
        <f>IF($G782&lt;&gt;"",VLOOKUP($G782,Model!$A:$D,2,0),"")</f>
        <v>Command and Scripting Interpreter: JavaScript/JScript</v>
      </c>
      <c r="N782" t="str">
        <f>IF($G782&lt;&gt;"",VLOOKUP($G782,Model!$A:$D,3,0),"")</f>
        <v>Man-in-the-Browser</v>
      </c>
      <c r="O782" t="str">
        <f>IF($G782&lt;&gt;"",VLOOKUP($G782,Model!$A:$D,4,0),"")</f>
        <v>Stored – Drive-by Compromise, Others – User Execution: Malicious Link</v>
      </c>
    </row>
    <row r="783" spans="1:15" x14ac:dyDescent="0.3">
      <c r="A783" t="s">
        <v>2134</v>
      </c>
      <c r="B783" t="s">
        <v>2135</v>
      </c>
      <c r="C783" t="e">
        <v>#N/A</v>
      </c>
      <c r="D783" t="s">
        <v>1877</v>
      </c>
      <c r="E783" t="e">
        <v>#N/A</v>
      </c>
      <c r="G783" t="str">
        <f>IFERROR(VLOOKUP(C783,'CWE Categories'!A:C,3,0),"")</f>
        <v/>
      </c>
      <c r="M783" t="str">
        <f>IF($G783&lt;&gt;"",VLOOKUP($G783,Model!$A:$D,2,0),"")</f>
        <v/>
      </c>
      <c r="N783" t="str">
        <f>IF($G783&lt;&gt;"",VLOOKUP($G783,Model!$A:$D,3,0),"")</f>
        <v/>
      </c>
      <c r="O783" t="str">
        <f>IF($G783&lt;&gt;"",VLOOKUP($G783,Model!$A:$D,4,0),"")</f>
        <v/>
      </c>
    </row>
    <row r="784" spans="1:15" x14ac:dyDescent="0.3">
      <c r="A784" t="s">
        <v>2136</v>
      </c>
      <c r="B784" t="s">
        <v>2137</v>
      </c>
      <c r="C784" t="s">
        <v>150</v>
      </c>
      <c r="D784" t="s">
        <v>1877</v>
      </c>
      <c r="E784" t="s">
        <v>2138</v>
      </c>
      <c r="G784" t="str">
        <f>IFERROR(VLOOKUP(C784,'CWE Categories'!A:C,3,0),"")</f>
        <v>General Authentication, Authorization, and Permission Errors</v>
      </c>
      <c r="M784" t="str">
        <f>IF($G784&lt;&gt;"",VLOOKUP($G784,Model!$A:$D,2,0),"")</f>
        <v>Exploit Public-Facing Application,  Exploitation for Privilege Escalation, Exploitation of Remote Services</v>
      </c>
      <c r="N784" t="str">
        <f>IF($G784&lt;&gt;"",VLOOKUP($G784,Model!$A:$D,3,0),"")</f>
        <v>Depends on what is given access to.</v>
      </c>
      <c r="O784" t="str">
        <f>IF($G784&lt;&gt;"",VLOOKUP($G784,Model!$A:$D,4,0),"")</f>
        <v>N/A</v>
      </c>
    </row>
    <row r="785" spans="1:15" x14ac:dyDescent="0.3">
      <c r="A785" t="s">
        <v>2139</v>
      </c>
      <c r="B785" t="s">
        <v>2140</v>
      </c>
      <c r="C785" t="s">
        <v>96</v>
      </c>
      <c r="D785" t="s">
        <v>1877</v>
      </c>
      <c r="E785" t="s">
        <v>2141</v>
      </c>
      <c r="G785" t="str">
        <f>IFERROR(VLOOKUP(C785,'CWE Categories'!A:C,3,0),"")</f>
        <v/>
      </c>
      <c r="M785" t="str">
        <f>IF($G785&lt;&gt;"",VLOOKUP($G785,Model!$A:$D,2,0),"")</f>
        <v/>
      </c>
      <c r="N785" t="str">
        <f>IF($G785&lt;&gt;"",VLOOKUP($G785,Model!$A:$D,3,0),"")</f>
        <v/>
      </c>
      <c r="O785" t="str">
        <f>IF($G785&lt;&gt;"",VLOOKUP($G785,Model!$A:$D,4,0),"")</f>
        <v/>
      </c>
    </row>
    <row r="786" spans="1:15" x14ac:dyDescent="0.3">
      <c r="A786" t="s">
        <v>2142</v>
      </c>
      <c r="B786" t="s">
        <v>2143</v>
      </c>
      <c r="C786" t="s">
        <v>17</v>
      </c>
      <c r="D786" t="s">
        <v>1877</v>
      </c>
      <c r="E786">
        <v>0</v>
      </c>
      <c r="G786" t="str">
        <f>IFERROR(VLOOKUP(C786,'CWE Categories'!A:C,3,0),"")</f>
        <v>Memory Modification (Memory Buffer Errors, Pointer Issues, Type Errors, etc.)</v>
      </c>
      <c r="M786" t="str">
        <f>IF($G786&lt;&gt;"",VLOOKUP($G786,Model!$A:$D,2,0),"")</f>
        <v>Hijack Execution Flow, Endpoint Denial of Service: Application or System Exploitation</v>
      </c>
      <c r="N786" t="str">
        <f>IF($G786&lt;&gt;"",VLOOKUP($G786,Model!$A:$D,3,0),"")</f>
        <v>N/A</v>
      </c>
      <c r="O786">
        <f>IF($G786&lt;&gt;"",VLOOKUP($G786,Model!$A:$D,4,0),"")</f>
        <v>0</v>
      </c>
    </row>
    <row r="787" spans="1:15" x14ac:dyDescent="0.3">
      <c r="A787" t="s">
        <v>2144</v>
      </c>
      <c r="B787" t="s">
        <v>2145</v>
      </c>
      <c r="C787" t="s">
        <v>136</v>
      </c>
      <c r="D787" t="s">
        <v>1877</v>
      </c>
      <c r="E787" t="s">
        <v>2146</v>
      </c>
      <c r="G787" t="str">
        <f>IFERROR(VLOOKUP(C787,'CWE Categories'!A:C,3,0),"")</f>
        <v>General Authentication, Authorization, and Permission Errors</v>
      </c>
      <c r="M787" t="str">
        <f>IF($G787&lt;&gt;"",VLOOKUP($G787,Model!$A:$D,2,0),"")</f>
        <v>Exploit Public-Facing Application,  Exploitation for Privilege Escalation, Exploitation of Remote Services</v>
      </c>
      <c r="N787" t="str">
        <f>IF($G787&lt;&gt;"",VLOOKUP($G787,Model!$A:$D,3,0),"")</f>
        <v>Depends on what is given access to.</v>
      </c>
      <c r="O787" t="str">
        <f>IF($G787&lt;&gt;"",VLOOKUP($G787,Model!$A:$D,4,0),"")</f>
        <v>N/A</v>
      </c>
    </row>
    <row r="788" spans="1:15" x14ac:dyDescent="0.3">
      <c r="A788" t="s">
        <v>2147</v>
      </c>
      <c r="B788" t="s">
        <v>2148</v>
      </c>
      <c r="C788" t="s">
        <v>429</v>
      </c>
      <c r="D788" t="s">
        <v>1877</v>
      </c>
      <c r="E788" t="s">
        <v>2149</v>
      </c>
      <c r="G788" t="str">
        <f>IFERROR(VLOOKUP(C788,'CWE Categories'!A:C,3,0),"")</f>
        <v>Memory Read (Memory Buffer Errors, Pointer Issues, Type Errors, etc.)</v>
      </c>
      <c r="M788" t="str">
        <f>IF($G788&lt;&gt;"",VLOOKUP($G788,Model!$A:$D,2,0),"")</f>
        <v>Data from Local System</v>
      </c>
      <c r="N788" t="str">
        <f>IF($G788&lt;&gt;"",VLOOKUP($G788,Model!$A:$D,3,0),"")</f>
        <v>Exploitation for Defense Evasion, Exploitation for Credential Access</v>
      </c>
      <c r="O788">
        <f>IF($G788&lt;&gt;"",VLOOKUP($G788,Model!$A:$D,4,0),"")</f>
        <v>0</v>
      </c>
    </row>
    <row r="789" spans="1:15" x14ac:dyDescent="0.3">
      <c r="A789" t="s">
        <v>2150</v>
      </c>
      <c r="B789" t="s">
        <v>2151</v>
      </c>
      <c r="C789" t="s">
        <v>158</v>
      </c>
      <c r="D789" t="s">
        <v>1877</v>
      </c>
      <c r="E789" t="s">
        <v>2152</v>
      </c>
      <c r="G789" t="str">
        <f>IFERROR(VLOOKUP(C789,'CWE Categories'!A:C,3,0),"")</f>
        <v>Uncontrolled Resource Consumption</v>
      </c>
      <c r="M789" t="str">
        <f>IF($G789&lt;&gt;"",VLOOKUP($G789,Model!$A:$D,2,0),"")</f>
        <v>Endpoint Denial of Service</v>
      </c>
      <c r="N789" t="str">
        <f>IF($G789&lt;&gt;"",VLOOKUP($G789,Model!$A:$D,3,0),"")</f>
        <v>N/A</v>
      </c>
      <c r="O789" t="str">
        <f>IF($G789&lt;&gt;"",VLOOKUP($G789,Model!$A:$D,4,0),"")</f>
        <v>N/A</v>
      </c>
    </row>
    <row r="790" spans="1:15" x14ac:dyDescent="0.3">
      <c r="A790" t="s">
        <v>2153</v>
      </c>
      <c r="B790" t="s">
        <v>2154</v>
      </c>
      <c r="C790" t="s">
        <v>266</v>
      </c>
      <c r="D790" t="s">
        <v>1877</v>
      </c>
      <c r="E790" t="s">
        <v>2155</v>
      </c>
      <c r="G790" t="str">
        <f>IFERROR(VLOOKUP(C790,'CWE Categories'!A:C,3,0),"")</f>
        <v>XML External Entity (XXE)</v>
      </c>
      <c r="M790" t="str">
        <f>IF($G790&lt;&gt;"",VLOOKUP($G790,Model!$A:$D,2,0),"")</f>
        <v>Command and Scripting Interpreter.</v>
      </c>
      <c r="N790" t="str">
        <f>IF($G790&lt;&gt;"",VLOOKUP($G790,Model!$A:$D,3,0),"")</f>
        <v>Data from Local System, Network Service Scanning</v>
      </c>
      <c r="O790" t="str">
        <f>IF($G790&lt;&gt;"",VLOOKUP($G790,Model!$A:$D,4,0),"")</f>
        <v>External Remote Service</v>
      </c>
    </row>
    <row r="791" spans="1:15" x14ac:dyDescent="0.3">
      <c r="A791" t="s">
        <v>2156</v>
      </c>
      <c r="B791" t="s">
        <v>2157</v>
      </c>
      <c r="C791" t="s">
        <v>354</v>
      </c>
      <c r="D791" t="s">
        <v>1877</v>
      </c>
      <c r="E791" t="s">
        <v>2158</v>
      </c>
      <c r="G791" t="str">
        <f>IFERROR(VLOOKUP(C791,'CWE Categories'!A:C,3,0),"")</f>
        <v/>
      </c>
      <c r="M791" t="str">
        <f>IF($G791&lt;&gt;"",VLOOKUP($G791,Model!$A:$D,2,0),"")</f>
        <v/>
      </c>
      <c r="N791" t="str">
        <f>IF($G791&lt;&gt;"",VLOOKUP($G791,Model!$A:$D,3,0),"")</f>
        <v/>
      </c>
      <c r="O791" t="str">
        <f>IF($G791&lt;&gt;"",VLOOKUP($G791,Model!$A:$D,4,0),"")</f>
        <v/>
      </c>
    </row>
    <row r="792" spans="1:15" x14ac:dyDescent="0.3">
      <c r="A792" t="s">
        <v>2159</v>
      </c>
      <c r="B792" t="s">
        <v>2160</v>
      </c>
      <c r="C792" t="s">
        <v>83</v>
      </c>
      <c r="D792" t="s">
        <v>1877</v>
      </c>
      <c r="E792" t="s">
        <v>2161</v>
      </c>
      <c r="G792" t="str">
        <f>IFERROR(VLOOKUP(C792,'CWE Categories'!A:C,3,0),"")</f>
        <v>Cross-site Scripting (XSS)</v>
      </c>
      <c r="M792" t="str">
        <f>IF($G792&lt;&gt;"",VLOOKUP($G792,Model!$A:$D,2,0),"")</f>
        <v>Command and Scripting Interpreter: JavaScript/JScript</v>
      </c>
      <c r="N792" t="str">
        <f>IF($G792&lt;&gt;"",VLOOKUP($G792,Model!$A:$D,3,0),"")</f>
        <v>Man-in-the-Browser</v>
      </c>
      <c r="O792" t="str">
        <f>IF($G792&lt;&gt;"",VLOOKUP($G792,Model!$A:$D,4,0),"")</f>
        <v>Stored – Drive-by Compromise, Others – User Execution: Malicious Link</v>
      </c>
    </row>
    <row r="793" spans="1:15" x14ac:dyDescent="0.3">
      <c r="A793" t="s">
        <v>2162</v>
      </c>
      <c r="B793" t="s">
        <v>2163</v>
      </c>
      <c r="C793" t="s">
        <v>1713</v>
      </c>
      <c r="D793" t="s">
        <v>1877</v>
      </c>
      <c r="E793">
        <v>0</v>
      </c>
      <c r="G793" t="str">
        <f>IFERROR(VLOOKUP(C793,'CWE Categories'!A:C,3,0),"")</f>
        <v/>
      </c>
      <c r="M793" t="str">
        <f>IF($G793&lt;&gt;"",VLOOKUP($G793,Model!$A:$D,2,0),"")</f>
        <v/>
      </c>
      <c r="N793" t="str">
        <f>IF($G793&lt;&gt;"",VLOOKUP($G793,Model!$A:$D,3,0),"")</f>
        <v/>
      </c>
      <c r="O793" t="str">
        <f>IF($G793&lt;&gt;"",VLOOKUP($G793,Model!$A:$D,4,0),"")</f>
        <v/>
      </c>
    </row>
    <row r="794" spans="1:15" x14ac:dyDescent="0.3">
      <c r="A794" t="s">
        <v>2164</v>
      </c>
      <c r="B794" t="s">
        <v>2165</v>
      </c>
      <c r="C794" t="s">
        <v>2089</v>
      </c>
      <c r="D794" t="s">
        <v>1877</v>
      </c>
      <c r="E794" t="s">
        <v>2166</v>
      </c>
      <c r="G794" t="str">
        <f>IFERROR(VLOOKUP(C794,'CWE Categories'!A:C,3,0),"")</f>
        <v/>
      </c>
      <c r="M794" t="str">
        <f>IF($G794&lt;&gt;"",VLOOKUP($G794,Model!$A:$D,2,0),"")</f>
        <v/>
      </c>
      <c r="N794" t="str">
        <f>IF($G794&lt;&gt;"",VLOOKUP($G794,Model!$A:$D,3,0),"")</f>
        <v/>
      </c>
      <c r="O794" t="str">
        <f>IF($G794&lt;&gt;"",VLOOKUP($G794,Model!$A:$D,4,0),"")</f>
        <v/>
      </c>
    </row>
    <row r="795" spans="1:15" x14ac:dyDescent="0.3">
      <c r="A795" t="s">
        <v>2167</v>
      </c>
      <c r="B795" t="s">
        <v>2168</v>
      </c>
      <c r="C795" t="s">
        <v>73</v>
      </c>
      <c r="D795" t="s">
        <v>1877</v>
      </c>
      <c r="E795" t="s">
        <v>2169</v>
      </c>
      <c r="G795" t="str">
        <f>IFERROR(VLOOKUP(C795,'CWE Categories'!A:C,3,0),"")</f>
        <v>OS Command Injection</v>
      </c>
      <c r="M795" t="str">
        <f>IF($G795&lt;&gt;"",VLOOKUP($G795,Model!$A:$D,2,0),"")</f>
        <v>Command and Scripting Interpreter</v>
      </c>
      <c r="N795" t="str">
        <f>IF($G795&lt;&gt;"",VLOOKUP($G795,Model!$A:$D,3,0),"")</f>
        <v>N/A</v>
      </c>
      <c r="O795" t="str">
        <f>IF($G795&lt;&gt;"",VLOOKUP($G795,Model!$A:$D,4,0),"")</f>
        <v>External Remote Service</v>
      </c>
    </row>
    <row r="796" spans="1:15" x14ac:dyDescent="0.3">
      <c r="A796" t="s">
        <v>2170</v>
      </c>
      <c r="B796" t="s">
        <v>2171</v>
      </c>
      <c r="C796" t="s">
        <v>448</v>
      </c>
      <c r="D796" t="s">
        <v>1877</v>
      </c>
      <c r="E796" t="s">
        <v>2172</v>
      </c>
      <c r="G796" t="str">
        <f>IFERROR(VLOOKUP(C796,'CWE Categories'!A:C,3,0),"")</f>
        <v/>
      </c>
      <c r="M796" t="str">
        <f>IF($G796&lt;&gt;"",VLOOKUP($G796,Model!$A:$D,2,0),"")</f>
        <v/>
      </c>
      <c r="N796" t="str">
        <f>IF($G796&lt;&gt;"",VLOOKUP($G796,Model!$A:$D,3,0),"")</f>
        <v/>
      </c>
      <c r="O796" t="str">
        <f>IF($G796&lt;&gt;"",VLOOKUP($G796,Model!$A:$D,4,0),"")</f>
        <v/>
      </c>
    </row>
    <row r="797" spans="1:15" x14ac:dyDescent="0.3">
      <c r="A797" t="s">
        <v>2173</v>
      </c>
      <c r="B797" t="s">
        <v>2174</v>
      </c>
      <c r="C797" t="s">
        <v>128</v>
      </c>
      <c r="D797" t="s">
        <v>1877</v>
      </c>
      <c r="E797">
        <v>0</v>
      </c>
      <c r="G797" t="str">
        <f>IFERROR(VLOOKUP(C797,'CWE Categories'!A:C,3,0),"")</f>
        <v>General Authentication, Authorization, and Permission Errors</v>
      </c>
      <c r="M797" t="str">
        <f>IF($G797&lt;&gt;"",VLOOKUP($G797,Model!$A:$D,2,0),"")</f>
        <v>Exploit Public-Facing Application,  Exploitation for Privilege Escalation, Exploitation of Remote Services</v>
      </c>
      <c r="N797" t="str">
        <f>IF($G797&lt;&gt;"",VLOOKUP($G797,Model!$A:$D,3,0),"")</f>
        <v>Depends on what is given access to.</v>
      </c>
      <c r="O797" t="str">
        <f>IF($G797&lt;&gt;"",VLOOKUP($G797,Model!$A:$D,4,0),"")</f>
        <v>N/A</v>
      </c>
    </row>
    <row r="798" spans="1:15" x14ac:dyDescent="0.3">
      <c r="A798" t="s">
        <v>2175</v>
      </c>
      <c r="B798" t="s">
        <v>2176</v>
      </c>
      <c r="C798" t="s">
        <v>2177</v>
      </c>
      <c r="D798" t="s">
        <v>1877</v>
      </c>
      <c r="E798" t="s">
        <v>2178</v>
      </c>
      <c r="G798" t="str">
        <f>IFERROR(VLOOKUP(C798,'CWE Categories'!A:C,3,0),"")</f>
        <v>Server-Side Request Forgery (SSRF)</v>
      </c>
      <c r="M798" t="str">
        <f>IF($G798&lt;&gt;"",VLOOKUP($G798,Model!$A:$D,2,0),"")</f>
        <v>Proxy</v>
      </c>
      <c r="N798" t="str">
        <f>IF($G798&lt;&gt;"",VLOOKUP($G798,Model!$A:$D,3,0),"")</f>
        <v>Network Discovery, Data from Local System</v>
      </c>
      <c r="O798" t="str">
        <f>IF($G798&lt;&gt;"",VLOOKUP($G798,Model!$A:$D,4,0),"")</f>
        <v>External Remote Service</v>
      </c>
    </row>
    <row r="799" spans="1:15" x14ac:dyDescent="0.3">
      <c r="A799" t="s">
        <v>2179</v>
      </c>
      <c r="B799" t="s">
        <v>2180</v>
      </c>
      <c r="C799" t="s">
        <v>36</v>
      </c>
      <c r="D799" t="s">
        <v>1877</v>
      </c>
      <c r="E799" t="s">
        <v>2181</v>
      </c>
      <c r="G799" t="str">
        <f>IFERROR(VLOOKUP(C799,'CWE Categories'!A:C,3,0),"")</f>
        <v/>
      </c>
      <c r="M799" t="str">
        <f>IF($G799&lt;&gt;"",VLOOKUP($G799,Model!$A:$D,2,0),"")</f>
        <v/>
      </c>
      <c r="N799" t="str">
        <f>IF($G799&lt;&gt;"",VLOOKUP($G799,Model!$A:$D,3,0),"")</f>
        <v/>
      </c>
      <c r="O799" t="str">
        <f>IF($G799&lt;&gt;"",VLOOKUP($G799,Model!$A:$D,4,0),"")</f>
        <v/>
      </c>
    </row>
    <row r="800" spans="1:15" x14ac:dyDescent="0.3">
      <c r="A800" t="s">
        <v>2182</v>
      </c>
      <c r="B800" t="s">
        <v>2183</v>
      </c>
      <c r="C800" t="s">
        <v>334</v>
      </c>
      <c r="D800" t="s">
        <v>1877</v>
      </c>
      <c r="E800" t="s">
        <v>2184</v>
      </c>
      <c r="G800" t="str">
        <f>IFERROR(VLOOKUP(C800,'CWE Categories'!A:C,3,0),"")</f>
        <v>Uncontrolled Resource Consumption</v>
      </c>
      <c r="M800" t="str">
        <f>IF($G800&lt;&gt;"",VLOOKUP($G800,Model!$A:$D,2,0),"")</f>
        <v>Endpoint Denial of Service</v>
      </c>
      <c r="N800" t="str">
        <f>IF($G800&lt;&gt;"",VLOOKUP($G800,Model!$A:$D,3,0),"")</f>
        <v>N/A</v>
      </c>
      <c r="O800" t="str">
        <f>IF($G800&lt;&gt;"",VLOOKUP($G800,Model!$A:$D,4,0),"")</f>
        <v>N/A</v>
      </c>
    </row>
    <row r="801" spans="1:15" x14ac:dyDescent="0.3">
      <c r="A801" t="s">
        <v>2185</v>
      </c>
      <c r="B801" t="s">
        <v>2186</v>
      </c>
      <c r="C801" t="s">
        <v>17</v>
      </c>
      <c r="D801" t="s">
        <v>1877</v>
      </c>
      <c r="E801">
        <v>0</v>
      </c>
      <c r="G801" t="str">
        <f>IFERROR(VLOOKUP(C801,'CWE Categories'!A:C,3,0),"")</f>
        <v>Memory Modification (Memory Buffer Errors, Pointer Issues, Type Errors, etc.)</v>
      </c>
      <c r="M801" t="str">
        <f>IF($G801&lt;&gt;"",VLOOKUP($G801,Model!$A:$D,2,0),"")</f>
        <v>Hijack Execution Flow, Endpoint Denial of Service: Application or System Exploitation</v>
      </c>
      <c r="N801" t="str">
        <f>IF($G801&lt;&gt;"",VLOOKUP($G801,Model!$A:$D,3,0),"")</f>
        <v>N/A</v>
      </c>
      <c r="O801">
        <f>IF($G801&lt;&gt;"",VLOOKUP($G801,Model!$A:$D,4,0),"")</f>
        <v>0</v>
      </c>
    </row>
    <row r="802" spans="1:15" x14ac:dyDescent="0.3">
      <c r="A802" t="s">
        <v>2187</v>
      </c>
      <c r="B802" t="s">
        <v>2188</v>
      </c>
      <c r="C802" t="s">
        <v>429</v>
      </c>
      <c r="D802" t="s">
        <v>1877</v>
      </c>
      <c r="E802" t="s">
        <v>2189</v>
      </c>
      <c r="G802" t="str">
        <f>IFERROR(VLOOKUP(C802,'CWE Categories'!A:C,3,0),"")</f>
        <v>Memory Read (Memory Buffer Errors, Pointer Issues, Type Errors, etc.)</v>
      </c>
      <c r="M802" t="str">
        <f>IF($G802&lt;&gt;"",VLOOKUP($G802,Model!$A:$D,2,0),"")</f>
        <v>Data from Local System</v>
      </c>
      <c r="N802" t="str">
        <f>IF($G802&lt;&gt;"",VLOOKUP($G802,Model!$A:$D,3,0),"")</f>
        <v>Exploitation for Defense Evasion, Exploitation for Credential Access</v>
      </c>
      <c r="O802">
        <f>IF($G802&lt;&gt;"",VLOOKUP($G802,Model!$A:$D,4,0),"")</f>
        <v>0</v>
      </c>
    </row>
    <row r="803" spans="1:15" x14ac:dyDescent="0.3">
      <c r="A803" t="s">
        <v>2190</v>
      </c>
      <c r="B803" t="s">
        <v>2191</v>
      </c>
      <c r="C803" t="s">
        <v>83</v>
      </c>
      <c r="D803" t="s">
        <v>1877</v>
      </c>
      <c r="E803" t="s">
        <v>2192</v>
      </c>
      <c r="G803" t="str">
        <f>IFERROR(VLOOKUP(C803,'CWE Categories'!A:C,3,0),"")</f>
        <v>Cross-site Scripting (XSS)</v>
      </c>
      <c r="M803" t="str">
        <f>IF($G803&lt;&gt;"",VLOOKUP($G803,Model!$A:$D,2,0),"")</f>
        <v>Command and Scripting Interpreter: JavaScript/JScript</v>
      </c>
      <c r="N803" t="str">
        <f>IF($G803&lt;&gt;"",VLOOKUP($G803,Model!$A:$D,3,0),"")</f>
        <v>Man-in-the-Browser</v>
      </c>
      <c r="O803" t="str">
        <f>IF($G803&lt;&gt;"",VLOOKUP($G803,Model!$A:$D,4,0),"")</f>
        <v>Stored – Drive-by Compromise, Others – User Execution: Malicious Link</v>
      </c>
    </row>
    <row r="804" spans="1:15" x14ac:dyDescent="0.3">
      <c r="A804" t="s">
        <v>2193</v>
      </c>
      <c r="B804" t="s">
        <v>2194</v>
      </c>
      <c r="C804" t="s">
        <v>316</v>
      </c>
      <c r="D804" t="s">
        <v>1877</v>
      </c>
      <c r="E804">
        <v>0</v>
      </c>
      <c r="G804" t="str">
        <f>IFERROR(VLOOKUP(C804,'CWE Categories'!A:C,3,0),"")</f>
        <v>Memory Modification (Memory Buffer Errors, Pointer Issues, Type Errors, etc.)</v>
      </c>
      <c r="M804" t="str">
        <f>IF($G804&lt;&gt;"",VLOOKUP($G804,Model!$A:$D,2,0),"")</f>
        <v>Hijack Execution Flow, Endpoint Denial of Service: Application or System Exploitation</v>
      </c>
      <c r="N804" t="str">
        <f>IF($G804&lt;&gt;"",VLOOKUP($G804,Model!$A:$D,3,0),"")</f>
        <v>N/A</v>
      </c>
      <c r="O804">
        <f>IF($G804&lt;&gt;"",VLOOKUP($G804,Model!$A:$D,4,0),"")</f>
        <v>0</v>
      </c>
    </row>
    <row r="805" spans="1:15" x14ac:dyDescent="0.3">
      <c r="A805" t="s">
        <v>2195</v>
      </c>
      <c r="B805" t="s">
        <v>2196</v>
      </c>
      <c r="C805" t="s">
        <v>158</v>
      </c>
      <c r="D805" t="s">
        <v>1877</v>
      </c>
      <c r="E805" t="s">
        <v>2197</v>
      </c>
      <c r="G805" t="str">
        <f>IFERROR(VLOOKUP(C805,'CWE Categories'!A:C,3,0),"")</f>
        <v>Uncontrolled Resource Consumption</v>
      </c>
      <c r="M805" t="str">
        <f>IF($G805&lt;&gt;"",VLOOKUP($G805,Model!$A:$D,2,0),"")</f>
        <v>Endpoint Denial of Service</v>
      </c>
      <c r="N805" t="str">
        <f>IF($G805&lt;&gt;"",VLOOKUP($G805,Model!$A:$D,3,0),"")</f>
        <v>N/A</v>
      </c>
      <c r="O805" t="str">
        <f>IF($G805&lt;&gt;"",VLOOKUP($G805,Model!$A:$D,4,0),"")</f>
        <v>N/A</v>
      </c>
    </row>
    <row r="806" spans="1:15" x14ac:dyDescent="0.3">
      <c r="A806" t="s">
        <v>2198</v>
      </c>
      <c r="B806" t="s">
        <v>2199</v>
      </c>
      <c r="C806" t="s">
        <v>661</v>
      </c>
      <c r="D806" t="s">
        <v>1877</v>
      </c>
      <c r="E806" t="s">
        <v>2200</v>
      </c>
      <c r="G806" t="str">
        <f>IFERROR(VLOOKUP(C806,'CWE Categories'!A:C,3,0),"")</f>
        <v/>
      </c>
      <c r="M806" t="str">
        <f>IF($G806&lt;&gt;"",VLOOKUP($G806,Model!$A:$D,2,0),"")</f>
        <v/>
      </c>
      <c r="N806" t="str">
        <f>IF($G806&lt;&gt;"",VLOOKUP($G806,Model!$A:$D,3,0),"")</f>
        <v/>
      </c>
      <c r="O806" t="str">
        <f>IF($G806&lt;&gt;"",VLOOKUP($G806,Model!$A:$D,4,0),"")</f>
        <v/>
      </c>
    </row>
    <row r="807" spans="1:15" x14ac:dyDescent="0.3">
      <c r="A807" t="s">
        <v>2201</v>
      </c>
      <c r="B807" t="s">
        <v>2202</v>
      </c>
      <c r="C807" t="s">
        <v>354</v>
      </c>
      <c r="D807" t="s">
        <v>1877</v>
      </c>
      <c r="E807" t="s">
        <v>2203</v>
      </c>
      <c r="G807" t="str">
        <f>IFERROR(VLOOKUP(C807,'CWE Categories'!A:C,3,0),"")</f>
        <v/>
      </c>
      <c r="M807" t="str">
        <f>IF($G807&lt;&gt;"",VLOOKUP($G807,Model!$A:$D,2,0),"")</f>
        <v/>
      </c>
      <c r="N807" t="str">
        <f>IF($G807&lt;&gt;"",VLOOKUP($G807,Model!$A:$D,3,0),"")</f>
        <v/>
      </c>
      <c r="O807" t="str">
        <f>IF($G807&lt;&gt;"",VLOOKUP($G807,Model!$A:$D,4,0),"")</f>
        <v/>
      </c>
    </row>
    <row r="808" spans="1:15" x14ac:dyDescent="0.3">
      <c r="A808" t="s">
        <v>2204</v>
      </c>
      <c r="B808" t="s">
        <v>2205</v>
      </c>
      <c r="C808" t="s">
        <v>106</v>
      </c>
      <c r="D808" t="s">
        <v>1877</v>
      </c>
      <c r="E808" t="s">
        <v>2206</v>
      </c>
      <c r="G808" t="str">
        <f>IFERROR(VLOOKUP(C808,'CWE Categories'!A:C,3,0),"")</f>
        <v>Cross-site Request Forgery (CSRF)</v>
      </c>
      <c r="M808" t="str">
        <f>IF($G808&lt;&gt;"",VLOOKUP($G808,Model!$A:$D,2,0),"")</f>
        <v>Exploitation for Privilege Escalation</v>
      </c>
      <c r="N808" t="str">
        <f>IF($G808&lt;&gt;"",VLOOKUP($G808,Model!$A:$D,3,0),"")</f>
        <v>Depends on what functionality is vulnerable</v>
      </c>
      <c r="O808" t="str">
        <f>IF($G808&lt;&gt;"",VLOOKUP($G808,Model!$A:$D,4,0),"")</f>
        <v>User Execution: Malicious Link</v>
      </c>
    </row>
    <row r="809" spans="1:15" x14ac:dyDescent="0.3">
      <c r="A809" t="s">
        <v>2207</v>
      </c>
      <c r="B809" t="s">
        <v>2208</v>
      </c>
      <c r="C809" t="e">
        <v>#N/A</v>
      </c>
      <c r="D809" t="s">
        <v>1877</v>
      </c>
      <c r="E809" t="e">
        <v>#N/A</v>
      </c>
      <c r="G809" t="str">
        <f>IFERROR(VLOOKUP(C809,'CWE Categories'!A:C,3,0),"")</f>
        <v/>
      </c>
      <c r="M809" t="str">
        <f>IF($G809&lt;&gt;"",VLOOKUP($G809,Model!$A:$D,2,0),"")</f>
        <v/>
      </c>
      <c r="N809" t="str">
        <f>IF($G809&lt;&gt;"",VLOOKUP($G809,Model!$A:$D,3,0),"")</f>
        <v/>
      </c>
      <c r="O809" t="str">
        <f>IF($G809&lt;&gt;"",VLOOKUP($G809,Model!$A:$D,4,0),"")</f>
        <v/>
      </c>
    </row>
    <row r="810" spans="1:15" x14ac:dyDescent="0.3">
      <c r="A810" t="s">
        <v>2209</v>
      </c>
      <c r="B810" t="s">
        <v>2210</v>
      </c>
      <c r="C810" t="s">
        <v>83</v>
      </c>
      <c r="D810" t="s">
        <v>1877</v>
      </c>
      <c r="E810" t="s">
        <v>2211</v>
      </c>
      <c r="G810" t="str">
        <f>IFERROR(VLOOKUP(C810,'CWE Categories'!A:C,3,0),"")</f>
        <v>Cross-site Scripting (XSS)</v>
      </c>
      <c r="M810" t="str">
        <f>IF($G810&lt;&gt;"",VLOOKUP($G810,Model!$A:$D,2,0),"")</f>
        <v>Command and Scripting Interpreter: JavaScript/JScript</v>
      </c>
      <c r="N810" t="str">
        <f>IF($G810&lt;&gt;"",VLOOKUP($G810,Model!$A:$D,3,0),"")</f>
        <v>Man-in-the-Browser</v>
      </c>
      <c r="O810" t="str">
        <f>IF($G810&lt;&gt;"",VLOOKUP($G810,Model!$A:$D,4,0),"")</f>
        <v>Stored – Drive-by Compromise, Others – User Execution: Malicious Link</v>
      </c>
    </row>
    <row r="811" spans="1:15" x14ac:dyDescent="0.3">
      <c r="A811" t="s">
        <v>2212</v>
      </c>
      <c r="B811" t="s">
        <v>2213</v>
      </c>
      <c r="C811" t="s">
        <v>448</v>
      </c>
      <c r="D811" t="s">
        <v>1877</v>
      </c>
      <c r="E811" t="s">
        <v>2214</v>
      </c>
      <c r="G811" t="str">
        <f>IFERROR(VLOOKUP(C811,'CWE Categories'!A:C,3,0),"")</f>
        <v/>
      </c>
      <c r="M811" t="str">
        <f>IF($G811&lt;&gt;"",VLOOKUP($G811,Model!$A:$D,2,0),"")</f>
        <v/>
      </c>
      <c r="N811" t="str">
        <f>IF($G811&lt;&gt;"",VLOOKUP($G811,Model!$A:$D,3,0),"")</f>
        <v/>
      </c>
      <c r="O811" t="str">
        <f>IF($G811&lt;&gt;"",VLOOKUP($G811,Model!$A:$D,4,0),"")</f>
        <v/>
      </c>
    </row>
    <row r="812" spans="1:15" x14ac:dyDescent="0.3">
      <c r="A812" t="s">
        <v>2215</v>
      </c>
      <c r="B812" t="s">
        <v>2216</v>
      </c>
      <c r="C812" t="s">
        <v>1093</v>
      </c>
      <c r="D812" t="s">
        <v>1877</v>
      </c>
      <c r="E812" t="s">
        <v>2217</v>
      </c>
      <c r="G812" t="str">
        <f>IFERROR(VLOOKUP(C812,'CWE Categories'!A:C,3,0),"")</f>
        <v>Untrusted/Uncontrolled/Unquoted Search Path</v>
      </c>
      <c r="M812" t="str">
        <f>IF($G812&lt;&gt;"",VLOOKUP($G812,Model!$A:$D,2,0),"")</f>
        <v>Hijack Execution Flow</v>
      </c>
      <c r="N812" t="str">
        <f>IF($G812&lt;&gt;"",VLOOKUP($G812,Model!$A:$D,3,0),"")</f>
        <v>N/A</v>
      </c>
      <c r="O812" t="str">
        <f>IF($G812&lt;&gt;"",VLOOKUP($G812,Model!$A:$D,4,0),"")</f>
        <v>N/A</v>
      </c>
    </row>
    <row r="813" spans="1:15" x14ac:dyDescent="0.3">
      <c r="A813" t="s">
        <v>2218</v>
      </c>
      <c r="B813" t="s">
        <v>2219</v>
      </c>
      <c r="C813" t="s">
        <v>73</v>
      </c>
      <c r="D813" t="s">
        <v>1877</v>
      </c>
      <c r="E813" t="s">
        <v>2220</v>
      </c>
      <c r="G813" t="str">
        <f>IFERROR(VLOOKUP(C813,'CWE Categories'!A:C,3,0),"")</f>
        <v>OS Command Injection</v>
      </c>
      <c r="M813" t="str">
        <f>IF($G813&lt;&gt;"",VLOOKUP($G813,Model!$A:$D,2,0),"")</f>
        <v>Command and Scripting Interpreter</v>
      </c>
      <c r="N813" t="str">
        <f>IF($G813&lt;&gt;"",VLOOKUP($G813,Model!$A:$D,3,0),"")</f>
        <v>N/A</v>
      </c>
      <c r="O813" t="str">
        <f>IF($G813&lt;&gt;"",VLOOKUP($G813,Model!$A:$D,4,0),"")</f>
        <v>External Remote Service</v>
      </c>
    </row>
    <row r="814" spans="1:15" x14ac:dyDescent="0.3">
      <c r="A814" t="s">
        <v>2221</v>
      </c>
      <c r="B814" t="s">
        <v>2222</v>
      </c>
      <c r="C814" t="s">
        <v>390</v>
      </c>
      <c r="D814" t="s">
        <v>1877</v>
      </c>
      <c r="E814">
        <v>0</v>
      </c>
      <c r="G814" t="str">
        <f>IFERROR(VLOOKUP(C814,'CWE Categories'!A:C,3,0),"")</f>
        <v>General Authentication, Authorization, and Permission Errors</v>
      </c>
      <c r="M814" t="str">
        <f>IF($G814&lt;&gt;"",VLOOKUP($G814,Model!$A:$D,2,0),"")</f>
        <v>Exploit Public-Facing Application,  Exploitation for Privilege Escalation, Exploitation of Remote Services</v>
      </c>
      <c r="N814" t="str">
        <f>IF($G814&lt;&gt;"",VLOOKUP($G814,Model!$A:$D,3,0),"")</f>
        <v>Depends on what is given access to.</v>
      </c>
      <c r="O814" t="str">
        <f>IF($G814&lt;&gt;"",VLOOKUP($G814,Model!$A:$D,4,0),"")</f>
        <v>N/A</v>
      </c>
    </row>
    <row r="815" spans="1:15" x14ac:dyDescent="0.3">
      <c r="A815" t="s">
        <v>2223</v>
      </c>
      <c r="B815" t="s">
        <v>2224</v>
      </c>
      <c r="C815" t="s">
        <v>354</v>
      </c>
      <c r="D815" t="s">
        <v>1877</v>
      </c>
      <c r="E815">
        <v>0</v>
      </c>
      <c r="G815" t="str">
        <f>IFERROR(VLOOKUP(C815,'CWE Categories'!A:C,3,0),"")</f>
        <v/>
      </c>
      <c r="M815" t="str">
        <f>IF($G815&lt;&gt;"",VLOOKUP($G815,Model!$A:$D,2,0),"")</f>
        <v/>
      </c>
      <c r="N815" t="str">
        <f>IF($G815&lt;&gt;"",VLOOKUP($G815,Model!$A:$D,3,0),"")</f>
        <v/>
      </c>
      <c r="O815" t="str">
        <f>IF($G815&lt;&gt;"",VLOOKUP($G815,Model!$A:$D,4,0),"")</f>
        <v/>
      </c>
    </row>
    <row r="816" spans="1:15" x14ac:dyDescent="0.3">
      <c r="A816" t="s">
        <v>2225</v>
      </c>
      <c r="B816" t="s">
        <v>2226</v>
      </c>
      <c r="C816" t="s">
        <v>316</v>
      </c>
      <c r="D816" t="s">
        <v>1877</v>
      </c>
      <c r="E816" t="s">
        <v>2227</v>
      </c>
      <c r="G816" t="str">
        <f>IFERROR(VLOOKUP(C816,'CWE Categories'!A:C,3,0),"")</f>
        <v>Memory Modification (Memory Buffer Errors, Pointer Issues, Type Errors, etc.)</v>
      </c>
      <c r="M816" t="str">
        <f>IF($G816&lt;&gt;"",VLOOKUP($G816,Model!$A:$D,2,0),"")</f>
        <v>Hijack Execution Flow, Endpoint Denial of Service: Application or System Exploitation</v>
      </c>
      <c r="N816" t="str">
        <f>IF($G816&lt;&gt;"",VLOOKUP($G816,Model!$A:$D,3,0),"")</f>
        <v>N/A</v>
      </c>
      <c r="O816">
        <f>IF($G816&lt;&gt;"",VLOOKUP($G816,Model!$A:$D,4,0),"")</f>
        <v>0</v>
      </c>
    </row>
    <row r="817" spans="1:15" x14ac:dyDescent="0.3">
      <c r="A817" t="s">
        <v>2228</v>
      </c>
      <c r="B817" t="s">
        <v>2229</v>
      </c>
      <c r="C817" t="s">
        <v>429</v>
      </c>
      <c r="D817" t="s">
        <v>1877</v>
      </c>
      <c r="E817" t="s">
        <v>2230</v>
      </c>
      <c r="G817" t="str">
        <f>IFERROR(VLOOKUP(C817,'CWE Categories'!A:C,3,0),"")</f>
        <v>Memory Read (Memory Buffer Errors, Pointer Issues, Type Errors, etc.)</v>
      </c>
      <c r="M817" t="str">
        <f>IF($G817&lt;&gt;"",VLOOKUP($G817,Model!$A:$D,2,0),"")</f>
        <v>Data from Local System</v>
      </c>
      <c r="N817" t="str">
        <f>IF($G817&lt;&gt;"",VLOOKUP($G817,Model!$A:$D,3,0),"")</f>
        <v>Exploitation for Defense Evasion, Exploitation for Credential Access</v>
      </c>
      <c r="O817">
        <f>IF($G817&lt;&gt;"",VLOOKUP($G817,Model!$A:$D,4,0),"")</f>
        <v>0</v>
      </c>
    </row>
    <row r="818" spans="1:15" x14ac:dyDescent="0.3">
      <c r="A818" t="s">
        <v>2231</v>
      </c>
      <c r="B818" t="s">
        <v>2232</v>
      </c>
      <c r="C818" t="s">
        <v>507</v>
      </c>
      <c r="D818" t="s">
        <v>1877</v>
      </c>
      <c r="E818" t="s">
        <v>2233</v>
      </c>
      <c r="G818" t="str">
        <f>IFERROR(VLOOKUP(C818,'CWE Categories'!A:C,3,0),"")</f>
        <v>General Authentication, Authorization, and Permission Errors</v>
      </c>
      <c r="M818" t="str">
        <f>IF($G818&lt;&gt;"",VLOOKUP($G818,Model!$A:$D,2,0),"")</f>
        <v>Exploit Public-Facing Application,  Exploitation for Privilege Escalation, Exploitation of Remote Services</v>
      </c>
      <c r="N818" t="str">
        <f>IF($G818&lt;&gt;"",VLOOKUP($G818,Model!$A:$D,3,0),"")</f>
        <v>Depends on what is given access to.</v>
      </c>
      <c r="O818" t="str">
        <f>IF($G818&lt;&gt;"",VLOOKUP($G818,Model!$A:$D,4,0),"")</f>
        <v>N/A</v>
      </c>
    </row>
    <row r="819" spans="1:15" x14ac:dyDescent="0.3">
      <c r="A819" t="s">
        <v>2234</v>
      </c>
      <c r="B819" t="s">
        <v>2235</v>
      </c>
      <c r="C819" t="s">
        <v>106</v>
      </c>
      <c r="D819" t="s">
        <v>1877</v>
      </c>
      <c r="E819" t="s">
        <v>2236</v>
      </c>
      <c r="G819" t="str">
        <f>IFERROR(VLOOKUP(C819,'CWE Categories'!A:C,3,0),"")</f>
        <v>Cross-site Request Forgery (CSRF)</v>
      </c>
      <c r="M819" t="str">
        <f>IF($G819&lt;&gt;"",VLOOKUP($G819,Model!$A:$D,2,0),"")</f>
        <v>Exploitation for Privilege Escalation</v>
      </c>
      <c r="N819" t="str">
        <f>IF($G819&lt;&gt;"",VLOOKUP($G819,Model!$A:$D,3,0),"")</f>
        <v>Depends on what functionality is vulnerable</v>
      </c>
      <c r="O819" t="str">
        <f>IF($G819&lt;&gt;"",VLOOKUP($G819,Model!$A:$D,4,0),"")</f>
        <v>User Execution: Malicious Link</v>
      </c>
    </row>
    <row r="820" spans="1:15" x14ac:dyDescent="0.3">
      <c r="A820" t="s">
        <v>2237</v>
      </c>
      <c r="B820" t="s">
        <v>2238</v>
      </c>
      <c r="C820" t="e">
        <v>#N/A</v>
      </c>
      <c r="D820" t="s">
        <v>1877</v>
      </c>
      <c r="E820" t="e">
        <v>#N/A</v>
      </c>
      <c r="G820" t="str">
        <f>IFERROR(VLOOKUP(C820,'CWE Categories'!A:C,3,0),"")</f>
        <v/>
      </c>
      <c r="M820" t="str">
        <f>IF($G820&lt;&gt;"",VLOOKUP($G820,Model!$A:$D,2,0),"")</f>
        <v/>
      </c>
      <c r="N820" t="str">
        <f>IF($G820&lt;&gt;"",VLOOKUP($G820,Model!$A:$D,3,0),"")</f>
        <v/>
      </c>
      <c r="O820" t="str">
        <f>IF($G820&lt;&gt;"",VLOOKUP($G820,Model!$A:$D,4,0),"")</f>
        <v/>
      </c>
    </row>
    <row r="821" spans="1:15" x14ac:dyDescent="0.3">
      <c r="A821" t="s">
        <v>2239</v>
      </c>
      <c r="B821" t="s">
        <v>2240</v>
      </c>
      <c r="C821" t="s">
        <v>73</v>
      </c>
      <c r="D821" t="s">
        <v>1877</v>
      </c>
      <c r="E821" t="s">
        <v>2241</v>
      </c>
      <c r="G821" t="str">
        <f>IFERROR(VLOOKUP(C821,'CWE Categories'!A:C,3,0),"")</f>
        <v>OS Command Injection</v>
      </c>
      <c r="M821" t="str">
        <f>IF($G821&lt;&gt;"",VLOOKUP($G821,Model!$A:$D,2,0),"")</f>
        <v>Command and Scripting Interpreter</v>
      </c>
      <c r="N821" t="str">
        <f>IF($G821&lt;&gt;"",VLOOKUP($G821,Model!$A:$D,3,0),"")</f>
        <v>N/A</v>
      </c>
      <c r="O821" t="str">
        <f>IF($G821&lt;&gt;"",VLOOKUP($G821,Model!$A:$D,4,0),"")</f>
        <v>External Remote Service</v>
      </c>
    </row>
    <row r="822" spans="1:15" x14ac:dyDescent="0.3">
      <c r="A822" t="s">
        <v>2242</v>
      </c>
      <c r="B822" t="s">
        <v>2243</v>
      </c>
      <c r="C822" t="s">
        <v>203</v>
      </c>
      <c r="D822" t="s">
        <v>1877</v>
      </c>
      <c r="E822" t="s">
        <v>2244</v>
      </c>
      <c r="G822" t="str">
        <f>IFERROR(VLOOKUP(C822,'CWE Categories'!A:C,3,0),"")</f>
        <v/>
      </c>
      <c r="M822" t="str">
        <f>IF($G822&lt;&gt;"",VLOOKUP($G822,Model!$A:$D,2,0),"")</f>
        <v/>
      </c>
      <c r="N822" t="str">
        <f>IF($G822&lt;&gt;"",VLOOKUP($G822,Model!$A:$D,3,0),"")</f>
        <v/>
      </c>
      <c r="O822" t="str">
        <f>IF($G822&lt;&gt;"",VLOOKUP($G822,Model!$A:$D,4,0),"")</f>
        <v/>
      </c>
    </row>
    <row r="823" spans="1:15" x14ac:dyDescent="0.3">
      <c r="A823" t="s">
        <v>2245</v>
      </c>
      <c r="B823" t="s">
        <v>2246</v>
      </c>
      <c r="C823" t="e">
        <v>#N/A</v>
      </c>
      <c r="D823" t="s">
        <v>1877</v>
      </c>
      <c r="E823" t="e">
        <v>#N/A</v>
      </c>
      <c r="G823" t="str">
        <f>IFERROR(VLOOKUP(C823,'CWE Categories'!A:C,3,0),"")</f>
        <v/>
      </c>
      <c r="M823" t="str">
        <f>IF($G823&lt;&gt;"",VLOOKUP($G823,Model!$A:$D,2,0),"")</f>
        <v/>
      </c>
      <c r="N823" t="str">
        <f>IF($G823&lt;&gt;"",VLOOKUP($G823,Model!$A:$D,3,0),"")</f>
        <v/>
      </c>
      <c r="O823" t="str">
        <f>IF($G823&lt;&gt;"",VLOOKUP($G823,Model!$A:$D,4,0),"")</f>
        <v/>
      </c>
    </row>
    <row r="824" spans="1:15" x14ac:dyDescent="0.3">
      <c r="A824" t="s">
        <v>2247</v>
      </c>
      <c r="B824" t="s">
        <v>2248</v>
      </c>
      <c r="C824" t="s">
        <v>83</v>
      </c>
      <c r="D824" t="s">
        <v>1877</v>
      </c>
      <c r="E824" t="s">
        <v>1958</v>
      </c>
      <c r="G824" t="str">
        <f>IFERROR(VLOOKUP(C824,'CWE Categories'!A:C,3,0),"")</f>
        <v>Cross-site Scripting (XSS)</v>
      </c>
      <c r="M824" t="str">
        <f>IF($G824&lt;&gt;"",VLOOKUP($G824,Model!$A:$D,2,0),"")</f>
        <v>Command and Scripting Interpreter: JavaScript/JScript</v>
      </c>
      <c r="N824" t="str">
        <f>IF($G824&lt;&gt;"",VLOOKUP($G824,Model!$A:$D,3,0),"")</f>
        <v>Man-in-the-Browser</v>
      </c>
      <c r="O824" t="str">
        <f>IF($G824&lt;&gt;"",VLOOKUP($G824,Model!$A:$D,4,0),"")</f>
        <v>Stored – Drive-by Compromise, Others – User Execution: Malicious Link</v>
      </c>
    </row>
    <row r="825" spans="1:15" x14ac:dyDescent="0.3">
      <c r="A825" t="s">
        <v>2249</v>
      </c>
      <c r="B825" t="s">
        <v>2250</v>
      </c>
      <c r="C825" t="s">
        <v>36</v>
      </c>
      <c r="D825" t="s">
        <v>1877</v>
      </c>
      <c r="E825" t="s">
        <v>1927</v>
      </c>
      <c r="G825" t="str">
        <f>IFERROR(VLOOKUP(C825,'CWE Categories'!A:C,3,0),"")</f>
        <v/>
      </c>
      <c r="M825" t="str">
        <f>IF($G825&lt;&gt;"",VLOOKUP($G825,Model!$A:$D,2,0),"")</f>
        <v/>
      </c>
      <c r="N825" t="str">
        <f>IF($G825&lt;&gt;"",VLOOKUP($G825,Model!$A:$D,3,0),"")</f>
        <v/>
      </c>
      <c r="O825" t="str">
        <f>IF($G825&lt;&gt;"",VLOOKUP($G825,Model!$A:$D,4,0),"")</f>
        <v/>
      </c>
    </row>
    <row r="826" spans="1:15" x14ac:dyDescent="0.3">
      <c r="A826" t="s">
        <v>2251</v>
      </c>
      <c r="B826" t="s">
        <v>2252</v>
      </c>
      <c r="C826" t="s">
        <v>83</v>
      </c>
      <c r="D826" t="s">
        <v>1877</v>
      </c>
      <c r="E826" t="s">
        <v>2233</v>
      </c>
      <c r="G826" t="str">
        <f>IFERROR(VLOOKUP(C826,'CWE Categories'!A:C,3,0),"")</f>
        <v>Cross-site Scripting (XSS)</v>
      </c>
      <c r="M826" t="str">
        <f>IF($G826&lt;&gt;"",VLOOKUP($G826,Model!$A:$D,2,0),"")</f>
        <v>Command and Scripting Interpreter: JavaScript/JScript</v>
      </c>
      <c r="N826" t="str">
        <f>IF($G826&lt;&gt;"",VLOOKUP($G826,Model!$A:$D,3,0),"")</f>
        <v>Man-in-the-Browser</v>
      </c>
      <c r="O826" t="str">
        <f>IF($G826&lt;&gt;"",VLOOKUP($G826,Model!$A:$D,4,0),"")</f>
        <v>Stored – Drive-by Compromise, Others – User Execution: Malicious Link</v>
      </c>
    </row>
    <row r="827" spans="1:15" x14ac:dyDescent="0.3">
      <c r="A827" t="s">
        <v>2253</v>
      </c>
      <c r="B827" t="s">
        <v>2254</v>
      </c>
      <c r="C827" t="s">
        <v>985</v>
      </c>
      <c r="D827" t="s">
        <v>1877</v>
      </c>
      <c r="E827" t="s">
        <v>2255</v>
      </c>
      <c r="G827" t="str">
        <f>IFERROR(VLOOKUP(C827,'CWE Categories'!A:C,3,0),"")</f>
        <v>Memory Modification (Memory Buffer Errors, Pointer Issues, Type Errors, etc.)</v>
      </c>
      <c r="M827" t="str">
        <f>IF($G827&lt;&gt;"",VLOOKUP($G827,Model!$A:$D,2,0),"")</f>
        <v>Hijack Execution Flow, Endpoint Denial of Service: Application or System Exploitation</v>
      </c>
      <c r="N827" t="str">
        <f>IF($G827&lt;&gt;"",VLOOKUP($G827,Model!$A:$D,3,0),"")</f>
        <v>N/A</v>
      </c>
      <c r="O827">
        <f>IF($G827&lt;&gt;"",VLOOKUP($G827,Model!$A:$D,4,0),"")</f>
        <v>0</v>
      </c>
    </row>
    <row r="828" spans="1:15" x14ac:dyDescent="0.3">
      <c r="A828" t="s">
        <v>2256</v>
      </c>
      <c r="B828" t="s">
        <v>2257</v>
      </c>
      <c r="C828" t="s">
        <v>106</v>
      </c>
      <c r="D828" t="s">
        <v>1877</v>
      </c>
      <c r="E828" t="s">
        <v>2258</v>
      </c>
      <c r="G828" t="str">
        <f>IFERROR(VLOOKUP(C828,'CWE Categories'!A:C,3,0),"")</f>
        <v>Cross-site Request Forgery (CSRF)</v>
      </c>
      <c r="M828" t="str">
        <f>IF($G828&lt;&gt;"",VLOOKUP($G828,Model!$A:$D,2,0),"")</f>
        <v>Exploitation for Privilege Escalation</v>
      </c>
      <c r="N828" t="str">
        <f>IF($G828&lt;&gt;"",VLOOKUP($G828,Model!$A:$D,3,0),"")</f>
        <v>Depends on what functionality is vulnerable</v>
      </c>
      <c r="O828" t="str">
        <f>IF($G828&lt;&gt;"",VLOOKUP($G828,Model!$A:$D,4,0),"")</f>
        <v>User Execution: Malicious Link</v>
      </c>
    </row>
    <row r="829" spans="1:15" x14ac:dyDescent="0.3">
      <c r="A829" t="s">
        <v>2259</v>
      </c>
      <c r="B829" t="s">
        <v>2260</v>
      </c>
      <c r="C829" t="s">
        <v>60</v>
      </c>
      <c r="D829" t="s">
        <v>1877</v>
      </c>
      <c r="E829" t="s">
        <v>2261</v>
      </c>
      <c r="G829" t="str">
        <f>IFERROR(VLOOKUP(C829,'CWE Categories'!A:C,3,0),"")</f>
        <v>SQL Injection</v>
      </c>
      <c r="M829" t="str">
        <f>IF($G829&lt;&gt;"",VLOOKUP($G829,Model!$A:$D,2,0),"")</f>
        <v>Command and Scripting Interpreter</v>
      </c>
      <c r="N829" t="str">
        <f>IF($G829&lt;&gt;"",VLOOKUP($G829,Model!$A:$D,3,0),"")</f>
        <v>Data from Local System, Server Software Component: Web Shell, Create Account, Exploit Public-Facing Application, Data Manipulation</v>
      </c>
      <c r="O829" t="str">
        <f>IF($G829&lt;&gt;"",VLOOKUP($G829,Model!$A:$D,4,0),"")</f>
        <v>External Remote Service</v>
      </c>
    </row>
    <row r="830" spans="1:15" x14ac:dyDescent="0.3">
      <c r="A830" t="s">
        <v>2262</v>
      </c>
      <c r="B830" t="s">
        <v>2263</v>
      </c>
      <c r="C830" t="s">
        <v>2264</v>
      </c>
      <c r="D830" t="s">
        <v>1877</v>
      </c>
      <c r="E830" t="s">
        <v>2265</v>
      </c>
      <c r="G830" t="str">
        <f>IFERROR(VLOOKUP(C830,'CWE Categories'!A:C,3,0),"")</f>
        <v/>
      </c>
      <c r="M830" t="str">
        <f>IF($G830&lt;&gt;"",VLOOKUP($G830,Model!$A:$D,2,0),"")</f>
        <v/>
      </c>
      <c r="N830" t="str">
        <f>IF($G830&lt;&gt;"",VLOOKUP($G830,Model!$A:$D,3,0),"")</f>
        <v/>
      </c>
      <c r="O830" t="str">
        <f>IF($G830&lt;&gt;"",VLOOKUP($G830,Model!$A:$D,4,0),"")</f>
        <v/>
      </c>
    </row>
    <row r="831" spans="1:15" x14ac:dyDescent="0.3">
      <c r="A831" t="s">
        <v>2266</v>
      </c>
      <c r="B831" t="s">
        <v>2267</v>
      </c>
      <c r="C831" t="s">
        <v>83</v>
      </c>
      <c r="D831" t="s">
        <v>1877</v>
      </c>
      <c r="E831" t="s">
        <v>2268</v>
      </c>
      <c r="G831" t="str">
        <f>IFERROR(VLOOKUP(C831,'CWE Categories'!A:C,3,0),"")</f>
        <v>Cross-site Scripting (XSS)</v>
      </c>
      <c r="M831" t="str">
        <f>IF($G831&lt;&gt;"",VLOOKUP($G831,Model!$A:$D,2,0),"")</f>
        <v>Command and Scripting Interpreter: JavaScript/JScript</v>
      </c>
      <c r="N831" t="str">
        <f>IF($G831&lt;&gt;"",VLOOKUP($G831,Model!$A:$D,3,0),"")</f>
        <v>Man-in-the-Browser</v>
      </c>
      <c r="O831" t="str">
        <f>IF($G831&lt;&gt;"",VLOOKUP($G831,Model!$A:$D,4,0),"")</f>
        <v>Stored – Drive-by Compromise, Others – User Execution: Malicious Link</v>
      </c>
    </row>
    <row r="832" spans="1:15" x14ac:dyDescent="0.3">
      <c r="A832" t="s">
        <v>2269</v>
      </c>
      <c r="B832" t="s">
        <v>2270</v>
      </c>
      <c r="C832" t="s">
        <v>354</v>
      </c>
      <c r="D832" t="s">
        <v>1877</v>
      </c>
      <c r="E832" t="s">
        <v>1904</v>
      </c>
      <c r="G832" t="str">
        <f>IFERROR(VLOOKUP(C832,'CWE Categories'!A:C,3,0),"")</f>
        <v/>
      </c>
      <c r="M832" t="str">
        <f>IF($G832&lt;&gt;"",VLOOKUP($G832,Model!$A:$D,2,0),"")</f>
        <v/>
      </c>
      <c r="N832" t="str">
        <f>IF($G832&lt;&gt;"",VLOOKUP($G832,Model!$A:$D,3,0),"")</f>
        <v/>
      </c>
      <c r="O832" t="str">
        <f>IF($G832&lt;&gt;"",VLOOKUP($G832,Model!$A:$D,4,0),"")</f>
        <v/>
      </c>
    </row>
    <row r="833" spans="1:15" x14ac:dyDescent="0.3">
      <c r="A833" t="s">
        <v>2271</v>
      </c>
      <c r="B833" t="s">
        <v>2272</v>
      </c>
      <c r="C833" t="s">
        <v>203</v>
      </c>
      <c r="D833" t="s">
        <v>1877</v>
      </c>
      <c r="E833" t="s">
        <v>2273</v>
      </c>
      <c r="G833" t="str">
        <f>IFERROR(VLOOKUP(C833,'CWE Categories'!A:C,3,0),"")</f>
        <v/>
      </c>
      <c r="M833" t="str">
        <f>IF($G833&lt;&gt;"",VLOOKUP($G833,Model!$A:$D,2,0),"")</f>
        <v/>
      </c>
      <c r="N833" t="str">
        <f>IF($G833&lt;&gt;"",VLOOKUP($G833,Model!$A:$D,3,0),"")</f>
        <v/>
      </c>
      <c r="O833" t="str">
        <f>IF($G833&lt;&gt;"",VLOOKUP($G833,Model!$A:$D,4,0),"")</f>
        <v/>
      </c>
    </row>
    <row r="834" spans="1:15" x14ac:dyDescent="0.3">
      <c r="A834" t="s">
        <v>2274</v>
      </c>
      <c r="B834" t="s">
        <v>2275</v>
      </c>
      <c r="C834" t="e">
        <v>#N/A</v>
      </c>
      <c r="D834" t="s">
        <v>1877</v>
      </c>
      <c r="E834" t="e">
        <v>#N/A</v>
      </c>
      <c r="G834" t="str">
        <f>IFERROR(VLOOKUP(C834,'CWE Categories'!A:C,3,0),"")</f>
        <v/>
      </c>
      <c r="M834" t="str">
        <f>IF($G834&lt;&gt;"",VLOOKUP($G834,Model!$A:$D,2,0),"")</f>
        <v/>
      </c>
      <c r="N834" t="str">
        <f>IF($G834&lt;&gt;"",VLOOKUP($G834,Model!$A:$D,3,0),"")</f>
        <v/>
      </c>
      <c r="O834" t="str">
        <f>IF($G834&lt;&gt;"",VLOOKUP($G834,Model!$A:$D,4,0),"")</f>
        <v/>
      </c>
    </row>
    <row r="835" spans="1:15" x14ac:dyDescent="0.3">
      <c r="A835" t="s">
        <v>2276</v>
      </c>
      <c r="B835" t="s">
        <v>2277</v>
      </c>
      <c r="C835" t="s">
        <v>36</v>
      </c>
      <c r="D835" t="s">
        <v>1877</v>
      </c>
      <c r="E835" t="s">
        <v>2278</v>
      </c>
      <c r="G835" t="str">
        <f>IFERROR(VLOOKUP(C835,'CWE Categories'!A:C,3,0),"")</f>
        <v/>
      </c>
      <c r="M835" t="str">
        <f>IF($G835&lt;&gt;"",VLOOKUP($G835,Model!$A:$D,2,0),"")</f>
        <v/>
      </c>
      <c r="N835" t="str">
        <f>IF($G835&lt;&gt;"",VLOOKUP($G835,Model!$A:$D,3,0),"")</f>
        <v/>
      </c>
      <c r="O835" t="str">
        <f>IF($G835&lt;&gt;"",VLOOKUP($G835,Model!$A:$D,4,0),"")</f>
        <v/>
      </c>
    </row>
    <row r="836" spans="1:15" x14ac:dyDescent="0.3">
      <c r="A836" t="s">
        <v>2279</v>
      </c>
      <c r="B836" t="s">
        <v>2280</v>
      </c>
      <c r="C836" t="e">
        <v>#N/A</v>
      </c>
      <c r="D836" t="s">
        <v>1877</v>
      </c>
      <c r="E836" t="e">
        <v>#N/A</v>
      </c>
      <c r="G836" t="str">
        <f>IFERROR(VLOOKUP(C836,'CWE Categories'!A:C,3,0),"")</f>
        <v/>
      </c>
      <c r="M836" t="str">
        <f>IF($G836&lt;&gt;"",VLOOKUP($G836,Model!$A:$D,2,0),"")</f>
        <v/>
      </c>
      <c r="N836" t="str">
        <f>IF($G836&lt;&gt;"",VLOOKUP($G836,Model!$A:$D,3,0),"")</f>
        <v/>
      </c>
      <c r="O836" t="str">
        <f>IF($G836&lt;&gt;"",VLOOKUP($G836,Model!$A:$D,4,0),"")</f>
        <v/>
      </c>
    </row>
    <row r="837" spans="1:15" x14ac:dyDescent="0.3">
      <c r="A837" t="s">
        <v>2281</v>
      </c>
      <c r="B837" t="s">
        <v>2282</v>
      </c>
      <c r="C837" t="e">
        <v>#N/A</v>
      </c>
      <c r="D837" t="s">
        <v>1877</v>
      </c>
      <c r="E837" t="e">
        <v>#N/A</v>
      </c>
      <c r="G837" t="str">
        <f>IFERROR(VLOOKUP(C837,'CWE Categories'!A:C,3,0),"")</f>
        <v/>
      </c>
      <c r="M837" t="str">
        <f>IF($G837&lt;&gt;"",VLOOKUP($G837,Model!$A:$D,2,0),"")</f>
        <v/>
      </c>
      <c r="N837" t="str">
        <f>IF($G837&lt;&gt;"",VLOOKUP($G837,Model!$A:$D,3,0),"")</f>
        <v/>
      </c>
      <c r="O837" t="str">
        <f>IF($G837&lt;&gt;"",VLOOKUP($G837,Model!$A:$D,4,0),"")</f>
        <v/>
      </c>
    </row>
    <row r="838" spans="1:15" x14ac:dyDescent="0.3">
      <c r="A838" t="s">
        <v>2283</v>
      </c>
      <c r="B838" t="s">
        <v>2284</v>
      </c>
      <c r="C838" t="s">
        <v>203</v>
      </c>
      <c r="D838" t="s">
        <v>1877</v>
      </c>
      <c r="E838" t="s">
        <v>2285</v>
      </c>
      <c r="G838" t="str">
        <f>IFERROR(VLOOKUP(C838,'CWE Categories'!A:C,3,0),"")</f>
        <v/>
      </c>
      <c r="M838" t="str">
        <f>IF($G838&lt;&gt;"",VLOOKUP($G838,Model!$A:$D,2,0),"")</f>
        <v/>
      </c>
      <c r="N838" t="str">
        <f>IF($G838&lt;&gt;"",VLOOKUP($G838,Model!$A:$D,3,0),"")</f>
        <v/>
      </c>
      <c r="O838" t="str">
        <f>IF($G838&lt;&gt;"",VLOOKUP($G838,Model!$A:$D,4,0),"")</f>
        <v/>
      </c>
    </row>
    <row r="839" spans="1:15" x14ac:dyDescent="0.3">
      <c r="A839" t="s">
        <v>2286</v>
      </c>
      <c r="B839" t="s">
        <v>2287</v>
      </c>
      <c r="C839" t="s">
        <v>83</v>
      </c>
      <c r="D839" t="s">
        <v>1877</v>
      </c>
      <c r="E839" t="s">
        <v>2288</v>
      </c>
      <c r="G839" t="str">
        <f>IFERROR(VLOOKUP(C839,'CWE Categories'!A:C,3,0),"")</f>
        <v>Cross-site Scripting (XSS)</v>
      </c>
      <c r="M839" t="str">
        <f>IF($G839&lt;&gt;"",VLOOKUP($G839,Model!$A:$D,2,0),"")</f>
        <v>Command and Scripting Interpreter: JavaScript/JScript</v>
      </c>
      <c r="N839" t="str">
        <f>IF($G839&lt;&gt;"",VLOOKUP($G839,Model!$A:$D,3,0),"")</f>
        <v>Man-in-the-Browser</v>
      </c>
      <c r="O839" t="str">
        <f>IF($G839&lt;&gt;"",VLOOKUP($G839,Model!$A:$D,4,0),"")</f>
        <v>Stored – Drive-by Compromise, Others – User Execution: Malicious Link</v>
      </c>
    </row>
    <row r="840" spans="1:15" x14ac:dyDescent="0.3">
      <c r="A840" t="s">
        <v>2289</v>
      </c>
      <c r="B840" t="s">
        <v>2290</v>
      </c>
      <c r="C840" t="s">
        <v>261</v>
      </c>
      <c r="D840" t="s">
        <v>1877</v>
      </c>
      <c r="E840" t="s">
        <v>2291</v>
      </c>
      <c r="G840" t="str">
        <f>IFERROR(VLOOKUP(C840,'CWE Categories'!A:C,3,0),"")</f>
        <v>Directory Traversal (Relative and Absolute)</v>
      </c>
      <c r="M840" t="str">
        <f>IF($G840&lt;&gt;"",VLOOKUP($G840,Model!$A:$D,2,0),"")</f>
        <v>Read files on system  - Data from Local System; Delete files  - Data Destruction; Upload files - Server Software Component: Web Shell; Write to existing files on system  - Data Manipulation</v>
      </c>
      <c r="N840" t="str">
        <f>IF($G840&lt;&gt;"",VLOOKUP($G840,Model!$A:$D,3,0),"")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840" t="str">
        <f>IF($G840&lt;&gt;"",VLOOKUP($G840,Model!$A:$D,4,0),"")</f>
        <v>T1133</v>
      </c>
    </row>
    <row r="841" spans="1:15" x14ac:dyDescent="0.3">
      <c r="A841" t="s">
        <v>2292</v>
      </c>
      <c r="B841" t="s">
        <v>2293</v>
      </c>
      <c r="C841" t="s">
        <v>136</v>
      </c>
      <c r="D841" t="s">
        <v>1877</v>
      </c>
      <c r="E841" t="s">
        <v>2294</v>
      </c>
      <c r="G841" t="str">
        <f>IFERROR(VLOOKUP(C841,'CWE Categories'!A:C,3,0),"")</f>
        <v>General Authentication, Authorization, and Permission Errors</v>
      </c>
      <c r="M841" t="str">
        <f>IF($G841&lt;&gt;"",VLOOKUP($G841,Model!$A:$D,2,0),"")</f>
        <v>Exploit Public-Facing Application,  Exploitation for Privilege Escalation, Exploitation of Remote Services</v>
      </c>
      <c r="N841" t="str">
        <f>IF($G841&lt;&gt;"",VLOOKUP($G841,Model!$A:$D,3,0),"")</f>
        <v>Depends on what is given access to.</v>
      </c>
      <c r="O841" t="str">
        <f>IF($G841&lt;&gt;"",VLOOKUP($G841,Model!$A:$D,4,0),"")</f>
        <v>N/A</v>
      </c>
    </row>
    <row r="842" spans="1:15" x14ac:dyDescent="0.3">
      <c r="A842" t="s">
        <v>2295</v>
      </c>
      <c r="B842" t="s">
        <v>2296</v>
      </c>
      <c r="C842" t="s">
        <v>261</v>
      </c>
      <c r="D842" t="s">
        <v>1877</v>
      </c>
      <c r="E842">
        <v>0</v>
      </c>
      <c r="G842" t="str">
        <f>IFERROR(VLOOKUP(C842,'CWE Categories'!A:C,3,0),"")</f>
        <v>Directory Traversal (Relative and Absolute)</v>
      </c>
      <c r="M842" t="str">
        <f>IF($G842&lt;&gt;"",VLOOKUP($G842,Model!$A:$D,2,0),"")</f>
        <v>Read files on system  - Data from Local System; Delete files  - Data Destruction; Upload files - Server Software Component: Web Shell; Write to existing files on system  - Data Manipulation</v>
      </c>
      <c r="N842" t="str">
        <f>IF($G842&lt;&gt;"",VLOOKUP($G842,Model!$A:$D,3,0),"")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842" t="str">
        <f>IF($G842&lt;&gt;"",VLOOKUP($G842,Model!$A:$D,4,0),"")</f>
        <v>T1133</v>
      </c>
    </row>
    <row r="843" spans="1:15" x14ac:dyDescent="0.3">
      <c r="A843" t="s">
        <v>2297</v>
      </c>
      <c r="B843" t="s">
        <v>2298</v>
      </c>
      <c r="C843" t="s">
        <v>25</v>
      </c>
      <c r="D843" t="s">
        <v>1877</v>
      </c>
      <c r="E843" t="s">
        <v>2299</v>
      </c>
      <c r="G843" t="str">
        <f>IFERROR(VLOOKUP(C843,'CWE Categories'!A:C,3,0),"")</f>
        <v>Hard-coded Credentials</v>
      </c>
      <c r="M843" t="str">
        <f>IF($G843&lt;&gt;"",VLOOKUP($G843,Model!$A:$D,2,0),"")</f>
        <v>Default Accounts</v>
      </c>
      <c r="N843" t="str">
        <f>IF($G843&lt;&gt;"",VLOOKUP($G843,Model!$A:$D,3,0),"")</f>
        <v>N/A</v>
      </c>
      <c r="O843" t="str">
        <f>IF($G843&lt;&gt;"",VLOOKUP($G843,Model!$A:$D,4,0),"")</f>
        <v>N/A</v>
      </c>
    </row>
    <row r="844" spans="1:15" x14ac:dyDescent="0.3">
      <c r="A844" t="s">
        <v>2300</v>
      </c>
      <c r="B844" t="s">
        <v>2301</v>
      </c>
      <c r="C844" t="s">
        <v>36</v>
      </c>
      <c r="D844" t="s">
        <v>1877</v>
      </c>
      <c r="E844" t="s">
        <v>2302</v>
      </c>
      <c r="G844" t="str">
        <f>IFERROR(VLOOKUP(C844,'CWE Categories'!A:C,3,0),"")</f>
        <v/>
      </c>
      <c r="M844" t="str">
        <f>IF($G844&lt;&gt;"",VLOOKUP($G844,Model!$A:$D,2,0),"")</f>
        <v/>
      </c>
      <c r="N844" t="str">
        <f>IF($G844&lt;&gt;"",VLOOKUP($G844,Model!$A:$D,3,0),"")</f>
        <v/>
      </c>
      <c r="O844" t="str">
        <f>IF($G844&lt;&gt;"",VLOOKUP($G844,Model!$A:$D,4,0),"")</f>
        <v/>
      </c>
    </row>
    <row r="845" spans="1:15" x14ac:dyDescent="0.3">
      <c r="A845" t="s">
        <v>2303</v>
      </c>
      <c r="B845" t="s">
        <v>2304</v>
      </c>
      <c r="C845" t="s">
        <v>2305</v>
      </c>
      <c r="D845" t="s">
        <v>1877</v>
      </c>
      <c r="E845" t="s">
        <v>2306</v>
      </c>
      <c r="G845" t="str">
        <f>IFERROR(VLOOKUP(C845,'CWE Categories'!A:C,3,0),"")</f>
        <v/>
      </c>
      <c r="M845" t="str">
        <f>IF($G845&lt;&gt;"",VLOOKUP($G845,Model!$A:$D,2,0),"")</f>
        <v/>
      </c>
      <c r="N845" t="str">
        <f>IF($G845&lt;&gt;"",VLOOKUP($G845,Model!$A:$D,3,0),"")</f>
        <v/>
      </c>
      <c r="O845" t="str">
        <f>IF($G845&lt;&gt;"",VLOOKUP($G845,Model!$A:$D,4,0),"")</f>
        <v/>
      </c>
    </row>
    <row r="846" spans="1:15" x14ac:dyDescent="0.3">
      <c r="A846" t="s">
        <v>2307</v>
      </c>
      <c r="B846" t="s">
        <v>2308</v>
      </c>
      <c r="C846" t="s">
        <v>83</v>
      </c>
      <c r="D846" t="s">
        <v>1877</v>
      </c>
      <c r="E846" t="s">
        <v>2233</v>
      </c>
      <c r="G846" t="str">
        <f>IFERROR(VLOOKUP(C846,'CWE Categories'!A:C,3,0),"")</f>
        <v>Cross-site Scripting (XSS)</v>
      </c>
      <c r="M846" t="str">
        <f>IF($G846&lt;&gt;"",VLOOKUP($G846,Model!$A:$D,2,0),"")</f>
        <v>Command and Scripting Interpreter: JavaScript/JScript</v>
      </c>
      <c r="N846" t="str">
        <f>IF($G846&lt;&gt;"",VLOOKUP($G846,Model!$A:$D,3,0),"")</f>
        <v>Man-in-the-Browser</v>
      </c>
      <c r="O846" t="str">
        <f>IF($G846&lt;&gt;"",VLOOKUP($G846,Model!$A:$D,4,0),"")</f>
        <v>Stored – Drive-by Compromise, Others – User Execution: Malicious Link</v>
      </c>
    </row>
    <row r="847" spans="1:15" x14ac:dyDescent="0.3">
      <c r="A847" t="s">
        <v>2309</v>
      </c>
      <c r="B847" t="s">
        <v>2310</v>
      </c>
      <c r="C847" t="s">
        <v>96</v>
      </c>
      <c r="D847" t="s">
        <v>1877</v>
      </c>
      <c r="E847" t="s">
        <v>2233</v>
      </c>
      <c r="G847" t="str">
        <f>IFERROR(VLOOKUP(C847,'CWE Categories'!A:C,3,0),"")</f>
        <v/>
      </c>
      <c r="M847" t="str">
        <f>IF($G847&lt;&gt;"",VLOOKUP($G847,Model!$A:$D,2,0),"")</f>
        <v/>
      </c>
      <c r="N847" t="str">
        <f>IF($G847&lt;&gt;"",VLOOKUP($G847,Model!$A:$D,3,0),"")</f>
        <v/>
      </c>
      <c r="O847" t="str">
        <f>IF($G847&lt;&gt;"",VLOOKUP($G847,Model!$A:$D,4,0),"")</f>
        <v/>
      </c>
    </row>
    <row r="848" spans="1:15" x14ac:dyDescent="0.3">
      <c r="A848" t="s">
        <v>2311</v>
      </c>
      <c r="B848" t="s">
        <v>2312</v>
      </c>
      <c r="C848" t="s">
        <v>36</v>
      </c>
      <c r="D848" t="s">
        <v>1877</v>
      </c>
      <c r="E848" t="s">
        <v>2313</v>
      </c>
      <c r="G848" t="str">
        <f>IFERROR(VLOOKUP(C848,'CWE Categories'!A:C,3,0),"")</f>
        <v/>
      </c>
      <c r="M848" t="str">
        <f>IF($G848&lt;&gt;"",VLOOKUP($G848,Model!$A:$D,2,0),"")</f>
        <v/>
      </c>
      <c r="N848" t="str">
        <f>IF($G848&lt;&gt;"",VLOOKUP($G848,Model!$A:$D,3,0),"")</f>
        <v/>
      </c>
      <c r="O848" t="str">
        <f>IF($G848&lt;&gt;"",VLOOKUP($G848,Model!$A:$D,4,0),"")</f>
        <v/>
      </c>
    </row>
    <row r="849" spans="1:15" x14ac:dyDescent="0.3">
      <c r="A849" t="s">
        <v>2314</v>
      </c>
      <c r="B849" t="s">
        <v>2315</v>
      </c>
      <c r="C849" t="s">
        <v>36</v>
      </c>
      <c r="D849" t="s">
        <v>1877</v>
      </c>
      <c r="E849" t="s">
        <v>1942</v>
      </c>
      <c r="G849" t="str">
        <f>IFERROR(VLOOKUP(C849,'CWE Categories'!A:C,3,0),"")</f>
        <v/>
      </c>
      <c r="M849" t="str">
        <f>IF($G849&lt;&gt;"",VLOOKUP($G849,Model!$A:$D,2,0),"")</f>
        <v/>
      </c>
      <c r="N849" t="str">
        <f>IF($G849&lt;&gt;"",VLOOKUP($G849,Model!$A:$D,3,0),"")</f>
        <v/>
      </c>
      <c r="O849" t="str">
        <f>IF($G849&lt;&gt;"",VLOOKUP($G849,Model!$A:$D,4,0),"")</f>
        <v/>
      </c>
    </row>
    <row r="850" spans="1:15" x14ac:dyDescent="0.3">
      <c r="A850" t="s">
        <v>2316</v>
      </c>
      <c r="B850" t="s">
        <v>2317</v>
      </c>
      <c r="C850" t="s">
        <v>83</v>
      </c>
      <c r="D850" t="s">
        <v>1877</v>
      </c>
      <c r="E850" t="s">
        <v>2318</v>
      </c>
      <c r="G850" t="str">
        <f>IFERROR(VLOOKUP(C850,'CWE Categories'!A:C,3,0),"")</f>
        <v>Cross-site Scripting (XSS)</v>
      </c>
      <c r="M850" t="str">
        <f>IF($G850&lt;&gt;"",VLOOKUP($G850,Model!$A:$D,2,0),"")</f>
        <v>Command and Scripting Interpreter: JavaScript/JScript</v>
      </c>
      <c r="N850" t="str">
        <f>IF($G850&lt;&gt;"",VLOOKUP($G850,Model!$A:$D,3,0),"")</f>
        <v>Man-in-the-Browser</v>
      </c>
      <c r="O850" t="str">
        <f>IF($G850&lt;&gt;"",VLOOKUP($G850,Model!$A:$D,4,0),"")</f>
        <v>Stored – Drive-by Compromise, Others – User Execution: Malicious Link</v>
      </c>
    </row>
    <row r="851" spans="1:15" x14ac:dyDescent="0.3">
      <c r="A851" t="s">
        <v>2319</v>
      </c>
      <c r="B851" t="s">
        <v>2320</v>
      </c>
      <c r="C851" t="s">
        <v>83</v>
      </c>
      <c r="D851" t="s">
        <v>1877</v>
      </c>
      <c r="E851">
        <v>0</v>
      </c>
      <c r="G851" t="str">
        <f>IFERROR(VLOOKUP(C851,'CWE Categories'!A:C,3,0),"")</f>
        <v>Cross-site Scripting (XSS)</v>
      </c>
      <c r="M851" t="str">
        <f>IF($G851&lt;&gt;"",VLOOKUP($G851,Model!$A:$D,2,0),"")</f>
        <v>Command and Scripting Interpreter: JavaScript/JScript</v>
      </c>
      <c r="N851" t="str">
        <f>IF($G851&lt;&gt;"",VLOOKUP($G851,Model!$A:$D,3,0),"")</f>
        <v>Man-in-the-Browser</v>
      </c>
      <c r="O851" t="str">
        <f>IF($G851&lt;&gt;"",VLOOKUP($G851,Model!$A:$D,4,0),"")</f>
        <v>Stored – Drive-by Compromise, Others – User Execution: Malicious Link</v>
      </c>
    </row>
    <row r="852" spans="1:15" x14ac:dyDescent="0.3">
      <c r="A852" t="s">
        <v>2321</v>
      </c>
      <c r="B852" t="s">
        <v>2322</v>
      </c>
      <c r="C852" t="s">
        <v>60</v>
      </c>
      <c r="D852" t="s">
        <v>1877</v>
      </c>
      <c r="E852" t="s">
        <v>2323</v>
      </c>
      <c r="G852" t="str">
        <f>IFERROR(VLOOKUP(C852,'CWE Categories'!A:C,3,0),"")</f>
        <v>SQL Injection</v>
      </c>
      <c r="M852" t="str">
        <f>IF($G852&lt;&gt;"",VLOOKUP($G852,Model!$A:$D,2,0),"")</f>
        <v>Command and Scripting Interpreter</v>
      </c>
      <c r="N852" t="str">
        <f>IF($G852&lt;&gt;"",VLOOKUP($G852,Model!$A:$D,3,0),"")</f>
        <v>Data from Local System, Server Software Component: Web Shell, Create Account, Exploit Public-Facing Application, Data Manipulation</v>
      </c>
      <c r="O852" t="str">
        <f>IF($G852&lt;&gt;"",VLOOKUP($G852,Model!$A:$D,4,0),"")</f>
        <v>External Remote Service</v>
      </c>
    </row>
    <row r="853" spans="1:15" x14ac:dyDescent="0.3">
      <c r="A853" t="s">
        <v>2324</v>
      </c>
      <c r="B853" t="s">
        <v>2325</v>
      </c>
      <c r="C853" t="s">
        <v>429</v>
      </c>
      <c r="D853" t="s">
        <v>1877</v>
      </c>
      <c r="E853" t="s">
        <v>2326</v>
      </c>
      <c r="G853" t="str">
        <f>IFERROR(VLOOKUP(C853,'CWE Categories'!A:C,3,0),"")</f>
        <v>Memory Read (Memory Buffer Errors, Pointer Issues, Type Errors, etc.)</v>
      </c>
      <c r="M853" t="str">
        <f>IF($G853&lt;&gt;"",VLOOKUP($G853,Model!$A:$D,2,0),"")</f>
        <v>Data from Local System</v>
      </c>
      <c r="N853" t="str">
        <f>IF($G853&lt;&gt;"",VLOOKUP($G853,Model!$A:$D,3,0),"")</f>
        <v>Exploitation for Defense Evasion, Exploitation for Credential Access</v>
      </c>
      <c r="O853">
        <f>IF($G853&lt;&gt;"",VLOOKUP($G853,Model!$A:$D,4,0),"")</f>
        <v>0</v>
      </c>
    </row>
    <row r="854" spans="1:15" x14ac:dyDescent="0.3">
      <c r="A854" t="s">
        <v>2327</v>
      </c>
      <c r="B854" t="s">
        <v>2328</v>
      </c>
      <c r="C854" t="s">
        <v>83</v>
      </c>
      <c r="D854" t="s">
        <v>1877</v>
      </c>
      <c r="E854" t="s">
        <v>2329</v>
      </c>
      <c r="G854" t="str">
        <f>IFERROR(VLOOKUP(C854,'CWE Categories'!A:C,3,0),"")</f>
        <v>Cross-site Scripting (XSS)</v>
      </c>
      <c r="M854" t="str">
        <f>IF($G854&lt;&gt;"",VLOOKUP($G854,Model!$A:$D,2,0),"")</f>
        <v>Command and Scripting Interpreter: JavaScript/JScript</v>
      </c>
      <c r="N854" t="str">
        <f>IF($G854&lt;&gt;"",VLOOKUP($G854,Model!$A:$D,3,0),"")</f>
        <v>Man-in-the-Browser</v>
      </c>
      <c r="O854" t="str">
        <f>IF($G854&lt;&gt;"",VLOOKUP($G854,Model!$A:$D,4,0),"")</f>
        <v>Stored – Drive-by Compromise, Others – User Execution: Malicious Link</v>
      </c>
    </row>
    <row r="855" spans="1:15" x14ac:dyDescent="0.3">
      <c r="A855" t="s">
        <v>2330</v>
      </c>
      <c r="B855" t="s">
        <v>2331</v>
      </c>
      <c r="C855" t="s">
        <v>674</v>
      </c>
      <c r="D855" t="s">
        <v>1877</v>
      </c>
      <c r="E855" t="s">
        <v>2332</v>
      </c>
      <c r="G855" t="str">
        <f>IFERROR(VLOOKUP(C855,'CWE Categories'!A:C,3,0),"")</f>
        <v>Memory Modification (Memory Buffer Errors, Pointer Issues, Type Errors, etc.)</v>
      </c>
      <c r="M855" t="str">
        <f>IF($G855&lt;&gt;"",VLOOKUP($G855,Model!$A:$D,2,0),"")</f>
        <v>Hijack Execution Flow, Endpoint Denial of Service: Application or System Exploitation</v>
      </c>
      <c r="N855" t="str">
        <f>IF($G855&lt;&gt;"",VLOOKUP($G855,Model!$A:$D,3,0),"")</f>
        <v>N/A</v>
      </c>
      <c r="O855">
        <f>IF($G855&lt;&gt;"",VLOOKUP($G855,Model!$A:$D,4,0),"")</f>
        <v>0</v>
      </c>
    </row>
    <row r="856" spans="1:15" x14ac:dyDescent="0.3">
      <c r="A856" t="s">
        <v>2333</v>
      </c>
      <c r="B856" t="s">
        <v>2334</v>
      </c>
      <c r="C856" t="s">
        <v>2096</v>
      </c>
      <c r="D856" t="s">
        <v>1877</v>
      </c>
      <c r="E856" t="s">
        <v>657</v>
      </c>
      <c r="G856" t="str">
        <f>IFERROR(VLOOKUP(C856,'CWE Categories'!A:C,3,0),"")</f>
        <v>Unrestricted File Upload</v>
      </c>
      <c r="M856" t="str">
        <f>IF($G856&lt;&gt;"",VLOOKUP($G856,Model!$A:$D,2,0),"")</f>
        <v>Server Software Component: Web Shell</v>
      </c>
      <c r="N856" t="str">
        <f>IF($G856&lt;&gt;"",VLOOKUP($G856,Model!$A:$D,3,0),"")</f>
        <v>Command and Scripting Interpreter</v>
      </c>
      <c r="O856" t="str">
        <f>IF($G856&lt;&gt;"",VLOOKUP($G856,Model!$A:$D,4,0),"")</f>
        <v>External Remote Service</v>
      </c>
    </row>
    <row r="857" spans="1:15" x14ac:dyDescent="0.3">
      <c r="A857" t="s">
        <v>2335</v>
      </c>
      <c r="B857" t="s">
        <v>2336</v>
      </c>
      <c r="C857" t="s">
        <v>128</v>
      </c>
      <c r="D857" t="s">
        <v>1877</v>
      </c>
      <c r="E857">
        <v>0</v>
      </c>
      <c r="G857" t="str">
        <f>IFERROR(VLOOKUP(C857,'CWE Categories'!A:C,3,0),"")</f>
        <v>General Authentication, Authorization, and Permission Errors</v>
      </c>
      <c r="M857" t="str">
        <f>IF($G857&lt;&gt;"",VLOOKUP($G857,Model!$A:$D,2,0),"")</f>
        <v>Exploit Public-Facing Application,  Exploitation for Privilege Escalation, Exploitation of Remote Services</v>
      </c>
      <c r="N857" t="str">
        <f>IF($G857&lt;&gt;"",VLOOKUP($G857,Model!$A:$D,3,0),"")</f>
        <v>Depends on what is given access to.</v>
      </c>
      <c r="O857" t="str">
        <f>IF($G857&lt;&gt;"",VLOOKUP($G857,Model!$A:$D,4,0),"")</f>
        <v>N/A</v>
      </c>
    </row>
    <row r="858" spans="1:15" x14ac:dyDescent="0.3">
      <c r="A858" t="s">
        <v>2337</v>
      </c>
      <c r="B858" t="s">
        <v>2338</v>
      </c>
      <c r="C858" t="s">
        <v>17</v>
      </c>
      <c r="D858" t="s">
        <v>1877</v>
      </c>
      <c r="E858" t="s">
        <v>2339</v>
      </c>
      <c r="G858" t="str">
        <f>IFERROR(VLOOKUP(C858,'CWE Categories'!A:C,3,0),"")</f>
        <v>Memory Modification (Memory Buffer Errors, Pointer Issues, Type Errors, etc.)</v>
      </c>
      <c r="M858" t="str">
        <f>IF($G858&lt;&gt;"",VLOOKUP($G858,Model!$A:$D,2,0),"")</f>
        <v>Hijack Execution Flow, Endpoint Denial of Service: Application or System Exploitation</v>
      </c>
      <c r="N858" t="str">
        <f>IF($G858&lt;&gt;"",VLOOKUP($G858,Model!$A:$D,3,0),"")</f>
        <v>N/A</v>
      </c>
      <c r="O858">
        <f>IF($G858&lt;&gt;"",VLOOKUP($G858,Model!$A:$D,4,0),"")</f>
        <v>0</v>
      </c>
    </row>
    <row r="859" spans="1:15" x14ac:dyDescent="0.3">
      <c r="A859" t="s">
        <v>2340</v>
      </c>
      <c r="B859" t="s">
        <v>2341</v>
      </c>
      <c r="C859" t="s">
        <v>354</v>
      </c>
      <c r="D859" t="s">
        <v>1877</v>
      </c>
      <c r="E859">
        <v>0</v>
      </c>
      <c r="G859" t="str">
        <f>IFERROR(VLOOKUP(C859,'CWE Categories'!A:C,3,0),"")</f>
        <v/>
      </c>
      <c r="M859" t="str">
        <f>IF($G859&lt;&gt;"",VLOOKUP($G859,Model!$A:$D,2,0),"")</f>
        <v/>
      </c>
      <c r="N859" t="str">
        <f>IF($G859&lt;&gt;"",VLOOKUP($G859,Model!$A:$D,3,0),"")</f>
        <v/>
      </c>
      <c r="O859" t="str">
        <f>IF($G859&lt;&gt;"",VLOOKUP($G859,Model!$A:$D,4,0),"")</f>
        <v/>
      </c>
    </row>
    <row r="860" spans="1:15" x14ac:dyDescent="0.3">
      <c r="A860" t="s">
        <v>2342</v>
      </c>
      <c r="B860" t="s">
        <v>2343</v>
      </c>
      <c r="C860" t="s">
        <v>150</v>
      </c>
      <c r="D860" t="s">
        <v>1877</v>
      </c>
      <c r="E860" t="s">
        <v>2344</v>
      </c>
      <c r="G860" t="str">
        <f>IFERROR(VLOOKUP(C860,'CWE Categories'!A:C,3,0),"")</f>
        <v>General Authentication, Authorization, and Permission Errors</v>
      </c>
      <c r="M860" t="str">
        <f>IF($G860&lt;&gt;"",VLOOKUP($G860,Model!$A:$D,2,0),"")</f>
        <v>Exploit Public-Facing Application,  Exploitation for Privilege Escalation, Exploitation of Remote Services</v>
      </c>
      <c r="N860" t="str">
        <f>IF($G860&lt;&gt;"",VLOOKUP($G860,Model!$A:$D,3,0),"")</f>
        <v>Depends on what is given access to.</v>
      </c>
      <c r="O860" t="str">
        <f>IF($G860&lt;&gt;"",VLOOKUP($G860,Model!$A:$D,4,0),"")</f>
        <v>N/A</v>
      </c>
    </row>
    <row r="861" spans="1:15" x14ac:dyDescent="0.3">
      <c r="A861" t="s">
        <v>2345</v>
      </c>
      <c r="B861" t="s">
        <v>2346</v>
      </c>
      <c r="C861" t="s">
        <v>17</v>
      </c>
      <c r="D861" t="s">
        <v>1877</v>
      </c>
      <c r="E861" t="s">
        <v>2347</v>
      </c>
      <c r="G861" t="str">
        <f>IFERROR(VLOOKUP(C861,'CWE Categories'!A:C,3,0),"")</f>
        <v>Memory Modification (Memory Buffer Errors, Pointer Issues, Type Errors, etc.)</v>
      </c>
      <c r="M861" t="str">
        <f>IF($G861&lt;&gt;"",VLOOKUP($G861,Model!$A:$D,2,0),"")</f>
        <v>Hijack Execution Flow, Endpoint Denial of Service: Application or System Exploitation</v>
      </c>
      <c r="N861" t="str">
        <f>IF($G861&lt;&gt;"",VLOOKUP($G861,Model!$A:$D,3,0),"")</f>
        <v>N/A</v>
      </c>
      <c r="O861">
        <f>IF($G861&lt;&gt;"",VLOOKUP($G861,Model!$A:$D,4,0),"")</f>
        <v>0</v>
      </c>
    </row>
    <row r="862" spans="1:15" x14ac:dyDescent="0.3">
      <c r="A862" t="s">
        <v>2348</v>
      </c>
      <c r="B862" t="s">
        <v>2349</v>
      </c>
      <c r="C862" t="s">
        <v>354</v>
      </c>
      <c r="D862" t="s">
        <v>1877</v>
      </c>
      <c r="E862" t="s">
        <v>1945</v>
      </c>
      <c r="G862" t="str">
        <f>IFERROR(VLOOKUP(C862,'CWE Categories'!A:C,3,0),"")</f>
        <v/>
      </c>
      <c r="M862" t="str">
        <f>IF($G862&lt;&gt;"",VLOOKUP($G862,Model!$A:$D,2,0),"")</f>
        <v/>
      </c>
      <c r="N862" t="str">
        <f>IF($G862&lt;&gt;"",VLOOKUP($G862,Model!$A:$D,3,0),"")</f>
        <v/>
      </c>
      <c r="O862" t="str">
        <f>IF($G862&lt;&gt;"",VLOOKUP($G862,Model!$A:$D,4,0),"")</f>
        <v/>
      </c>
    </row>
    <row r="863" spans="1:15" x14ac:dyDescent="0.3">
      <c r="A863" t="s">
        <v>2350</v>
      </c>
      <c r="B863" t="s">
        <v>2351</v>
      </c>
      <c r="C863" t="s">
        <v>83</v>
      </c>
      <c r="D863" t="s">
        <v>1877</v>
      </c>
      <c r="E863">
        <v>0</v>
      </c>
      <c r="G863" t="str">
        <f>IFERROR(VLOOKUP(C863,'CWE Categories'!A:C,3,0),"")</f>
        <v>Cross-site Scripting (XSS)</v>
      </c>
      <c r="M863" t="str">
        <f>IF($G863&lt;&gt;"",VLOOKUP($G863,Model!$A:$D,2,0),"")</f>
        <v>Command and Scripting Interpreter: JavaScript/JScript</v>
      </c>
      <c r="N863" t="str">
        <f>IF($G863&lt;&gt;"",VLOOKUP($G863,Model!$A:$D,3,0),"")</f>
        <v>Man-in-the-Browser</v>
      </c>
      <c r="O863" t="str">
        <f>IF($G863&lt;&gt;"",VLOOKUP($G863,Model!$A:$D,4,0),"")</f>
        <v>Stored – Drive-by Compromise, Others – User Execution: Malicious Link</v>
      </c>
    </row>
    <row r="864" spans="1:15" x14ac:dyDescent="0.3">
      <c r="A864" t="s">
        <v>2352</v>
      </c>
      <c r="B864" t="s">
        <v>2353</v>
      </c>
      <c r="C864" t="s">
        <v>128</v>
      </c>
      <c r="D864" t="s">
        <v>1877</v>
      </c>
      <c r="E864">
        <v>0</v>
      </c>
      <c r="G864" t="str">
        <f>IFERROR(VLOOKUP(C864,'CWE Categories'!A:C,3,0),"")</f>
        <v>General Authentication, Authorization, and Permission Errors</v>
      </c>
      <c r="M864" t="str">
        <f>IF($G864&lt;&gt;"",VLOOKUP($G864,Model!$A:$D,2,0),"")</f>
        <v>Exploit Public-Facing Application,  Exploitation for Privilege Escalation, Exploitation of Remote Services</v>
      </c>
      <c r="N864" t="str">
        <f>IF($G864&lt;&gt;"",VLOOKUP($G864,Model!$A:$D,3,0),"")</f>
        <v>Depends on what is given access to.</v>
      </c>
      <c r="O864" t="str">
        <f>IF($G864&lt;&gt;"",VLOOKUP($G864,Model!$A:$D,4,0),"")</f>
        <v>N/A</v>
      </c>
    </row>
    <row r="865" spans="1:15" x14ac:dyDescent="0.3">
      <c r="A865" t="s">
        <v>2354</v>
      </c>
      <c r="B865" t="s">
        <v>2355</v>
      </c>
      <c r="C865" t="s">
        <v>183</v>
      </c>
      <c r="D865" t="s">
        <v>1877</v>
      </c>
      <c r="E865" t="s">
        <v>2356</v>
      </c>
      <c r="G865" t="str">
        <f>IFERROR(VLOOKUP(C865,'CWE Categories'!A:C,3,0),"")</f>
        <v>General Authentication, Authorization, and Permission Errors</v>
      </c>
      <c r="M865" t="str">
        <f>IF($G865&lt;&gt;"",VLOOKUP($G865,Model!$A:$D,2,0),"")</f>
        <v>Exploit Public-Facing Application,  Exploitation for Privilege Escalation, Exploitation of Remote Services</v>
      </c>
      <c r="N865" t="str">
        <f>IF($G865&lt;&gt;"",VLOOKUP($G865,Model!$A:$D,3,0),"")</f>
        <v>Depends on what is given access to.</v>
      </c>
      <c r="O865" t="str">
        <f>IF($G865&lt;&gt;"",VLOOKUP($G865,Model!$A:$D,4,0),"")</f>
        <v>N/A</v>
      </c>
    </row>
    <row r="866" spans="1:15" x14ac:dyDescent="0.3">
      <c r="A866" t="s">
        <v>2357</v>
      </c>
      <c r="B866" t="s">
        <v>2358</v>
      </c>
      <c r="C866" t="s">
        <v>36</v>
      </c>
      <c r="D866" t="s">
        <v>1877</v>
      </c>
      <c r="E866" t="s">
        <v>2359</v>
      </c>
      <c r="G866" t="str">
        <f>IFERROR(VLOOKUP(C866,'CWE Categories'!A:C,3,0),"")</f>
        <v/>
      </c>
      <c r="M866" t="str">
        <f>IF($G866&lt;&gt;"",VLOOKUP($G866,Model!$A:$D,2,0),"")</f>
        <v/>
      </c>
      <c r="N866" t="str">
        <f>IF($G866&lt;&gt;"",VLOOKUP($G866,Model!$A:$D,3,0),"")</f>
        <v/>
      </c>
      <c r="O866" t="str">
        <f>IF($G866&lt;&gt;"",VLOOKUP($G866,Model!$A:$D,4,0),"")</f>
        <v/>
      </c>
    </row>
    <row r="867" spans="1:15" x14ac:dyDescent="0.3">
      <c r="A867" t="s">
        <v>2360</v>
      </c>
      <c r="B867" t="s">
        <v>2361</v>
      </c>
      <c r="C867" t="s">
        <v>354</v>
      </c>
      <c r="D867" t="s">
        <v>1877</v>
      </c>
      <c r="E867" t="s">
        <v>2362</v>
      </c>
      <c r="G867" t="str">
        <f>IFERROR(VLOOKUP(C867,'CWE Categories'!A:C,3,0),"")</f>
        <v/>
      </c>
      <c r="M867" t="str">
        <f>IF($G867&lt;&gt;"",VLOOKUP($G867,Model!$A:$D,2,0),"")</f>
        <v/>
      </c>
      <c r="N867" t="str">
        <f>IF($G867&lt;&gt;"",VLOOKUP($G867,Model!$A:$D,3,0),"")</f>
        <v/>
      </c>
      <c r="O867" t="str">
        <f>IF($G867&lt;&gt;"",VLOOKUP($G867,Model!$A:$D,4,0),"")</f>
        <v/>
      </c>
    </row>
    <row r="868" spans="1:15" x14ac:dyDescent="0.3">
      <c r="A868" t="s">
        <v>2363</v>
      </c>
      <c r="B868" t="s">
        <v>2364</v>
      </c>
      <c r="C868" t="s">
        <v>1546</v>
      </c>
      <c r="D868" t="s">
        <v>1877</v>
      </c>
      <c r="E868" t="s">
        <v>2365</v>
      </c>
      <c r="G868" t="str">
        <f>IFERROR(VLOOKUP(C868,'CWE Categories'!A:C,3,0),"")</f>
        <v/>
      </c>
      <c r="M868" t="str">
        <f>IF($G868&lt;&gt;"",VLOOKUP($G868,Model!$A:$D,2,0),"")</f>
        <v/>
      </c>
      <c r="N868" t="str">
        <f>IF($G868&lt;&gt;"",VLOOKUP($G868,Model!$A:$D,3,0),"")</f>
        <v/>
      </c>
      <c r="O868" t="str">
        <f>IF($G868&lt;&gt;"",VLOOKUP($G868,Model!$A:$D,4,0),"")</f>
        <v/>
      </c>
    </row>
    <row r="869" spans="1:15" x14ac:dyDescent="0.3">
      <c r="A869" t="s">
        <v>2366</v>
      </c>
      <c r="B869" t="s">
        <v>2367</v>
      </c>
      <c r="C869" t="s">
        <v>354</v>
      </c>
      <c r="D869" t="s">
        <v>1877</v>
      </c>
      <c r="E869" t="s">
        <v>2368</v>
      </c>
      <c r="G869" t="str">
        <f>IFERROR(VLOOKUP(C869,'CWE Categories'!A:C,3,0),"")</f>
        <v/>
      </c>
      <c r="M869" t="str">
        <f>IF($G869&lt;&gt;"",VLOOKUP($G869,Model!$A:$D,2,0),"")</f>
        <v/>
      </c>
      <c r="N869" t="str">
        <f>IF($G869&lt;&gt;"",VLOOKUP($G869,Model!$A:$D,3,0),"")</f>
        <v/>
      </c>
      <c r="O869" t="str">
        <f>IF($G869&lt;&gt;"",VLOOKUP($G869,Model!$A:$D,4,0),"")</f>
        <v/>
      </c>
    </row>
    <row r="870" spans="1:15" x14ac:dyDescent="0.3">
      <c r="A870" t="s">
        <v>2369</v>
      </c>
      <c r="B870" t="s">
        <v>2370</v>
      </c>
      <c r="C870" t="s">
        <v>36</v>
      </c>
      <c r="D870" t="s">
        <v>1877</v>
      </c>
      <c r="E870" t="s">
        <v>2031</v>
      </c>
      <c r="G870" t="str">
        <f>IFERROR(VLOOKUP(C870,'CWE Categories'!A:C,3,0),"")</f>
        <v/>
      </c>
      <c r="M870" t="str">
        <f>IF($G870&lt;&gt;"",VLOOKUP($G870,Model!$A:$D,2,0),"")</f>
        <v/>
      </c>
      <c r="N870" t="str">
        <f>IF($G870&lt;&gt;"",VLOOKUP($G870,Model!$A:$D,3,0),"")</f>
        <v/>
      </c>
      <c r="O870" t="str">
        <f>IF($G870&lt;&gt;"",VLOOKUP($G870,Model!$A:$D,4,0),"")</f>
        <v/>
      </c>
    </row>
    <row r="871" spans="1:15" x14ac:dyDescent="0.3">
      <c r="A871" t="s">
        <v>2371</v>
      </c>
      <c r="B871" t="s">
        <v>2372</v>
      </c>
      <c r="C871" t="s">
        <v>128</v>
      </c>
      <c r="D871" t="s">
        <v>1877</v>
      </c>
      <c r="E871" t="s">
        <v>1945</v>
      </c>
      <c r="G871" t="str">
        <f>IFERROR(VLOOKUP(C871,'CWE Categories'!A:C,3,0),"")</f>
        <v>General Authentication, Authorization, and Permission Errors</v>
      </c>
      <c r="M871" t="str">
        <f>IF($G871&lt;&gt;"",VLOOKUP($G871,Model!$A:$D,2,0),"")</f>
        <v>Exploit Public-Facing Application,  Exploitation for Privilege Escalation, Exploitation of Remote Services</v>
      </c>
      <c r="N871" t="str">
        <f>IF($G871&lt;&gt;"",VLOOKUP($G871,Model!$A:$D,3,0),"")</f>
        <v>Depends on what is given access to.</v>
      </c>
      <c r="O871" t="str">
        <f>IF($G871&lt;&gt;"",VLOOKUP($G871,Model!$A:$D,4,0),"")</f>
        <v>N/A</v>
      </c>
    </row>
    <row r="872" spans="1:15" x14ac:dyDescent="0.3">
      <c r="A872" t="s">
        <v>2373</v>
      </c>
      <c r="B872" t="s">
        <v>2374</v>
      </c>
      <c r="C872" t="s">
        <v>203</v>
      </c>
      <c r="D872" t="s">
        <v>1877</v>
      </c>
      <c r="E872" t="s">
        <v>2375</v>
      </c>
      <c r="G872" t="str">
        <f>IFERROR(VLOOKUP(C872,'CWE Categories'!A:C,3,0),"")</f>
        <v/>
      </c>
      <c r="M872" t="str">
        <f>IF($G872&lt;&gt;"",VLOOKUP($G872,Model!$A:$D,2,0),"")</f>
        <v/>
      </c>
      <c r="N872" t="str">
        <f>IF($G872&lt;&gt;"",VLOOKUP($G872,Model!$A:$D,3,0),"")</f>
        <v/>
      </c>
      <c r="O872" t="str">
        <f>IF($G872&lt;&gt;"",VLOOKUP($G872,Model!$A:$D,4,0),"")</f>
        <v/>
      </c>
    </row>
    <row r="873" spans="1:15" x14ac:dyDescent="0.3">
      <c r="A873" t="s">
        <v>2376</v>
      </c>
      <c r="B873" t="s">
        <v>2377</v>
      </c>
      <c r="C873" t="s">
        <v>128</v>
      </c>
      <c r="D873" t="s">
        <v>1877</v>
      </c>
      <c r="E873" t="s">
        <v>2378</v>
      </c>
      <c r="G873" t="str">
        <f>IFERROR(VLOOKUP(C873,'CWE Categories'!A:C,3,0),"")</f>
        <v>General Authentication, Authorization, and Permission Errors</v>
      </c>
      <c r="M873" t="str">
        <f>IF($G873&lt;&gt;"",VLOOKUP($G873,Model!$A:$D,2,0),"")</f>
        <v>Exploit Public-Facing Application,  Exploitation for Privilege Escalation, Exploitation of Remote Services</v>
      </c>
      <c r="N873" t="str">
        <f>IF($G873&lt;&gt;"",VLOOKUP($G873,Model!$A:$D,3,0),"")</f>
        <v>Depends on what is given access to.</v>
      </c>
      <c r="O873" t="str">
        <f>IF($G873&lt;&gt;"",VLOOKUP($G873,Model!$A:$D,4,0),"")</f>
        <v>N/A</v>
      </c>
    </row>
    <row r="874" spans="1:15" x14ac:dyDescent="0.3">
      <c r="A874" t="s">
        <v>2379</v>
      </c>
      <c r="B874" t="s">
        <v>2380</v>
      </c>
      <c r="C874" t="s">
        <v>83</v>
      </c>
      <c r="D874" t="s">
        <v>1877</v>
      </c>
      <c r="E874" t="s">
        <v>2381</v>
      </c>
      <c r="G874" t="str">
        <f>IFERROR(VLOOKUP(C874,'CWE Categories'!A:C,3,0),"")</f>
        <v>Cross-site Scripting (XSS)</v>
      </c>
      <c r="M874" t="str">
        <f>IF($G874&lt;&gt;"",VLOOKUP($G874,Model!$A:$D,2,0),"")</f>
        <v>Command and Scripting Interpreter: JavaScript/JScript</v>
      </c>
      <c r="N874" t="str">
        <f>IF($G874&lt;&gt;"",VLOOKUP($G874,Model!$A:$D,3,0),"")</f>
        <v>Man-in-the-Browser</v>
      </c>
      <c r="O874" t="str">
        <f>IF($G874&lt;&gt;"",VLOOKUP($G874,Model!$A:$D,4,0),"")</f>
        <v>Stored – Drive-by Compromise, Others – User Execution: Malicious Link</v>
      </c>
    </row>
    <row r="875" spans="1:15" x14ac:dyDescent="0.3">
      <c r="A875" t="s">
        <v>2382</v>
      </c>
      <c r="B875" t="s">
        <v>2383</v>
      </c>
      <c r="C875" t="s">
        <v>128</v>
      </c>
      <c r="D875" t="s">
        <v>1877</v>
      </c>
      <c r="E875" t="s">
        <v>1939</v>
      </c>
      <c r="G875" t="str">
        <f>IFERROR(VLOOKUP(C875,'CWE Categories'!A:C,3,0),"")</f>
        <v>General Authentication, Authorization, and Permission Errors</v>
      </c>
      <c r="M875" t="str">
        <f>IF($G875&lt;&gt;"",VLOOKUP($G875,Model!$A:$D,2,0),"")</f>
        <v>Exploit Public-Facing Application,  Exploitation for Privilege Escalation, Exploitation of Remote Services</v>
      </c>
      <c r="N875" t="str">
        <f>IF($G875&lt;&gt;"",VLOOKUP($G875,Model!$A:$D,3,0),"")</f>
        <v>Depends on what is given access to.</v>
      </c>
      <c r="O875" t="str">
        <f>IF($G875&lt;&gt;"",VLOOKUP($G875,Model!$A:$D,4,0),"")</f>
        <v>N/A</v>
      </c>
    </row>
    <row r="876" spans="1:15" x14ac:dyDescent="0.3">
      <c r="A876" t="s">
        <v>2384</v>
      </c>
      <c r="B876" t="s">
        <v>2385</v>
      </c>
      <c r="C876" t="s">
        <v>60</v>
      </c>
      <c r="D876" t="s">
        <v>1877</v>
      </c>
      <c r="E876" t="s">
        <v>2386</v>
      </c>
      <c r="G876" t="str">
        <f>IFERROR(VLOOKUP(C876,'CWE Categories'!A:C,3,0),"")</f>
        <v>SQL Injection</v>
      </c>
      <c r="M876" t="str">
        <f>IF($G876&lt;&gt;"",VLOOKUP($G876,Model!$A:$D,2,0),"")</f>
        <v>Command and Scripting Interpreter</v>
      </c>
      <c r="N876" t="str">
        <f>IF($G876&lt;&gt;"",VLOOKUP($G876,Model!$A:$D,3,0),"")</f>
        <v>Data from Local System, Server Software Component: Web Shell, Create Account, Exploit Public-Facing Application, Data Manipulation</v>
      </c>
      <c r="O876" t="str">
        <f>IF($G876&lt;&gt;"",VLOOKUP($G876,Model!$A:$D,4,0),"")</f>
        <v>External Remote Service</v>
      </c>
    </row>
    <row r="877" spans="1:15" x14ac:dyDescent="0.3">
      <c r="A877" t="s">
        <v>2387</v>
      </c>
      <c r="B877" t="s">
        <v>2388</v>
      </c>
      <c r="C877" t="s">
        <v>17</v>
      </c>
      <c r="D877" t="s">
        <v>1877</v>
      </c>
      <c r="E877">
        <v>0</v>
      </c>
      <c r="G877" t="str">
        <f>IFERROR(VLOOKUP(C877,'CWE Categories'!A:C,3,0),"")</f>
        <v>Memory Modification (Memory Buffer Errors, Pointer Issues, Type Errors, etc.)</v>
      </c>
      <c r="M877" t="str">
        <f>IF($G877&lt;&gt;"",VLOOKUP($G877,Model!$A:$D,2,0),"")</f>
        <v>Hijack Execution Flow, Endpoint Denial of Service: Application or System Exploitation</v>
      </c>
      <c r="N877" t="str">
        <f>IF($G877&lt;&gt;"",VLOOKUP($G877,Model!$A:$D,3,0),"")</f>
        <v>N/A</v>
      </c>
      <c r="O877">
        <f>IF($G877&lt;&gt;"",VLOOKUP($G877,Model!$A:$D,4,0),"")</f>
        <v>0</v>
      </c>
    </row>
    <row r="878" spans="1:15" x14ac:dyDescent="0.3">
      <c r="A878" t="s">
        <v>2389</v>
      </c>
      <c r="B878" t="s">
        <v>2390</v>
      </c>
      <c r="C878" t="s">
        <v>1718</v>
      </c>
      <c r="D878" t="s">
        <v>1877</v>
      </c>
      <c r="E878" t="s">
        <v>2391</v>
      </c>
      <c r="G878" t="str">
        <f>IFERROR(VLOOKUP(C878,'CWE Categories'!A:C,3,0),"")</f>
        <v>General Authentication, Authorization, and Permission Errors</v>
      </c>
      <c r="M878" t="str">
        <f>IF($G878&lt;&gt;"",VLOOKUP($G878,Model!$A:$D,2,0),"")</f>
        <v>Exploit Public-Facing Application,  Exploitation for Privilege Escalation, Exploitation of Remote Services</v>
      </c>
      <c r="N878" t="str">
        <f>IF($G878&lt;&gt;"",VLOOKUP($G878,Model!$A:$D,3,0),"")</f>
        <v>Depends on what is given access to.</v>
      </c>
      <c r="O878" t="str">
        <f>IF($G878&lt;&gt;"",VLOOKUP($G878,Model!$A:$D,4,0),"")</f>
        <v>N/A</v>
      </c>
    </row>
    <row r="879" spans="1:15" x14ac:dyDescent="0.3">
      <c r="A879" t="s">
        <v>2392</v>
      </c>
      <c r="B879" t="s">
        <v>2393</v>
      </c>
      <c r="C879" t="s">
        <v>60</v>
      </c>
      <c r="D879" t="s">
        <v>1877</v>
      </c>
      <c r="E879" t="s">
        <v>2394</v>
      </c>
      <c r="G879" t="str">
        <f>IFERROR(VLOOKUP(C879,'CWE Categories'!A:C,3,0),"")</f>
        <v>SQL Injection</v>
      </c>
      <c r="M879" t="str">
        <f>IF($G879&lt;&gt;"",VLOOKUP($G879,Model!$A:$D,2,0),"")</f>
        <v>Command and Scripting Interpreter</v>
      </c>
      <c r="N879" t="str">
        <f>IF($G879&lt;&gt;"",VLOOKUP($G879,Model!$A:$D,3,0),"")</f>
        <v>Data from Local System, Server Software Component: Web Shell, Create Account, Exploit Public-Facing Application, Data Manipulation</v>
      </c>
      <c r="O879" t="str">
        <f>IF($G879&lt;&gt;"",VLOOKUP($G879,Model!$A:$D,4,0),"")</f>
        <v>External Remote Service</v>
      </c>
    </row>
    <row r="880" spans="1:15" x14ac:dyDescent="0.3">
      <c r="A880" t="s">
        <v>2395</v>
      </c>
      <c r="B880" t="s">
        <v>2396</v>
      </c>
      <c r="C880" t="s">
        <v>83</v>
      </c>
      <c r="D880" t="s">
        <v>1877</v>
      </c>
      <c r="E880" t="s">
        <v>2397</v>
      </c>
      <c r="G880" t="str">
        <f>IFERROR(VLOOKUP(C880,'CWE Categories'!A:C,3,0),"")</f>
        <v>Cross-site Scripting (XSS)</v>
      </c>
      <c r="M880" t="str">
        <f>IF($G880&lt;&gt;"",VLOOKUP($G880,Model!$A:$D,2,0),"")</f>
        <v>Command and Scripting Interpreter: JavaScript/JScript</v>
      </c>
      <c r="N880" t="str">
        <f>IF($G880&lt;&gt;"",VLOOKUP($G880,Model!$A:$D,3,0),"")</f>
        <v>Man-in-the-Browser</v>
      </c>
      <c r="O880" t="str">
        <f>IF($G880&lt;&gt;"",VLOOKUP($G880,Model!$A:$D,4,0),"")</f>
        <v>Stored – Drive-by Compromise, Others – User Execution: Malicious Link</v>
      </c>
    </row>
    <row r="881" spans="1:15" x14ac:dyDescent="0.3">
      <c r="A881" t="s">
        <v>2398</v>
      </c>
      <c r="B881" t="s">
        <v>2399</v>
      </c>
      <c r="C881" t="s">
        <v>1176</v>
      </c>
      <c r="D881" t="s">
        <v>1877</v>
      </c>
      <c r="E881" t="s">
        <v>1942</v>
      </c>
      <c r="G881" t="str">
        <f>IFERROR(VLOOKUP(C881,'CWE Categories'!A:C,3,0),"")</f>
        <v>Memory Modification (Memory Buffer Errors, Pointer Issues, Type Errors, etc.)</v>
      </c>
      <c r="M881" t="str">
        <f>IF($G881&lt;&gt;"",VLOOKUP($G881,Model!$A:$D,2,0),"")</f>
        <v>Hijack Execution Flow, Endpoint Denial of Service: Application or System Exploitation</v>
      </c>
      <c r="N881" t="str">
        <f>IF($G881&lt;&gt;"",VLOOKUP($G881,Model!$A:$D,3,0),"")</f>
        <v>N/A</v>
      </c>
      <c r="O881">
        <f>IF($G881&lt;&gt;"",VLOOKUP($G881,Model!$A:$D,4,0),"")</f>
        <v>0</v>
      </c>
    </row>
    <row r="882" spans="1:15" x14ac:dyDescent="0.3">
      <c r="A882" t="s">
        <v>2400</v>
      </c>
      <c r="B882" t="s">
        <v>2401</v>
      </c>
      <c r="C882" t="s">
        <v>429</v>
      </c>
      <c r="D882" t="s">
        <v>1877</v>
      </c>
      <c r="E882" t="s">
        <v>2090</v>
      </c>
      <c r="G882" t="str">
        <f>IFERROR(VLOOKUP(C882,'CWE Categories'!A:C,3,0),"")</f>
        <v>Memory Read (Memory Buffer Errors, Pointer Issues, Type Errors, etc.)</v>
      </c>
      <c r="M882" t="str">
        <f>IF($G882&lt;&gt;"",VLOOKUP($G882,Model!$A:$D,2,0),"")</f>
        <v>Data from Local System</v>
      </c>
      <c r="N882" t="str">
        <f>IF($G882&lt;&gt;"",VLOOKUP($G882,Model!$A:$D,3,0),"")</f>
        <v>Exploitation for Defense Evasion, Exploitation for Credential Access</v>
      </c>
      <c r="O882">
        <f>IF($G882&lt;&gt;"",VLOOKUP($G882,Model!$A:$D,4,0),"")</f>
        <v>0</v>
      </c>
    </row>
    <row r="883" spans="1:15" x14ac:dyDescent="0.3">
      <c r="A883" t="s">
        <v>2402</v>
      </c>
      <c r="B883" t="s">
        <v>2403</v>
      </c>
      <c r="C883" t="s">
        <v>330</v>
      </c>
      <c r="D883" t="s">
        <v>1877</v>
      </c>
      <c r="E883" t="s">
        <v>2404</v>
      </c>
      <c r="G883" t="str">
        <f>IFERROR(VLOOKUP(C883,'CWE Categories'!A:C,3,0),"")</f>
        <v/>
      </c>
      <c r="M883" t="str">
        <f>IF($G883&lt;&gt;"",VLOOKUP($G883,Model!$A:$D,2,0),"")</f>
        <v/>
      </c>
      <c r="N883" t="str">
        <f>IF($G883&lt;&gt;"",VLOOKUP($G883,Model!$A:$D,3,0),"")</f>
        <v/>
      </c>
      <c r="O883" t="str">
        <f>IF($G883&lt;&gt;"",VLOOKUP($G883,Model!$A:$D,4,0),"")</f>
        <v/>
      </c>
    </row>
    <row r="884" spans="1:15" x14ac:dyDescent="0.3">
      <c r="A884" t="s">
        <v>2405</v>
      </c>
      <c r="B884" t="s">
        <v>2406</v>
      </c>
      <c r="C884" t="s">
        <v>36</v>
      </c>
      <c r="D884" t="s">
        <v>1877</v>
      </c>
      <c r="E884" t="s">
        <v>2407</v>
      </c>
      <c r="G884" t="str">
        <f>IFERROR(VLOOKUP(C884,'CWE Categories'!A:C,3,0),"")</f>
        <v/>
      </c>
      <c r="M884" t="str">
        <f>IF($G884&lt;&gt;"",VLOOKUP($G884,Model!$A:$D,2,0),"")</f>
        <v/>
      </c>
      <c r="N884" t="str">
        <f>IF($G884&lt;&gt;"",VLOOKUP($G884,Model!$A:$D,3,0),"")</f>
        <v/>
      </c>
      <c r="O884" t="str">
        <f>IF($G884&lt;&gt;"",VLOOKUP($G884,Model!$A:$D,4,0),"")</f>
        <v/>
      </c>
    </row>
    <row r="885" spans="1:15" x14ac:dyDescent="0.3">
      <c r="A885" t="s">
        <v>2408</v>
      </c>
      <c r="B885" t="s">
        <v>2409</v>
      </c>
      <c r="C885" t="s">
        <v>128</v>
      </c>
      <c r="D885" t="s">
        <v>1877</v>
      </c>
      <c r="E885" t="s">
        <v>2410</v>
      </c>
      <c r="G885" t="str">
        <f>IFERROR(VLOOKUP(C885,'CWE Categories'!A:C,3,0),"")</f>
        <v>General Authentication, Authorization, and Permission Errors</v>
      </c>
      <c r="M885" t="str">
        <f>IF($G885&lt;&gt;"",VLOOKUP($G885,Model!$A:$D,2,0),"")</f>
        <v>Exploit Public-Facing Application,  Exploitation for Privilege Escalation, Exploitation of Remote Services</v>
      </c>
      <c r="N885" t="str">
        <f>IF($G885&lt;&gt;"",VLOOKUP($G885,Model!$A:$D,3,0),"")</f>
        <v>Depends on what is given access to.</v>
      </c>
      <c r="O885" t="str">
        <f>IF($G885&lt;&gt;"",VLOOKUP($G885,Model!$A:$D,4,0),"")</f>
        <v>N/A</v>
      </c>
    </row>
    <row r="886" spans="1:15" x14ac:dyDescent="0.3">
      <c r="A886" t="s">
        <v>2411</v>
      </c>
      <c r="B886" t="s">
        <v>2412</v>
      </c>
      <c r="C886" t="s">
        <v>106</v>
      </c>
      <c r="D886" t="s">
        <v>1877</v>
      </c>
      <c r="E886">
        <v>0</v>
      </c>
      <c r="G886" t="str">
        <f>IFERROR(VLOOKUP(C886,'CWE Categories'!A:C,3,0),"")</f>
        <v>Cross-site Request Forgery (CSRF)</v>
      </c>
      <c r="M886" t="str">
        <f>IF($G886&lt;&gt;"",VLOOKUP($G886,Model!$A:$D,2,0),"")</f>
        <v>Exploitation for Privilege Escalation</v>
      </c>
      <c r="N886" t="str">
        <f>IF($G886&lt;&gt;"",VLOOKUP($G886,Model!$A:$D,3,0),"")</f>
        <v>Depends on what functionality is vulnerable</v>
      </c>
      <c r="O886" t="str">
        <f>IF($G886&lt;&gt;"",VLOOKUP($G886,Model!$A:$D,4,0),"")</f>
        <v>User Execution: Malicious Link</v>
      </c>
    </row>
    <row r="887" spans="1:15" x14ac:dyDescent="0.3">
      <c r="A887" t="s">
        <v>2413</v>
      </c>
      <c r="B887" t="s">
        <v>2414</v>
      </c>
      <c r="C887" t="s">
        <v>60</v>
      </c>
      <c r="D887" t="s">
        <v>1877</v>
      </c>
      <c r="E887" t="s">
        <v>2415</v>
      </c>
      <c r="G887" t="str">
        <f>IFERROR(VLOOKUP(C887,'CWE Categories'!A:C,3,0),"")</f>
        <v>SQL Injection</v>
      </c>
      <c r="M887" t="str">
        <f>IF($G887&lt;&gt;"",VLOOKUP($G887,Model!$A:$D,2,0),"")</f>
        <v>Command and Scripting Interpreter</v>
      </c>
      <c r="N887" t="str">
        <f>IF($G887&lt;&gt;"",VLOOKUP($G887,Model!$A:$D,3,0),"")</f>
        <v>Data from Local System, Server Software Component: Web Shell, Create Account, Exploit Public-Facing Application, Data Manipulation</v>
      </c>
      <c r="O887" t="str">
        <f>IF($G887&lt;&gt;"",VLOOKUP($G887,Model!$A:$D,4,0),"")</f>
        <v>External Remote Service</v>
      </c>
    </row>
    <row r="888" spans="1:15" x14ac:dyDescent="0.3">
      <c r="A888" t="s">
        <v>2416</v>
      </c>
      <c r="B888" t="s">
        <v>2417</v>
      </c>
      <c r="C888" t="s">
        <v>128</v>
      </c>
      <c r="D888" t="s">
        <v>1877</v>
      </c>
      <c r="E888">
        <v>0</v>
      </c>
      <c r="G888" t="str">
        <f>IFERROR(VLOOKUP(C888,'CWE Categories'!A:C,3,0),"")</f>
        <v>General Authentication, Authorization, and Permission Errors</v>
      </c>
      <c r="M888" t="str">
        <f>IF($G888&lt;&gt;"",VLOOKUP($G888,Model!$A:$D,2,0),"")</f>
        <v>Exploit Public-Facing Application,  Exploitation for Privilege Escalation, Exploitation of Remote Services</v>
      </c>
      <c r="N888" t="str">
        <f>IF($G888&lt;&gt;"",VLOOKUP($G888,Model!$A:$D,3,0),"")</f>
        <v>Depends on what is given access to.</v>
      </c>
      <c r="O888" t="str">
        <f>IF($G888&lt;&gt;"",VLOOKUP($G888,Model!$A:$D,4,0),"")</f>
        <v>N/A</v>
      </c>
    </row>
    <row r="889" spans="1:15" x14ac:dyDescent="0.3">
      <c r="A889" t="s">
        <v>2418</v>
      </c>
      <c r="B889" t="s">
        <v>2419</v>
      </c>
      <c r="C889" t="s">
        <v>985</v>
      </c>
      <c r="D889" t="s">
        <v>1877</v>
      </c>
      <c r="E889" t="s">
        <v>2420</v>
      </c>
      <c r="G889" t="str">
        <f>IFERROR(VLOOKUP(C889,'CWE Categories'!A:C,3,0),"")</f>
        <v>Memory Modification (Memory Buffer Errors, Pointer Issues, Type Errors, etc.)</v>
      </c>
      <c r="M889" t="str">
        <f>IF($G889&lt;&gt;"",VLOOKUP($G889,Model!$A:$D,2,0),"")</f>
        <v>Hijack Execution Flow, Endpoint Denial of Service: Application or System Exploitation</v>
      </c>
      <c r="N889" t="str">
        <f>IF($G889&lt;&gt;"",VLOOKUP($G889,Model!$A:$D,3,0),"")</f>
        <v>N/A</v>
      </c>
      <c r="O889">
        <f>IF($G889&lt;&gt;"",VLOOKUP($G889,Model!$A:$D,4,0),"")</f>
        <v>0</v>
      </c>
    </row>
    <row r="890" spans="1:15" x14ac:dyDescent="0.3">
      <c r="A890" t="s">
        <v>2421</v>
      </c>
      <c r="B890" t="s">
        <v>2422</v>
      </c>
      <c r="C890" t="s">
        <v>83</v>
      </c>
      <c r="D890" t="s">
        <v>1877</v>
      </c>
      <c r="E890" t="s">
        <v>2391</v>
      </c>
      <c r="G890" t="str">
        <f>IFERROR(VLOOKUP(C890,'CWE Categories'!A:C,3,0),"")</f>
        <v>Cross-site Scripting (XSS)</v>
      </c>
      <c r="M890" t="str">
        <f>IF($G890&lt;&gt;"",VLOOKUP($G890,Model!$A:$D,2,0),"")</f>
        <v>Command and Scripting Interpreter: JavaScript/JScript</v>
      </c>
      <c r="N890" t="str">
        <f>IF($G890&lt;&gt;"",VLOOKUP($G890,Model!$A:$D,3,0),"")</f>
        <v>Man-in-the-Browser</v>
      </c>
      <c r="O890" t="str">
        <f>IF($G890&lt;&gt;"",VLOOKUP($G890,Model!$A:$D,4,0),"")</f>
        <v>Stored – Drive-by Compromise, Others – User Execution: Malicious Link</v>
      </c>
    </row>
    <row r="891" spans="1:15" x14ac:dyDescent="0.3">
      <c r="A891" t="s">
        <v>2423</v>
      </c>
      <c r="B891" t="s">
        <v>2424</v>
      </c>
      <c r="C891" t="s">
        <v>855</v>
      </c>
      <c r="D891" t="s">
        <v>1877</v>
      </c>
      <c r="E891" t="s">
        <v>1936</v>
      </c>
      <c r="G891" t="str">
        <f>IFERROR(VLOOKUP(C891,'CWE Categories'!A:C,3,0),"")</f>
        <v>General Authentication, Authorization, and Permission Errors</v>
      </c>
      <c r="M891" t="str">
        <f>IF($G891&lt;&gt;"",VLOOKUP($G891,Model!$A:$D,2,0),"")</f>
        <v>Exploit Public-Facing Application,  Exploitation for Privilege Escalation, Exploitation of Remote Services</v>
      </c>
      <c r="N891" t="str">
        <f>IF($G891&lt;&gt;"",VLOOKUP($G891,Model!$A:$D,3,0),"")</f>
        <v>Depends on what is given access to.</v>
      </c>
      <c r="O891" t="str">
        <f>IF($G891&lt;&gt;"",VLOOKUP($G891,Model!$A:$D,4,0),"")</f>
        <v>N/A</v>
      </c>
    </row>
    <row r="892" spans="1:15" x14ac:dyDescent="0.3">
      <c r="A892" t="s">
        <v>2425</v>
      </c>
      <c r="B892" t="s">
        <v>2426</v>
      </c>
      <c r="C892" t="s">
        <v>60</v>
      </c>
      <c r="D892" t="s">
        <v>1877</v>
      </c>
      <c r="E892" t="s">
        <v>2427</v>
      </c>
      <c r="G892" t="str">
        <f>IFERROR(VLOOKUP(C892,'CWE Categories'!A:C,3,0),"")</f>
        <v>SQL Injection</v>
      </c>
      <c r="M892" t="str">
        <f>IF($G892&lt;&gt;"",VLOOKUP($G892,Model!$A:$D,2,0),"")</f>
        <v>Command and Scripting Interpreter</v>
      </c>
      <c r="N892" t="str">
        <f>IF($G892&lt;&gt;"",VLOOKUP($G892,Model!$A:$D,3,0),"")</f>
        <v>Data from Local System, Server Software Component: Web Shell, Create Account, Exploit Public-Facing Application, Data Manipulation</v>
      </c>
      <c r="O892" t="str">
        <f>IF($G892&lt;&gt;"",VLOOKUP($G892,Model!$A:$D,4,0),"")</f>
        <v>External Remote Service</v>
      </c>
    </row>
    <row r="893" spans="1:15" x14ac:dyDescent="0.3">
      <c r="A893" t="s">
        <v>2428</v>
      </c>
      <c r="B893" t="s">
        <v>2429</v>
      </c>
      <c r="C893" t="s">
        <v>306</v>
      </c>
      <c r="D893" t="s">
        <v>1877</v>
      </c>
      <c r="E893" t="s">
        <v>2430</v>
      </c>
      <c r="G893" t="str">
        <f>IFERROR(VLOOKUP(C893,'CWE Categories'!A:C,3,0),"")</f>
        <v>General Cryptographic Issues</v>
      </c>
      <c r="M893" t="str">
        <f>IF($G893&lt;&gt;"",VLOOKUP($G893,Model!$A:$D,2,0),"")</f>
        <v>Credential storage or transmission – Valid Accounts; Transmitting over network – Man-in-the-Middle, Network Sniffing; Sensitive information storage – various techniques from the Collection tactic</v>
      </c>
      <c r="N893" t="str">
        <f>IF($G893&lt;&gt;"",VLOOKUP($G893,Model!$A:$D,3,0),"")</f>
        <v>Brute Force</v>
      </c>
      <c r="O893">
        <f>IF($G893&lt;&gt;"",VLOOKUP($G893,Model!$A:$D,4,0),"")</f>
        <v>0</v>
      </c>
    </row>
    <row r="894" spans="1:15" x14ac:dyDescent="0.3">
      <c r="A894" t="s">
        <v>2431</v>
      </c>
      <c r="B894" t="s">
        <v>2432</v>
      </c>
      <c r="C894" t="s">
        <v>136</v>
      </c>
      <c r="D894" t="s">
        <v>1877</v>
      </c>
      <c r="E894">
        <v>0</v>
      </c>
      <c r="G894" t="str">
        <f>IFERROR(VLOOKUP(C894,'CWE Categories'!A:C,3,0),"")</f>
        <v>General Authentication, Authorization, and Permission Errors</v>
      </c>
      <c r="M894" t="str">
        <f>IF($G894&lt;&gt;"",VLOOKUP($G894,Model!$A:$D,2,0),"")</f>
        <v>Exploit Public-Facing Application,  Exploitation for Privilege Escalation, Exploitation of Remote Services</v>
      </c>
      <c r="N894" t="str">
        <f>IF($G894&lt;&gt;"",VLOOKUP($G894,Model!$A:$D,3,0),"")</f>
        <v>Depends on what is given access to.</v>
      </c>
      <c r="O894" t="str">
        <f>IF($G894&lt;&gt;"",VLOOKUP($G894,Model!$A:$D,4,0),"")</f>
        <v>N/A</v>
      </c>
    </row>
    <row r="895" spans="1:15" x14ac:dyDescent="0.3">
      <c r="A895" t="s">
        <v>2433</v>
      </c>
      <c r="B895" t="s">
        <v>2434</v>
      </c>
      <c r="C895" t="s">
        <v>96</v>
      </c>
      <c r="D895" t="s">
        <v>1877</v>
      </c>
      <c r="E895" t="s">
        <v>1942</v>
      </c>
      <c r="G895" t="str">
        <f>IFERROR(VLOOKUP(C895,'CWE Categories'!A:C,3,0),"")</f>
        <v/>
      </c>
      <c r="M895" t="str">
        <f>IF($G895&lt;&gt;"",VLOOKUP($G895,Model!$A:$D,2,0),"")</f>
        <v/>
      </c>
      <c r="N895" t="str">
        <f>IF($G895&lt;&gt;"",VLOOKUP($G895,Model!$A:$D,3,0),"")</f>
        <v/>
      </c>
      <c r="O895" t="str">
        <f>IF($G895&lt;&gt;"",VLOOKUP($G895,Model!$A:$D,4,0),"")</f>
        <v/>
      </c>
    </row>
    <row r="896" spans="1:15" x14ac:dyDescent="0.3">
      <c r="A896" t="s">
        <v>2435</v>
      </c>
      <c r="B896" t="s">
        <v>2436</v>
      </c>
      <c r="C896" t="s">
        <v>83</v>
      </c>
      <c r="D896" t="s">
        <v>1877</v>
      </c>
      <c r="E896" t="s">
        <v>2437</v>
      </c>
      <c r="G896" t="str">
        <f>IFERROR(VLOOKUP(C896,'CWE Categories'!A:C,3,0),"")</f>
        <v>Cross-site Scripting (XSS)</v>
      </c>
      <c r="M896" t="str">
        <f>IF($G896&lt;&gt;"",VLOOKUP($G896,Model!$A:$D,2,0),"")</f>
        <v>Command and Scripting Interpreter: JavaScript/JScript</v>
      </c>
      <c r="N896" t="str">
        <f>IF($G896&lt;&gt;"",VLOOKUP($G896,Model!$A:$D,3,0),"")</f>
        <v>Man-in-the-Browser</v>
      </c>
      <c r="O896" t="str">
        <f>IF($G896&lt;&gt;"",VLOOKUP($G896,Model!$A:$D,4,0),"")</f>
        <v>Stored – Drive-by Compromise, Others – User Execution: Malicious Link</v>
      </c>
    </row>
    <row r="897" spans="1:15" x14ac:dyDescent="0.3">
      <c r="A897" t="s">
        <v>2438</v>
      </c>
      <c r="B897" t="s">
        <v>2439</v>
      </c>
      <c r="C897" t="s">
        <v>2440</v>
      </c>
      <c r="D897" t="s">
        <v>1877</v>
      </c>
      <c r="E897" t="s">
        <v>2441</v>
      </c>
      <c r="G897" t="str">
        <f>IFERROR(VLOOKUP(C897,'CWE Categories'!A:C,3,0),"")</f>
        <v/>
      </c>
      <c r="M897" t="str">
        <f>IF($G897&lt;&gt;"",VLOOKUP($G897,Model!$A:$D,2,0),"")</f>
        <v/>
      </c>
      <c r="N897" t="str">
        <f>IF($G897&lt;&gt;"",VLOOKUP($G897,Model!$A:$D,3,0),"")</f>
        <v/>
      </c>
      <c r="O897" t="str">
        <f>IF($G897&lt;&gt;"",VLOOKUP($G897,Model!$A:$D,4,0),"")</f>
        <v/>
      </c>
    </row>
    <row r="898" spans="1:15" x14ac:dyDescent="0.3">
      <c r="A898" t="s">
        <v>2442</v>
      </c>
      <c r="B898" t="s">
        <v>2443</v>
      </c>
      <c r="C898" t="e">
        <v>#N/A</v>
      </c>
      <c r="D898" t="s">
        <v>1877</v>
      </c>
      <c r="E898" t="e">
        <v>#N/A</v>
      </c>
      <c r="G898" t="str">
        <f>IFERROR(VLOOKUP(C898,'CWE Categories'!A:C,3,0),"")</f>
        <v/>
      </c>
      <c r="M898" t="str">
        <f>IF($G898&lt;&gt;"",VLOOKUP($G898,Model!$A:$D,2,0),"")</f>
        <v/>
      </c>
      <c r="N898" t="str">
        <f>IF($G898&lt;&gt;"",VLOOKUP($G898,Model!$A:$D,3,0),"")</f>
        <v/>
      </c>
      <c r="O898" t="str">
        <f>IF($G898&lt;&gt;"",VLOOKUP($G898,Model!$A:$D,4,0),"")</f>
        <v/>
      </c>
    </row>
    <row r="899" spans="1:15" x14ac:dyDescent="0.3">
      <c r="A899" t="s">
        <v>2444</v>
      </c>
      <c r="B899" t="s">
        <v>2445</v>
      </c>
      <c r="C899" t="s">
        <v>429</v>
      </c>
      <c r="D899" t="s">
        <v>1877</v>
      </c>
      <c r="E899" t="s">
        <v>2446</v>
      </c>
      <c r="G899" t="str">
        <f>IFERROR(VLOOKUP(C899,'CWE Categories'!A:C,3,0),"")</f>
        <v>Memory Read (Memory Buffer Errors, Pointer Issues, Type Errors, etc.)</v>
      </c>
      <c r="M899" t="str">
        <f>IF($G899&lt;&gt;"",VLOOKUP($G899,Model!$A:$D,2,0),"")</f>
        <v>Data from Local System</v>
      </c>
      <c r="N899" t="str">
        <f>IF($G899&lt;&gt;"",VLOOKUP($G899,Model!$A:$D,3,0),"")</f>
        <v>Exploitation for Defense Evasion, Exploitation for Credential Access</v>
      </c>
      <c r="O899">
        <f>IF($G899&lt;&gt;"",VLOOKUP($G899,Model!$A:$D,4,0),"")</f>
        <v>0</v>
      </c>
    </row>
    <row r="900" spans="1:15" x14ac:dyDescent="0.3">
      <c r="A900" t="s">
        <v>2447</v>
      </c>
      <c r="B900" t="s">
        <v>2448</v>
      </c>
      <c r="C900" t="s">
        <v>17</v>
      </c>
      <c r="D900" t="s">
        <v>1877</v>
      </c>
      <c r="E900">
        <v>0</v>
      </c>
      <c r="G900" t="str">
        <f>IFERROR(VLOOKUP(C900,'CWE Categories'!A:C,3,0),"")</f>
        <v>Memory Modification (Memory Buffer Errors, Pointer Issues, Type Errors, etc.)</v>
      </c>
      <c r="M900" t="str">
        <f>IF($G900&lt;&gt;"",VLOOKUP($G900,Model!$A:$D,2,0),"")</f>
        <v>Hijack Execution Flow, Endpoint Denial of Service: Application or System Exploitation</v>
      </c>
      <c r="N900" t="str">
        <f>IF($G900&lt;&gt;"",VLOOKUP($G900,Model!$A:$D,3,0),"")</f>
        <v>N/A</v>
      </c>
      <c r="O900">
        <f>IF($G900&lt;&gt;"",VLOOKUP($G900,Model!$A:$D,4,0),"")</f>
        <v>0</v>
      </c>
    </row>
    <row r="901" spans="1:15" x14ac:dyDescent="0.3">
      <c r="A901" t="s">
        <v>2449</v>
      </c>
      <c r="B901" t="s">
        <v>2450</v>
      </c>
      <c r="C901" t="s">
        <v>73</v>
      </c>
      <c r="D901" t="s">
        <v>1877</v>
      </c>
      <c r="E901">
        <v>0</v>
      </c>
      <c r="G901" t="str">
        <f>IFERROR(VLOOKUP(C901,'CWE Categories'!A:C,3,0),"")</f>
        <v>OS Command Injection</v>
      </c>
      <c r="M901" t="str">
        <f>IF($G901&lt;&gt;"",VLOOKUP($G901,Model!$A:$D,2,0),"")</f>
        <v>Command and Scripting Interpreter</v>
      </c>
      <c r="N901" t="str">
        <f>IF($G901&lt;&gt;"",VLOOKUP($G901,Model!$A:$D,3,0),"")</f>
        <v>N/A</v>
      </c>
      <c r="O901" t="str">
        <f>IF($G901&lt;&gt;"",VLOOKUP($G901,Model!$A:$D,4,0),"")</f>
        <v>External Remote Service</v>
      </c>
    </row>
    <row r="902" spans="1:15" x14ac:dyDescent="0.3">
      <c r="A902" t="s">
        <v>2451</v>
      </c>
      <c r="B902" t="s">
        <v>2452</v>
      </c>
      <c r="C902" t="s">
        <v>2096</v>
      </c>
      <c r="D902" t="s">
        <v>1877</v>
      </c>
      <c r="E902" t="s">
        <v>2453</v>
      </c>
      <c r="G902" t="str">
        <f>IFERROR(VLOOKUP(C902,'CWE Categories'!A:C,3,0),"")</f>
        <v>Unrestricted File Upload</v>
      </c>
      <c r="M902" t="str">
        <f>IF($G902&lt;&gt;"",VLOOKUP($G902,Model!$A:$D,2,0),"")</f>
        <v>Server Software Component: Web Shell</v>
      </c>
      <c r="N902" t="str">
        <f>IF($G902&lt;&gt;"",VLOOKUP($G902,Model!$A:$D,3,0),"")</f>
        <v>Command and Scripting Interpreter</v>
      </c>
      <c r="O902" t="str">
        <f>IF($G902&lt;&gt;"",VLOOKUP($G902,Model!$A:$D,4,0),"")</f>
        <v>External Remote Service</v>
      </c>
    </row>
    <row r="903" spans="1:15" x14ac:dyDescent="0.3">
      <c r="A903" t="s">
        <v>2454</v>
      </c>
      <c r="B903" t="s">
        <v>2455</v>
      </c>
      <c r="C903" t="s">
        <v>60</v>
      </c>
      <c r="D903" t="s">
        <v>1877</v>
      </c>
      <c r="E903" t="s">
        <v>2456</v>
      </c>
      <c r="G903" t="str">
        <f>IFERROR(VLOOKUP(C903,'CWE Categories'!A:C,3,0),"")</f>
        <v>SQL Injection</v>
      </c>
      <c r="M903" t="str">
        <f>IF($G903&lt;&gt;"",VLOOKUP($G903,Model!$A:$D,2,0),"")</f>
        <v>Command and Scripting Interpreter</v>
      </c>
      <c r="N903" t="str">
        <f>IF($G903&lt;&gt;"",VLOOKUP($G903,Model!$A:$D,3,0),"")</f>
        <v>Data from Local System, Server Software Component: Web Shell, Create Account, Exploit Public-Facing Application, Data Manipulation</v>
      </c>
      <c r="O903" t="str">
        <f>IF($G903&lt;&gt;"",VLOOKUP($G903,Model!$A:$D,4,0),"")</f>
        <v>External Remote Service</v>
      </c>
    </row>
    <row r="904" spans="1:15" x14ac:dyDescent="0.3">
      <c r="A904" t="s">
        <v>2457</v>
      </c>
      <c r="B904" t="s">
        <v>2458</v>
      </c>
      <c r="C904" t="s">
        <v>578</v>
      </c>
      <c r="D904" t="s">
        <v>1877</v>
      </c>
      <c r="E904" t="s">
        <v>1972</v>
      </c>
      <c r="G904" t="str">
        <f>IFERROR(VLOOKUP(C904,'CWE Categories'!A:C,3,0),"")</f>
        <v>Code Injection</v>
      </c>
      <c r="M904" t="str">
        <f>IF($G904&lt;&gt;"",VLOOKUP($G904,Model!$A:$D,2,0),"")</f>
        <v>Command and Scripting Interpreter</v>
      </c>
      <c r="N904" t="str">
        <f>IF($G904&lt;&gt;"",VLOOKUP($G904,Model!$A:$D,3,0),"")</f>
        <v>N/A</v>
      </c>
      <c r="O904" t="str">
        <f>IF($G904&lt;&gt;"",VLOOKUP($G904,Model!$A:$D,4,0),"")</f>
        <v>N/A</v>
      </c>
    </row>
    <row r="905" spans="1:15" x14ac:dyDescent="0.3">
      <c r="A905" t="s">
        <v>2459</v>
      </c>
      <c r="B905" t="s">
        <v>2460</v>
      </c>
      <c r="C905" t="s">
        <v>83</v>
      </c>
      <c r="D905" t="s">
        <v>1877</v>
      </c>
      <c r="E905" t="s">
        <v>2461</v>
      </c>
      <c r="G905" t="str">
        <f>IFERROR(VLOOKUP(C905,'CWE Categories'!A:C,3,0),"")</f>
        <v>Cross-site Scripting (XSS)</v>
      </c>
      <c r="M905" t="str">
        <f>IF($G905&lt;&gt;"",VLOOKUP($G905,Model!$A:$D,2,0),"")</f>
        <v>Command and Scripting Interpreter: JavaScript/JScript</v>
      </c>
      <c r="N905" t="str">
        <f>IF($G905&lt;&gt;"",VLOOKUP($G905,Model!$A:$D,3,0),"")</f>
        <v>Man-in-the-Browser</v>
      </c>
      <c r="O905" t="str">
        <f>IF($G905&lt;&gt;"",VLOOKUP($G905,Model!$A:$D,4,0),"")</f>
        <v>Stored – Drive-by Compromise, Others – User Execution: Malicious Link</v>
      </c>
    </row>
    <row r="906" spans="1:15" x14ac:dyDescent="0.3">
      <c r="A906" t="s">
        <v>2462</v>
      </c>
      <c r="B906" t="s">
        <v>2463</v>
      </c>
      <c r="C906" t="s">
        <v>266</v>
      </c>
      <c r="D906" t="s">
        <v>1877</v>
      </c>
      <c r="E906" t="s">
        <v>2464</v>
      </c>
      <c r="G906" t="str">
        <f>IFERROR(VLOOKUP(C906,'CWE Categories'!A:C,3,0),"")</f>
        <v>XML External Entity (XXE)</v>
      </c>
      <c r="M906" t="str">
        <f>IF($G906&lt;&gt;"",VLOOKUP($G906,Model!$A:$D,2,0),"")</f>
        <v>Command and Scripting Interpreter.</v>
      </c>
      <c r="N906" t="str">
        <f>IF($G906&lt;&gt;"",VLOOKUP($G906,Model!$A:$D,3,0),"")</f>
        <v>Data from Local System, Network Service Scanning</v>
      </c>
      <c r="O906" t="str">
        <f>IF($G906&lt;&gt;"",VLOOKUP($G906,Model!$A:$D,4,0),"")</f>
        <v>External Remote Service</v>
      </c>
    </row>
    <row r="907" spans="1:15" x14ac:dyDescent="0.3">
      <c r="A907" t="s">
        <v>2465</v>
      </c>
      <c r="B907" t="s">
        <v>2466</v>
      </c>
      <c r="C907" t="s">
        <v>150</v>
      </c>
      <c r="D907" t="s">
        <v>1877</v>
      </c>
      <c r="E907" t="s">
        <v>2467</v>
      </c>
      <c r="G907" t="str">
        <f>IFERROR(VLOOKUP(C907,'CWE Categories'!A:C,3,0),"")</f>
        <v>General Authentication, Authorization, and Permission Errors</v>
      </c>
      <c r="M907" t="str">
        <f>IF($G907&lt;&gt;"",VLOOKUP($G907,Model!$A:$D,2,0),"")</f>
        <v>Exploit Public-Facing Application,  Exploitation for Privilege Escalation, Exploitation of Remote Services</v>
      </c>
      <c r="N907" t="str">
        <f>IF($G907&lt;&gt;"",VLOOKUP($G907,Model!$A:$D,3,0),"")</f>
        <v>Depends on what is given access to.</v>
      </c>
      <c r="O907" t="str">
        <f>IF($G907&lt;&gt;"",VLOOKUP($G907,Model!$A:$D,4,0),"")</f>
        <v>N/A</v>
      </c>
    </row>
    <row r="908" spans="1:15" x14ac:dyDescent="0.3">
      <c r="A908" t="s">
        <v>2468</v>
      </c>
      <c r="B908" t="s">
        <v>2469</v>
      </c>
      <c r="C908" t="s">
        <v>354</v>
      </c>
      <c r="D908" t="s">
        <v>1877</v>
      </c>
      <c r="E908" t="s">
        <v>2233</v>
      </c>
      <c r="G908" t="str">
        <f>IFERROR(VLOOKUP(C908,'CWE Categories'!A:C,3,0),"")</f>
        <v/>
      </c>
      <c r="M908" t="str">
        <f>IF($G908&lt;&gt;"",VLOOKUP($G908,Model!$A:$D,2,0),"")</f>
        <v/>
      </c>
      <c r="N908" t="str">
        <f>IF($G908&lt;&gt;"",VLOOKUP($G908,Model!$A:$D,3,0),"")</f>
        <v/>
      </c>
      <c r="O908" t="str">
        <f>IF($G908&lt;&gt;"",VLOOKUP($G908,Model!$A:$D,4,0),"")</f>
        <v/>
      </c>
    </row>
    <row r="909" spans="1:15" x14ac:dyDescent="0.3">
      <c r="A909" t="s">
        <v>2470</v>
      </c>
      <c r="B909" t="s">
        <v>2471</v>
      </c>
      <c r="C909" t="s">
        <v>1546</v>
      </c>
      <c r="D909" t="s">
        <v>1877</v>
      </c>
      <c r="E909" t="s">
        <v>1942</v>
      </c>
      <c r="G909" t="str">
        <f>IFERROR(VLOOKUP(C909,'CWE Categories'!A:C,3,0),"")</f>
        <v/>
      </c>
      <c r="M909" t="str">
        <f>IF($G909&lt;&gt;"",VLOOKUP($G909,Model!$A:$D,2,0),"")</f>
        <v/>
      </c>
      <c r="N909" t="str">
        <f>IF($G909&lt;&gt;"",VLOOKUP($G909,Model!$A:$D,3,0),"")</f>
        <v/>
      </c>
      <c r="O909" t="str">
        <f>IF($G909&lt;&gt;"",VLOOKUP($G909,Model!$A:$D,4,0),"")</f>
        <v/>
      </c>
    </row>
    <row r="910" spans="1:15" x14ac:dyDescent="0.3">
      <c r="A910" t="s">
        <v>2472</v>
      </c>
      <c r="B910" t="s">
        <v>2473</v>
      </c>
      <c r="C910" t="s">
        <v>83</v>
      </c>
      <c r="D910" t="s">
        <v>1877</v>
      </c>
      <c r="E910" t="s">
        <v>2474</v>
      </c>
      <c r="G910" t="str">
        <f>IFERROR(VLOOKUP(C910,'CWE Categories'!A:C,3,0),"")</f>
        <v>Cross-site Scripting (XSS)</v>
      </c>
      <c r="M910" t="str">
        <f>IF($G910&lt;&gt;"",VLOOKUP($G910,Model!$A:$D,2,0),"")</f>
        <v>Command and Scripting Interpreter: JavaScript/JScript</v>
      </c>
      <c r="N910" t="str">
        <f>IF($G910&lt;&gt;"",VLOOKUP($G910,Model!$A:$D,3,0),"")</f>
        <v>Man-in-the-Browser</v>
      </c>
      <c r="O910" t="str">
        <f>IF($G910&lt;&gt;"",VLOOKUP($G910,Model!$A:$D,4,0),"")</f>
        <v>Stored – Drive-by Compromise, Others – User Execution: Malicious Link</v>
      </c>
    </row>
    <row r="911" spans="1:15" x14ac:dyDescent="0.3">
      <c r="A911" t="s">
        <v>2475</v>
      </c>
      <c r="B911" t="s">
        <v>2476</v>
      </c>
      <c r="C911" t="s">
        <v>2177</v>
      </c>
      <c r="D911" t="s">
        <v>1877</v>
      </c>
      <c r="E911" t="s">
        <v>1936</v>
      </c>
      <c r="G911" t="str">
        <f>IFERROR(VLOOKUP(C911,'CWE Categories'!A:C,3,0),"")</f>
        <v>Server-Side Request Forgery (SSRF)</v>
      </c>
      <c r="M911" t="str">
        <f>IF($G911&lt;&gt;"",VLOOKUP($G911,Model!$A:$D,2,0),"")</f>
        <v>Proxy</v>
      </c>
      <c r="N911" t="str">
        <f>IF($G911&lt;&gt;"",VLOOKUP($G911,Model!$A:$D,3,0),"")</f>
        <v>Network Discovery, Data from Local System</v>
      </c>
      <c r="O911" t="str">
        <f>IF($G911&lt;&gt;"",VLOOKUP($G911,Model!$A:$D,4,0),"")</f>
        <v>External Remote Service</v>
      </c>
    </row>
    <row r="912" spans="1:15" x14ac:dyDescent="0.3">
      <c r="A912" t="s">
        <v>2477</v>
      </c>
      <c r="B912" t="s">
        <v>2478</v>
      </c>
      <c r="C912" t="s">
        <v>1638</v>
      </c>
      <c r="D912" t="s">
        <v>1877</v>
      </c>
      <c r="E912" t="s">
        <v>2479</v>
      </c>
      <c r="G912" t="str">
        <f>IFERROR(VLOOKUP(C912,'CWE Categories'!A:C,3,0),"")</f>
        <v>Infinite Loop</v>
      </c>
      <c r="M912" t="str">
        <f>IF($G912&lt;&gt;"",VLOOKUP($G912,Model!$A:$D,2,0),"")</f>
        <v>Endpoint Denial of Service: Application or System Exploitation</v>
      </c>
      <c r="N912" t="str">
        <f>IF($G912&lt;&gt;"",VLOOKUP($G912,Model!$A:$D,3,0),"")</f>
        <v>N/A</v>
      </c>
      <c r="O912" t="str">
        <f>IF($G912&lt;&gt;"",VLOOKUP($G912,Model!$A:$D,4,0),"")</f>
        <v>N/A</v>
      </c>
    </row>
    <row r="913" spans="1:15" x14ac:dyDescent="0.3">
      <c r="A913" t="s">
        <v>2480</v>
      </c>
      <c r="B913" t="s">
        <v>2481</v>
      </c>
      <c r="C913">
        <v>0</v>
      </c>
      <c r="D913" t="s">
        <v>1877</v>
      </c>
      <c r="E913">
        <v>0</v>
      </c>
      <c r="G913" t="str">
        <f>IFERROR(VLOOKUP(C913,'CWE Categories'!A:C,3,0),"")</f>
        <v/>
      </c>
      <c r="M913" t="str">
        <f>IF($G913&lt;&gt;"",VLOOKUP($G913,Model!$A:$D,2,0),"")</f>
        <v/>
      </c>
      <c r="N913" t="str">
        <f>IF($G913&lt;&gt;"",VLOOKUP($G913,Model!$A:$D,3,0),"")</f>
        <v/>
      </c>
      <c r="O913" t="str">
        <f>IF($G913&lt;&gt;"",VLOOKUP($G913,Model!$A:$D,4,0),"")</f>
        <v/>
      </c>
    </row>
    <row r="914" spans="1:15" x14ac:dyDescent="0.3">
      <c r="A914" t="s">
        <v>2482</v>
      </c>
      <c r="B914" t="s">
        <v>2483</v>
      </c>
      <c r="C914" t="s">
        <v>1638</v>
      </c>
      <c r="D914" t="s">
        <v>1877</v>
      </c>
      <c r="E914" t="s">
        <v>1945</v>
      </c>
      <c r="G914" t="str">
        <f>IFERROR(VLOOKUP(C914,'CWE Categories'!A:C,3,0),"")</f>
        <v>Infinite Loop</v>
      </c>
      <c r="M914" t="str">
        <f>IF($G914&lt;&gt;"",VLOOKUP($G914,Model!$A:$D,2,0),"")</f>
        <v>Endpoint Denial of Service: Application or System Exploitation</v>
      </c>
      <c r="N914" t="str">
        <f>IF($G914&lt;&gt;"",VLOOKUP($G914,Model!$A:$D,3,0),"")</f>
        <v>N/A</v>
      </c>
      <c r="O914" t="str">
        <f>IF($G914&lt;&gt;"",VLOOKUP($G914,Model!$A:$D,4,0),"")</f>
        <v>N/A</v>
      </c>
    </row>
    <row r="915" spans="1:15" x14ac:dyDescent="0.3">
      <c r="A915" t="s">
        <v>2484</v>
      </c>
      <c r="B915" t="s">
        <v>2485</v>
      </c>
      <c r="C915" t="s">
        <v>578</v>
      </c>
      <c r="D915" t="s">
        <v>1877</v>
      </c>
      <c r="E915">
        <v>0</v>
      </c>
      <c r="G915" t="str">
        <f>IFERROR(VLOOKUP(C915,'CWE Categories'!A:C,3,0),"")</f>
        <v>Code Injection</v>
      </c>
      <c r="M915" t="str">
        <f>IF($G915&lt;&gt;"",VLOOKUP($G915,Model!$A:$D,2,0),"")</f>
        <v>Command and Scripting Interpreter</v>
      </c>
      <c r="N915" t="str">
        <f>IF($G915&lt;&gt;"",VLOOKUP($G915,Model!$A:$D,3,0),"")</f>
        <v>N/A</v>
      </c>
      <c r="O915" t="str">
        <f>IF($G915&lt;&gt;"",VLOOKUP($G915,Model!$A:$D,4,0),"")</f>
        <v>N/A</v>
      </c>
    </row>
    <row r="916" spans="1:15" x14ac:dyDescent="0.3">
      <c r="A916" t="s">
        <v>2486</v>
      </c>
      <c r="B916" t="s">
        <v>2487</v>
      </c>
      <c r="C916" t="s">
        <v>158</v>
      </c>
      <c r="D916" t="s">
        <v>1877</v>
      </c>
      <c r="E916" t="s">
        <v>2488</v>
      </c>
      <c r="G916" t="str">
        <f>IFERROR(VLOOKUP(C916,'CWE Categories'!A:C,3,0),"")</f>
        <v>Uncontrolled Resource Consumption</v>
      </c>
      <c r="M916" t="str">
        <f>IF($G916&lt;&gt;"",VLOOKUP($G916,Model!$A:$D,2,0),"")</f>
        <v>Endpoint Denial of Service</v>
      </c>
      <c r="N916" t="str">
        <f>IF($G916&lt;&gt;"",VLOOKUP($G916,Model!$A:$D,3,0),"")</f>
        <v>N/A</v>
      </c>
      <c r="O916" t="str">
        <f>IF($G916&lt;&gt;"",VLOOKUP($G916,Model!$A:$D,4,0),"")</f>
        <v>N/A</v>
      </c>
    </row>
    <row r="917" spans="1:15" x14ac:dyDescent="0.3">
      <c r="A917" t="s">
        <v>2489</v>
      </c>
      <c r="B917" t="s">
        <v>2490</v>
      </c>
      <c r="C917" t="s">
        <v>316</v>
      </c>
      <c r="D917" t="s">
        <v>1877</v>
      </c>
      <c r="E917" t="s">
        <v>2491</v>
      </c>
      <c r="G917" t="str">
        <f>IFERROR(VLOOKUP(C917,'CWE Categories'!A:C,3,0),"")</f>
        <v>Memory Modification (Memory Buffer Errors, Pointer Issues, Type Errors, etc.)</v>
      </c>
      <c r="M917" t="str">
        <f>IF($G917&lt;&gt;"",VLOOKUP($G917,Model!$A:$D,2,0),"")</f>
        <v>Hijack Execution Flow, Endpoint Denial of Service: Application or System Exploitation</v>
      </c>
      <c r="N917" t="str">
        <f>IF($G917&lt;&gt;"",VLOOKUP($G917,Model!$A:$D,3,0),"")</f>
        <v>N/A</v>
      </c>
      <c r="O917">
        <f>IF($G917&lt;&gt;"",VLOOKUP($G917,Model!$A:$D,4,0),"")</f>
        <v>0</v>
      </c>
    </row>
    <row r="918" spans="1:15" x14ac:dyDescent="0.3">
      <c r="A918" t="s">
        <v>2492</v>
      </c>
      <c r="B918" t="s">
        <v>2493</v>
      </c>
      <c r="C918" t="s">
        <v>73</v>
      </c>
      <c r="D918" t="s">
        <v>1877</v>
      </c>
      <c r="E918">
        <v>0</v>
      </c>
      <c r="G918" t="str">
        <f>IFERROR(VLOOKUP(C918,'CWE Categories'!A:C,3,0),"")</f>
        <v>OS Command Injection</v>
      </c>
      <c r="M918" t="str">
        <f>IF($G918&lt;&gt;"",VLOOKUP($G918,Model!$A:$D,2,0),"")</f>
        <v>Command and Scripting Interpreter</v>
      </c>
      <c r="N918" t="str">
        <f>IF($G918&lt;&gt;"",VLOOKUP($G918,Model!$A:$D,3,0),"")</f>
        <v>N/A</v>
      </c>
      <c r="O918" t="str">
        <f>IF($G918&lt;&gt;"",VLOOKUP($G918,Model!$A:$D,4,0),"")</f>
        <v>External Remote Service</v>
      </c>
    </row>
    <row r="919" spans="1:15" x14ac:dyDescent="0.3">
      <c r="A919" t="s">
        <v>2494</v>
      </c>
      <c r="B919" t="s">
        <v>2495</v>
      </c>
      <c r="C919" t="s">
        <v>83</v>
      </c>
      <c r="D919" t="s">
        <v>1877</v>
      </c>
      <c r="E919" t="s">
        <v>2496</v>
      </c>
      <c r="G919" t="str">
        <f>IFERROR(VLOOKUP(C919,'CWE Categories'!A:C,3,0),"")</f>
        <v>Cross-site Scripting (XSS)</v>
      </c>
      <c r="M919" t="str">
        <f>IF($G919&lt;&gt;"",VLOOKUP($G919,Model!$A:$D,2,0),"")</f>
        <v>Command and Scripting Interpreter: JavaScript/JScript</v>
      </c>
      <c r="N919" t="str">
        <f>IF($G919&lt;&gt;"",VLOOKUP($G919,Model!$A:$D,3,0),"")</f>
        <v>Man-in-the-Browser</v>
      </c>
      <c r="O919" t="str">
        <f>IF($G919&lt;&gt;"",VLOOKUP($G919,Model!$A:$D,4,0),"")</f>
        <v>Stored – Drive-by Compromise, Others – User Execution: Malicious Link</v>
      </c>
    </row>
    <row r="920" spans="1:15" x14ac:dyDescent="0.3">
      <c r="A920" t="s">
        <v>2497</v>
      </c>
      <c r="B920" t="s">
        <v>2498</v>
      </c>
      <c r="C920" t="s">
        <v>354</v>
      </c>
      <c r="D920" t="s">
        <v>1877</v>
      </c>
      <c r="E920" t="s">
        <v>1945</v>
      </c>
      <c r="G920" t="str">
        <f>IFERROR(VLOOKUP(C920,'CWE Categories'!A:C,3,0),"")</f>
        <v/>
      </c>
      <c r="M920" t="str">
        <f>IF($G920&lt;&gt;"",VLOOKUP($G920,Model!$A:$D,2,0),"")</f>
        <v/>
      </c>
      <c r="N920" t="str">
        <f>IF($G920&lt;&gt;"",VLOOKUP($G920,Model!$A:$D,3,0),"")</f>
        <v/>
      </c>
      <c r="O920" t="str">
        <f>IF($G920&lt;&gt;"",VLOOKUP($G920,Model!$A:$D,4,0),"")</f>
        <v/>
      </c>
    </row>
    <row r="921" spans="1:15" x14ac:dyDescent="0.3">
      <c r="A921" t="s">
        <v>2499</v>
      </c>
      <c r="B921" t="s">
        <v>2500</v>
      </c>
      <c r="C921" t="s">
        <v>83</v>
      </c>
      <c r="D921" t="s">
        <v>1877</v>
      </c>
      <c r="E921" t="s">
        <v>1945</v>
      </c>
      <c r="G921" t="str">
        <f>IFERROR(VLOOKUP(C921,'CWE Categories'!A:C,3,0),"")</f>
        <v>Cross-site Scripting (XSS)</v>
      </c>
      <c r="M921" t="str">
        <f>IF($G921&lt;&gt;"",VLOOKUP($G921,Model!$A:$D,2,0),"")</f>
        <v>Command and Scripting Interpreter: JavaScript/JScript</v>
      </c>
      <c r="N921" t="str">
        <f>IF($G921&lt;&gt;"",VLOOKUP($G921,Model!$A:$D,3,0),"")</f>
        <v>Man-in-the-Browser</v>
      </c>
      <c r="O921" t="str">
        <f>IF($G921&lt;&gt;"",VLOOKUP($G921,Model!$A:$D,4,0),"")</f>
        <v>Stored – Drive-by Compromise, Others – User Execution: Malicious Link</v>
      </c>
    </row>
    <row r="922" spans="1:15" x14ac:dyDescent="0.3">
      <c r="A922" t="s">
        <v>2501</v>
      </c>
      <c r="B922" t="s">
        <v>2502</v>
      </c>
      <c r="C922" t="s">
        <v>83</v>
      </c>
      <c r="D922" t="s">
        <v>1877</v>
      </c>
      <c r="E922" t="s">
        <v>2233</v>
      </c>
      <c r="G922" t="str">
        <f>IFERROR(VLOOKUP(C922,'CWE Categories'!A:C,3,0),"")</f>
        <v>Cross-site Scripting (XSS)</v>
      </c>
      <c r="M922" t="str">
        <f>IF($G922&lt;&gt;"",VLOOKUP($G922,Model!$A:$D,2,0),"")</f>
        <v>Command and Scripting Interpreter: JavaScript/JScript</v>
      </c>
      <c r="N922" t="str">
        <f>IF($G922&lt;&gt;"",VLOOKUP($G922,Model!$A:$D,3,0),"")</f>
        <v>Man-in-the-Browser</v>
      </c>
      <c r="O922" t="str">
        <f>IF($G922&lt;&gt;"",VLOOKUP($G922,Model!$A:$D,4,0),"")</f>
        <v>Stored – Drive-by Compromise, Others – User Execution: Malicious Link</v>
      </c>
    </row>
    <row r="923" spans="1:15" x14ac:dyDescent="0.3">
      <c r="A923" t="s">
        <v>2503</v>
      </c>
      <c r="B923" t="s">
        <v>2504</v>
      </c>
      <c r="C923" t="s">
        <v>203</v>
      </c>
      <c r="D923" t="s">
        <v>1877</v>
      </c>
      <c r="E923" t="s">
        <v>2505</v>
      </c>
      <c r="G923" t="str">
        <f>IFERROR(VLOOKUP(C923,'CWE Categories'!A:C,3,0),"")</f>
        <v/>
      </c>
      <c r="M923" t="str">
        <f>IF($G923&lt;&gt;"",VLOOKUP($G923,Model!$A:$D,2,0),"")</f>
        <v/>
      </c>
      <c r="N923" t="str">
        <f>IF($G923&lt;&gt;"",VLOOKUP($G923,Model!$A:$D,3,0),"")</f>
        <v/>
      </c>
      <c r="O923" t="str">
        <f>IF($G923&lt;&gt;"",VLOOKUP($G923,Model!$A:$D,4,0),"")</f>
        <v/>
      </c>
    </row>
    <row r="924" spans="1:15" x14ac:dyDescent="0.3">
      <c r="A924" t="s">
        <v>2506</v>
      </c>
      <c r="B924" t="s">
        <v>2507</v>
      </c>
      <c r="C924" t="s">
        <v>83</v>
      </c>
      <c r="D924" t="s">
        <v>1877</v>
      </c>
      <c r="E924" t="s">
        <v>2508</v>
      </c>
      <c r="G924" t="str">
        <f>IFERROR(VLOOKUP(C924,'CWE Categories'!A:C,3,0),"")</f>
        <v>Cross-site Scripting (XSS)</v>
      </c>
      <c r="M924" t="str">
        <f>IF($G924&lt;&gt;"",VLOOKUP($G924,Model!$A:$D,2,0),"")</f>
        <v>Command and Scripting Interpreter: JavaScript/JScript</v>
      </c>
      <c r="N924" t="str">
        <f>IF($G924&lt;&gt;"",VLOOKUP($G924,Model!$A:$D,3,0),"")</f>
        <v>Man-in-the-Browser</v>
      </c>
      <c r="O924" t="str">
        <f>IF($G924&lt;&gt;"",VLOOKUP($G924,Model!$A:$D,4,0),"")</f>
        <v>Stored – Drive-by Compromise, Others – User Execution: Malicious Link</v>
      </c>
    </row>
    <row r="925" spans="1:15" x14ac:dyDescent="0.3">
      <c r="A925" t="s">
        <v>2509</v>
      </c>
      <c r="B925" t="s">
        <v>2510</v>
      </c>
      <c r="C925" t="s">
        <v>83</v>
      </c>
      <c r="D925" t="s">
        <v>1877</v>
      </c>
      <c r="E925" t="s">
        <v>2511</v>
      </c>
      <c r="G925" t="str">
        <f>IFERROR(VLOOKUP(C925,'CWE Categories'!A:C,3,0),"")</f>
        <v>Cross-site Scripting (XSS)</v>
      </c>
      <c r="M925" t="str">
        <f>IF($G925&lt;&gt;"",VLOOKUP($G925,Model!$A:$D,2,0),"")</f>
        <v>Command and Scripting Interpreter: JavaScript/JScript</v>
      </c>
      <c r="N925" t="str">
        <f>IF($G925&lt;&gt;"",VLOOKUP($G925,Model!$A:$D,3,0),"")</f>
        <v>Man-in-the-Browser</v>
      </c>
      <c r="O925" t="str">
        <f>IF($G925&lt;&gt;"",VLOOKUP($G925,Model!$A:$D,4,0),"")</f>
        <v>Stored – Drive-by Compromise, Others – User Execution: Malicious Link</v>
      </c>
    </row>
    <row r="926" spans="1:15" x14ac:dyDescent="0.3">
      <c r="A926" t="s">
        <v>2512</v>
      </c>
      <c r="B926" t="s">
        <v>2513</v>
      </c>
      <c r="C926" t="s">
        <v>83</v>
      </c>
      <c r="D926" t="s">
        <v>1877</v>
      </c>
      <c r="E926" t="s">
        <v>2514</v>
      </c>
      <c r="G926" t="str">
        <f>IFERROR(VLOOKUP(C926,'CWE Categories'!A:C,3,0),"")</f>
        <v>Cross-site Scripting (XSS)</v>
      </c>
      <c r="M926" t="str">
        <f>IF($G926&lt;&gt;"",VLOOKUP($G926,Model!$A:$D,2,0),"")</f>
        <v>Command and Scripting Interpreter: JavaScript/JScript</v>
      </c>
      <c r="N926" t="str">
        <f>IF($G926&lt;&gt;"",VLOOKUP($G926,Model!$A:$D,3,0),"")</f>
        <v>Man-in-the-Browser</v>
      </c>
      <c r="O926" t="str">
        <f>IF($G926&lt;&gt;"",VLOOKUP($G926,Model!$A:$D,4,0),"")</f>
        <v>Stored – Drive-by Compromise, Others – User Execution: Malicious Link</v>
      </c>
    </row>
    <row r="927" spans="1:15" x14ac:dyDescent="0.3">
      <c r="A927" t="s">
        <v>2515</v>
      </c>
      <c r="B927" t="s">
        <v>2516</v>
      </c>
      <c r="C927" t="e">
        <v>#N/A</v>
      </c>
      <c r="D927" t="s">
        <v>1877</v>
      </c>
      <c r="E927" t="e">
        <v>#N/A</v>
      </c>
      <c r="G927" t="str">
        <f>IFERROR(VLOOKUP(C927,'CWE Categories'!A:C,3,0),"")</f>
        <v/>
      </c>
      <c r="M927" t="str">
        <f>IF($G927&lt;&gt;"",VLOOKUP($G927,Model!$A:$D,2,0),"")</f>
        <v/>
      </c>
      <c r="N927" t="str">
        <f>IF($G927&lt;&gt;"",VLOOKUP($G927,Model!$A:$D,3,0),"")</f>
        <v/>
      </c>
      <c r="O927" t="str">
        <f>IF($G927&lt;&gt;"",VLOOKUP($G927,Model!$A:$D,4,0),"")</f>
        <v/>
      </c>
    </row>
    <row r="928" spans="1:15" x14ac:dyDescent="0.3">
      <c r="A928" t="s">
        <v>2517</v>
      </c>
      <c r="B928" t="s">
        <v>2518</v>
      </c>
      <c r="C928" t="s">
        <v>136</v>
      </c>
      <c r="D928" t="s">
        <v>1877</v>
      </c>
      <c r="E928">
        <v>0</v>
      </c>
      <c r="G928" t="str">
        <f>IFERROR(VLOOKUP(C928,'CWE Categories'!A:C,3,0),"")</f>
        <v>General Authentication, Authorization, and Permission Errors</v>
      </c>
      <c r="M928" t="str">
        <f>IF($G928&lt;&gt;"",VLOOKUP($G928,Model!$A:$D,2,0),"")</f>
        <v>Exploit Public-Facing Application,  Exploitation for Privilege Escalation, Exploitation of Remote Services</v>
      </c>
      <c r="N928" t="str">
        <f>IF($G928&lt;&gt;"",VLOOKUP($G928,Model!$A:$D,3,0),"")</f>
        <v>Depends on what is given access to.</v>
      </c>
      <c r="O928" t="str">
        <f>IF($G928&lt;&gt;"",VLOOKUP($G928,Model!$A:$D,4,0),"")</f>
        <v>N/A</v>
      </c>
    </row>
    <row r="929" spans="1:15" x14ac:dyDescent="0.3">
      <c r="A929" t="s">
        <v>2519</v>
      </c>
      <c r="B929" t="s">
        <v>2520</v>
      </c>
      <c r="C929" t="s">
        <v>429</v>
      </c>
      <c r="D929" t="s">
        <v>1877</v>
      </c>
      <c r="E929" t="s">
        <v>2521</v>
      </c>
      <c r="G929" t="str">
        <f>IFERROR(VLOOKUP(C929,'CWE Categories'!A:C,3,0),"")</f>
        <v>Memory Read (Memory Buffer Errors, Pointer Issues, Type Errors, etc.)</v>
      </c>
      <c r="M929" t="str">
        <f>IF($G929&lt;&gt;"",VLOOKUP($G929,Model!$A:$D,2,0),"")</f>
        <v>Data from Local System</v>
      </c>
      <c r="N929" t="str">
        <f>IF($G929&lt;&gt;"",VLOOKUP($G929,Model!$A:$D,3,0),"")</f>
        <v>Exploitation for Defense Evasion, Exploitation for Credential Access</v>
      </c>
      <c r="O929">
        <f>IF($G929&lt;&gt;"",VLOOKUP($G929,Model!$A:$D,4,0),"")</f>
        <v>0</v>
      </c>
    </row>
    <row r="930" spans="1:15" x14ac:dyDescent="0.3">
      <c r="A930" t="s">
        <v>2522</v>
      </c>
      <c r="B930" t="s">
        <v>2523</v>
      </c>
      <c r="C930" t="s">
        <v>203</v>
      </c>
      <c r="D930" t="s">
        <v>1877</v>
      </c>
      <c r="E930" t="s">
        <v>2524</v>
      </c>
      <c r="G930" t="str">
        <f>IFERROR(VLOOKUP(C930,'CWE Categories'!A:C,3,0),"")</f>
        <v/>
      </c>
      <c r="M930" t="str">
        <f>IF($G930&lt;&gt;"",VLOOKUP($G930,Model!$A:$D,2,0),"")</f>
        <v/>
      </c>
      <c r="N930" t="str">
        <f>IF($G930&lt;&gt;"",VLOOKUP($G930,Model!$A:$D,3,0),"")</f>
        <v/>
      </c>
      <c r="O930" t="str">
        <f>IF($G930&lt;&gt;"",VLOOKUP($G930,Model!$A:$D,4,0),"")</f>
        <v/>
      </c>
    </row>
    <row r="931" spans="1:15" x14ac:dyDescent="0.3">
      <c r="A931" t="s">
        <v>2525</v>
      </c>
      <c r="B931" t="s">
        <v>2526</v>
      </c>
      <c r="C931" t="s">
        <v>330</v>
      </c>
      <c r="D931" t="s">
        <v>1877</v>
      </c>
      <c r="E931" t="s">
        <v>2527</v>
      </c>
      <c r="G931" t="str">
        <f>IFERROR(VLOOKUP(C931,'CWE Categories'!A:C,3,0),"")</f>
        <v/>
      </c>
      <c r="M931" t="str">
        <f>IF($G931&lt;&gt;"",VLOOKUP($G931,Model!$A:$D,2,0),"")</f>
        <v/>
      </c>
      <c r="N931" t="str">
        <f>IF($G931&lt;&gt;"",VLOOKUP($G931,Model!$A:$D,3,0),"")</f>
        <v/>
      </c>
      <c r="O931" t="str">
        <f>IF($G931&lt;&gt;"",VLOOKUP($G931,Model!$A:$D,4,0),"")</f>
        <v/>
      </c>
    </row>
    <row r="932" spans="1:15" x14ac:dyDescent="0.3">
      <c r="A932" t="s">
        <v>2528</v>
      </c>
      <c r="B932" t="s">
        <v>2529</v>
      </c>
      <c r="C932" t="s">
        <v>1176</v>
      </c>
      <c r="D932" t="s">
        <v>1877</v>
      </c>
      <c r="E932">
        <v>0</v>
      </c>
      <c r="G932" t="str">
        <f>IFERROR(VLOOKUP(C932,'CWE Categories'!A:C,3,0),"")</f>
        <v>Memory Modification (Memory Buffer Errors, Pointer Issues, Type Errors, etc.)</v>
      </c>
      <c r="M932" t="str">
        <f>IF($G932&lt;&gt;"",VLOOKUP($G932,Model!$A:$D,2,0),"")</f>
        <v>Hijack Execution Flow, Endpoint Denial of Service: Application or System Exploitation</v>
      </c>
      <c r="N932" t="str">
        <f>IF($G932&lt;&gt;"",VLOOKUP($G932,Model!$A:$D,3,0),"")</f>
        <v>N/A</v>
      </c>
      <c r="O932">
        <f>IF($G932&lt;&gt;"",VLOOKUP($G932,Model!$A:$D,4,0),"")</f>
        <v>0</v>
      </c>
    </row>
    <row r="933" spans="1:15" x14ac:dyDescent="0.3">
      <c r="A933" t="s">
        <v>2530</v>
      </c>
      <c r="B933" t="s">
        <v>2531</v>
      </c>
      <c r="C933" t="s">
        <v>36</v>
      </c>
      <c r="D933" t="s">
        <v>1877</v>
      </c>
      <c r="E933">
        <v>0</v>
      </c>
      <c r="G933" t="str">
        <f>IFERROR(VLOOKUP(C933,'CWE Categories'!A:C,3,0),"")</f>
        <v/>
      </c>
      <c r="M933" t="str">
        <f>IF($G933&lt;&gt;"",VLOOKUP($G933,Model!$A:$D,2,0),"")</f>
        <v/>
      </c>
      <c r="N933" t="str">
        <f>IF($G933&lt;&gt;"",VLOOKUP($G933,Model!$A:$D,3,0),"")</f>
        <v/>
      </c>
      <c r="O933" t="str">
        <f>IF($G933&lt;&gt;"",VLOOKUP($G933,Model!$A:$D,4,0),"")</f>
        <v/>
      </c>
    </row>
    <row r="934" spans="1:15" x14ac:dyDescent="0.3">
      <c r="A934" t="s">
        <v>2532</v>
      </c>
      <c r="B934" t="s">
        <v>2533</v>
      </c>
      <c r="C934" t="s">
        <v>2534</v>
      </c>
      <c r="D934" t="s">
        <v>1877</v>
      </c>
      <c r="E934" t="s">
        <v>2535</v>
      </c>
      <c r="G934" t="str">
        <f>IFERROR(VLOOKUP(C934,'CWE Categories'!A:C,3,0),"")</f>
        <v/>
      </c>
      <c r="M934" t="str">
        <f>IF($G934&lt;&gt;"",VLOOKUP($G934,Model!$A:$D,2,0),"")</f>
        <v/>
      </c>
      <c r="N934" t="str">
        <f>IF($G934&lt;&gt;"",VLOOKUP($G934,Model!$A:$D,3,0),"")</f>
        <v/>
      </c>
      <c r="O934" t="str">
        <f>IF($G934&lt;&gt;"",VLOOKUP($G934,Model!$A:$D,4,0),"")</f>
        <v/>
      </c>
    </row>
    <row r="935" spans="1:15" x14ac:dyDescent="0.3">
      <c r="A935" t="s">
        <v>2536</v>
      </c>
      <c r="B935" t="s">
        <v>2537</v>
      </c>
      <c r="C935" t="s">
        <v>106</v>
      </c>
      <c r="D935" t="s">
        <v>1877</v>
      </c>
      <c r="E935" t="s">
        <v>2538</v>
      </c>
      <c r="G935" t="str">
        <f>IFERROR(VLOOKUP(C935,'CWE Categories'!A:C,3,0),"")</f>
        <v>Cross-site Request Forgery (CSRF)</v>
      </c>
      <c r="M935" t="str">
        <f>IF($G935&lt;&gt;"",VLOOKUP($G935,Model!$A:$D,2,0),"")</f>
        <v>Exploitation for Privilege Escalation</v>
      </c>
      <c r="N935" t="str">
        <f>IF($G935&lt;&gt;"",VLOOKUP($G935,Model!$A:$D,3,0),"")</f>
        <v>Depends on what functionality is vulnerable</v>
      </c>
      <c r="O935" t="str">
        <f>IF($G935&lt;&gt;"",VLOOKUP($G935,Model!$A:$D,4,0),"")</f>
        <v>User Execution: Malicious Link</v>
      </c>
    </row>
    <row r="936" spans="1:15" x14ac:dyDescent="0.3">
      <c r="A936" t="s">
        <v>2539</v>
      </c>
      <c r="B936" t="s">
        <v>2540</v>
      </c>
      <c r="C936" t="s">
        <v>17</v>
      </c>
      <c r="D936" t="s">
        <v>1877</v>
      </c>
      <c r="E936" t="s">
        <v>1992</v>
      </c>
      <c r="G936" t="str">
        <f>IFERROR(VLOOKUP(C936,'CWE Categories'!A:C,3,0),"")</f>
        <v>Memory Modification (Memory Buffer Errors, Pointer Issues, Type Errors, etc.)</v>
      </c>
      <c r="M936" t="str">
        <f>IF($G936&lt;&gt;"",VLOOKUP($G936,Model!$A:$D,2,0),"")</f>
        <v>Hijack Execution Flow, Endpoint Denial of Service: Application or System Exploitation</v>
      </c>
      <c r="N936" t="str">
        <f>IF($G936&lt;&gt;"",VLOOKUP($G936,Model!$A:$D,3,0),"")</f>
        <v>N/A</v>
      </c>
      <c r="O936">
        <f>IF($G936&lt;&gt;"",VLOOKUP($G936,Model!$A:$D,4,0),"")</f>
        <v>0</v>
      </c>
    </row>
    <row r="937" spans="1:15" x14ac:dyDescent="0.3">
      <c r="A937" t="s">
        <v>2541</v>
      </c>
      <c r="B937" t="s">
        <v>2542</v>
      </c>
      <c r="C937" t="e">
        <v>#N/A</v>
      </c>
      <c r="D937" t="s">
        <v>1877</v>
      </c>
      <c r="E937" t="e">
        <v>#N/A</v>
      </c>
      <c r="G937" t="str">
        <f>IFERROR(VLOOKUP(C937,'CWE Categories'!A:C,3,0),"")</f>
        <v/>
      </c>
      <c r="M937" t="str">
        <f>IF($G937&lt;&gt;"",VLOOKUP($G937,Model!$A:$D,2,0),"")</f>
        <v/>
      </c>
      <c r="N937" t="str">
        <f>IF($G937&lt;&gt;"",VLOOKUP($G937,Model!$A:$D,3,0),"")</f>
        <v/>
      </c>
      <c r="O937" t="str">
        <f>IF($G937&lt;&gt;"",VLOOKUP($G937,Model!$A:$D,4,0),"")</f>
        <v/>
      </c>
    </row>
    <row r="938" spans="1:15" x14ac:dyDescent="0.3">
      <c r="A938" t="s">
        <v>2543</v>
      </c>
      <c r="B938" t="s">
        <v>2544</v>
      </c>
      <c r="C938" t="s">
        <v>83</v>
      </c>
      <c r="D938" t="s">
        <v>1877</v>
      </c>
      <c r="E938" t="s">
        <v>2545</v>
      </c>
      <c r="G938" t="str">
        <f>IFERROR(VLOOKUP(C938,'CWE Categories'!A:C,3,0),"")</f>
        <v>Cross-site Scripting (XSS)</v>
      </c>
      <c r="M938" t="str">
        <f>IF($G938&lt;&gt;"",VLOOKUP($G938,Model!$A:$D,2,0),"")</f>
        <v>Command and Scripting Interpreter: JavaScript/JScript</v>
      </c>
      <c r="N938" t="str">
        <f>IF($G938&lt;&gt;"",VLOOKUP($G938,Model!$A:$D,3,0),"")</f>
        <v>Man-in-the-Browser</v>
      </c>
      <c r="O938" t="str">
        <f>IF($G938&lt;&gt;"",VLOOKUP($G938,Model!$A:$D,4,0),"")</f>
        <v>Stored – Drive-by Compromise, Others – User Execution: Malicious Link</v>
      </c>
    </row>
    <row r="939" spans="1:15" x14ac:dyDescent="0.3">
      <c r="A939" t="s">
        <v>2546</v>
      </c>
      <c r="B939" t="s">
        <v>2547</v>
      </c>
      <c r="C939" t="s">
        <v>394</v>
      </c>
      <c r="D939" t="s">
        <v>1877</v>
      </c>
      <c r="E939">
        <v>0</v>
      </c>
      <c r="G939" t="str">
        <f>IFERROR(VLOOKUP(C939,'CWE Categories'!A:C,3,0),"")</f>
        <v/>
      </c>
      <c r="M939" t="str">
        <f>IF($G939&lt;&gt;"",VLOOKUP($G939,Model!$A:$D,2,0),"")</f>
        <v/>
      </c>
      <c r="N939" t="str">
        <f>IF($G939&lt;&gt;"",VLOOKUP($G939,Model!$A:$D,3,0),"")</f>
        <v/>
      </c>
      <c r="O939" t="str">
        <f>IF($G939&lt;&gt;"",VLOOKUP($G939,Model!$A:$D,4,0),"")</f>
        <v/>
      </c>
    </row>
    <row r="940" spans="1:15" x14ac:dyDescent="0.3">
      <c r="A940" t="s">
        <v>2548</v>
      </c>
      <c r="B940" t="s">
        <v>2549</v>
      </c>
      <c r="C940" t="s">
        <v>136</v>
      </c>
      <c r="D940" t="s">
        <v>1877</v>
      </c>
      <c r="E940">
        <v>0</v>
      </c>
      <c r="G940" t="str">
        <f>IFERROR(VLOOKUP(C940,'CWE Categories'!A:C,3,0),"")</f>
        <v>General Authentication, Authorization, and Permission Errors</v>
      </c>
      <c r="M940" t="str">
        <f>IF($G940&lt;&gt;"",VLOOKUP($G940,Model!$A:$D,2,0),"")</f>
        <v>Exploit Public-Facing Application,  Exploitation for Privilege Escalation, Exploitation of Remote Services</v>
      </c>
      <c r="N940" t="str">
        <f>IF($G940&lt;&gt;"",VLOOKUP($G940,Model!$A:$D,3,0),"")</f>
        <v>Depends on what is given access to.</v>
      </c>
      <c r="O940" t="str">
        <f>IF($G940&lt;&gt;"",VLOOKUP($G940,Model!$A:$D,4,0),"")</f>
        <v>N/A</v>
      </c>
    </row>
    <row r="941" spans="1:15" x14ac:dyDescent="0.3">
      <c r="A941" t="s">
        <v>2550</v>
      </c>
      <c r="B941" t="s">
        <v>2551</v>
      </c>
      <c r="C941" t="s">
        <v>60</v>
      </c>
      <c r="D941" t="s">
        <v>1877</v>
      </c>
      <c r="E941" t="s">
        <v>2552</v>
      </c>
      <c r="G941" t="str">
        <f>IFERROR(VLOOKUP(C941,'CWE Categories'!A:C,3,0),"")</f>
        <v>SQL Injection</v>
      </c>
      <c r="M941" t="str">
        <f>IF($G941&lt;&gt;"",VLOOKUP($G941,Model!$A:$D,2,0),"")</f>
        <v>Command and Scripting Interpreter</v>
      </c>
      <c r="N941" t="str">
        <f>IF($G941&lt;&gt;"",VLOOKUP($G941,Model!$A:$D,3,0),"")</f>
        <v>Data from Local System, Server Software Component: Web Shell, Create Account, Exploit Public-Facing Application, Data Manipulation</v>
      </c>
      <c r="O941" t="str">
        <f>IF($G941&lt;&gt;"",VLOOKUP($G941,Model!$A:$D,4,0),"")</f>
        <v>External Remote Service</v>
      </c>
    </row>
    <row r="942" spans="1:15" x14ac:dyDescent="0.3">
      <c r="A942" t="s">
        <v>2553</v>
      </c>
      <c r="B942" t="s">
        <v>2554</v>
      </c>
      <c r="C942" t="s">
        <v>83</v>
      </c>
      <c r="D942" t="s">
        <v>1877</v>
      </c>
      <c r="E942" t="s">
        <v>2555</v>
      </c>
      <c r="G942" t="str">
        <f>IFERROR(VLOOKUP(C942,'CWE Categories'!A:C,3,0),"")</f>
        <v>Cross-site Scripting (XSS)</v>
      </c>
      <c r="M942" t="str">
        <f>IF($G942&lt;&gt;"",VLOOKUP($G942,Model!$A:$D,2,0),"")</f>
        <v>Command and Scripting Interpreter: JavaScript/JScript</v>
      </c>
      <c r="N942" t="str">
        <f>IF($G942&lt;&gt;"",VLOOKUP($G942,Model!$A:$D,3,0),"")</f>
        <v>Man-in-the-Browser</v>
      </c>
      <c r="O942" t="str">
        <f>IF($G942&lt;&gt;"",VLOOKUP($G942,Model!$A:$D,4,0),"")</f>
        <v>Stored – Drive-by Compromise, Others – User Execution: Malicious Link</v>
      </c>
    </row>
    <row r="943" spans="1:15" x14ac:dyDescent="0.3">
      <c r="A943" t="s">
        <v>2556</v>
      </c>
      <c r="B943" t="s">
        <v>2557</v>
      </c>
      <c r="C943" t="s">
        <v>83</v>
      </c>
      <c r="D943" t="s">
        <v>1877</v>
      </c>
      <c r="E943" t="s">
        <v>2558</v>
      </c>
      <c r="G943" t="str">
        <f>IFERROR(VLOOKUP(C943,'CWE Categories'!A:C,3,0),"")</f>
        <v>Cross-site Scripting (XSS)</v>
      </c>
      <c r="M943" t="str">
        <f>IF($G943&lt;&gt;"",VLOOKUP($G943,Model!$A:$D,2,0),"")</f>
        <v>Command and Scripting Interpreter: JavaScript/JScript</v>
      </c>
      <c r="N943" t="str">
        <f>IF($G943&lt;&gt;"",VLOOKUP($G943,Model!$A:$D,3,0),"")</f>
        <v>Man-in-the-Browser</v>
      </c>
      <c r="O943" t="str">
        <f>IF($G943&lt;&gt;"",VLOOKUP($G943,Model!$A:$D,4,0),"")</f>
        <v>Stored – Drive-by Compromise, Others – User Execution: Malicious Link</v>
      </c>
    </row>
    <row r="944" spans="1:15" x14ac:dyDescent="0.3">
      <c r="A944" t="s">
        <v>2559</v>
      </c>
      <c r="B944" t="s">
        <v>2560</v>
      </c>
      <c r="C944" t="s">
        <v>203</v>
      </c>
      <c r="D944" t="s">
        <v>1877</v>
      </c>
      <c r="E944" t="s">
        <v>2561</v>
      </c>
      <c r="G944" t="str">
        <f>IFERROR(VLOOKUP(C944,'CWE Categories'!A:C,3,0),"")</f>
        <v/>
      </c>
      <c r="M944" t="str">
        <f>IF($G944&lt;&gt;"",VLOOKUP($G944,Model!$A:$D,2,0),"")</f>
        <v/>
      </c>
      <c r="N944" t="str">
        <f>IF($G944&lt;&gt;"",VLOOKUP($G944,Model!$A:$D,3,0),"")</f>
        <v/>
      </c>
      <c r="O944" t="str">
        <f>IF($G944&lt;&gt;"",VLOOKUP($G944,Model!$A:$D,4,0),"")</f>
        <v/>
      </c>
    </row>
    <row r="945" spans="1:15" x14ac:dyDescent="0.3">
      <c r="A945" t="s">
        <v>2562</v>
      </c>
      <c r="B945" t="s">
        <v>2563</v>
      </c>
      <c r="C945" t="s">
        <v>83</v>
      </c>
      <c r="D945" t="s">
        <v>1877</v>
      </c>
      <c r="E945" t="s">
        <v>2564</v>
      </c>
      <c r="G945" t="str">
        <f>IFERROR(VLOOKUP(C945,'CWE Categories'!A:C,3,0),"")</f>
        <v>Cross-site Scripting (XSS)</v>
      </c>
      <c r="M945" t="str">
        <f>IF($G945&lt;&gt;"",VLOOKUP($G945,Model!$A:$D,2,0),"")</f>
        <v>Command and Scripting Interpreter: JavaScript/JScript</v>
      </c>
      <c r="N945" t="str">
        <f>IF($G945&lt;&gt;"",VLOOKUP($G945,Model!$A:$D,3,0),"")</f>
        <v>Man-in-the-Browser</v>
      </c>
      <c r="O945" t="str">
        <f>IF($G945&lt;&gt;"",VLOOKUP($G945,Model!$A:$D,4,0),"")</f>
        <v>Stored – Drive-by Compromise, Others – User Execution: Malicious Link</v>
      </c>
    </row>
    <row r="946" spans="1:15" x14ac:dyDescent="0.3">
      <c r="A946" t="s">
        <v>2565</v>
      </c>
      <c r="B946" t="s">
        <v>2566</v>
      </c>
      <c r="C946" t="s">
        <v>2567</v>
      </c>
      <c r="D946" t="s">
        <v>1877</v>
      </c>
      <c r="E946" t="s">
        <v>2568</v>
      </c>
      <c r="G946" t="str">
        <f>IFERROR(VLOOKUP(C946,'CWE Categories'!A:C,3,0),"")</f>
        <v>Weak Password/Hashing</v>
      </c>
      <c r="M946" t="str">
        <f>IF($G946&lt;&gt;"",VLOOKUP($G946,Model!$A:$D,2,0),"")</f>
        <v>N/A</v>
      </c>
      <c r="N946" t="str">
        <f>IF($G946&lt;&gt;"",VLOOKUP($G946,Model!$A:$D,3,0),"")</f>
        <v>Valid Accounts</v>
      </c>
      <c r="O946" t="str">
        <f>IF($G946&lt;&gt;"",VLOOKUP($G946,Model!$A:$D,4,0),"")</f>
        <v>Brute Force</v>
      </c>
    </row>
    <row r="947" spans="1:15" x14ac:dyDescent="0.3">
      <c r="A947" t="s">
        <v>2569</v>
      </c>
      <c r="B947" t="s">
        <v>2570</v>
      </c>
      <c r="C947" t="s">
        <v>316</v>
      </c>
      <c r="D947" t="s">
        <v>1877</v>
      </c>
      <c r="E947" t="s">
        <v>2491</v>
      </c>
      <c r="G947" t="str">
        <f>IFERROR(VLOOKUP(C947,'CWE Categories'!A:C,3,0),"")</f>
        <v>Memory Modification (Memory Buffer Errors, Pointer Issues, Type Errors, etc.)</v>
      </c>
      <c r="M947" t="str">
        <f>IF($G947&lt;&gt;"",VLOOKUP($G947,Model!$A:$D,2,0),"")</f>
        <v>Hijack Execution Flow, Endpoint Denial of Service: Application or System Exploitation</v>
      </c>
      <c r="N947" t="str">
        <f>IF($G947&lt;&gt;"",VLOOKUP($G947,Model!$A:$D,3,0),"")</f>
        <v>N/A</v>
      </c>
      <c r="O947">
        <f>IF($G947&lt;&gt;"",VLOOKUP($G947,Model!$A:$D,4,0),"")</f>
        <v>0</v>
      </c>
    </row>
    <row r="948" spans="1:15" x14ac:dyDescent="0.3">
      <c r="A948" t="s">
        <v>2571</v>
      </c>
      <c r="B948" t="s">
        <v>2572</v>
      </c>
      <c r="C948" t="s">
        <v>60</v>
      </c>
      <c r="D948" t="s">
        <v>1877</v>
      </c>
      <c r="E948" t="s">
        <v>2573</v>
      </c>
      <c r="G948" t="str">
        <f>IFERROR(VLOOKUP(C948,'CWE Categories'!A:C,3,0),"")</f>
        <v>SQL Injection</v>
      </c>
      <c r="M948" t="str">
        <f>IF($G948&lt;&gt;"",VLOOKUP($G948,Model!$A:$D,2,0),"")</f>
        <v>Command and Scripting Interpreter</v>
      </c>
      <c r="N948" t="str">
        <f>IF($G948&lt;&gt;"",VLOOKUP($G948,Model!$A:$D,3,0),"")</f>
        <v>Data from Local System, Server Software Component: Web Shell, Create Account, Exploit Public-Facing Application, Data Manipulation</v>
      </c>
      <c r="O948" t="str">
        <f>IF($G948&lt;&gt;"",VLOOKUP($G948,Model!$A:$D,4,0),"")</f>
        <v>External Remote Service</v>
      </c>
    </row>
    <row r="949" spans="1:15" x14ac:dyDescent="0.3">
      <c r="A949" t="s">
        <v>2574</v>
      </c>
      <c r="B949" t="s">
        <v>2575</v>
      </c>
      <c r="C949" t="e">
        <v>#N/A</v>
      </c>
      <c r="D949" t="s">
        <v>1877</v>
      </c>
      <c r="E949" t="e">
        <v>#N/A</v>
      </c>
      <c r="G949" t="str">
        <f>IFERROR(VLOOKUP(C949,'CWE Categories'!A:C,3,0),"")</f>
        <v/>
      </c>
      <c r="M949" t="str">
        <f>IF($G949&lt;&gt;"",VLOOKUP($G949,Model!$A:$D,2,0),"")</f>
        <v/>
      </c>
      <c r="N949" t="str">
        <f>IF($G949&lt;&gt;"",VLOOKUP($G949,Model!$A:$D,3,0),"")</f>
        <v/>
      </c>
      <c r="O949" t="str">
        <f>IF($G949&lt;&gt;"",VLOOKUP($G949,Model!$A:$D,4,0),"")</f>
        <v/>
      </c>
    </row>
    <row r="950" spans="1:15" x14ac:dyDescent="0.3">
      <c r="A950" t="s">
        <v>2576</v>
      </c>
      <c r="B950" t="s">
        <v>2577</v>
      </c>
      <c r="C950" t="s">
        <v>316</v>
      </c>
      <c r="D950" t="s">
        <v>1877</v>
      </c>
      <c r="E950" t="s">
        <v>2491</v>
      </c>
      <c r="G950" t="str">
        <f>IFERROR(VLOOKUP(C950,'CWE Categories'!A:C,3,0),"")</f>
        <v>Memory Modification (Memory Buffer Errors, Pointer Issues, Type Errors, etc.)</v>
      </c>
      <c r="M950" t="str">
        <f>IF($G950&lt;&gt;"",VLOOKUP($G950,Model!$A:$D,2,0),"")</f>
        <v>Hijack Execution Flow, Endpoint Denial of Service: Application or System Exploitation</v>
      </c>
      <c r="N950" t="str">
        <f>IF($G950&lt;&gt;"",VLOOKUP($G950,Model!$A:$D,3,0),"")</f>
        <v>N/A</v>
      </c>
      <c r="O950">
        <f>IF($G950&lt;&gt;"",VLOOKUP($G950,Model!$A:$D,4,0),"")</f>
        <v>0</v>
      </c>
    </row>
    <row r="951" spans="1:15" x14ac:dyDescent="0.3">
      <c r="A951" t="s">
        <v>2578</v>
      </c>
      <c r="B951" t="s">
        <v>2579</v>
      </c>
      <c r="C951" t="s">
        <v>83</v>
      </c>
      <c r="D951" t="s">
        <v>1877</v>
      </c>
      <c r="E951" t="s">
        <v>2580</v>
      </c>
      <c r="G951" t="str">
        <f>IFERROR(VLOOKUP(C951,'CWE Categories'!A:C,3,0),"")</f>
        <v>Cross-site Scripting (XSS)</v>
      </c>
      <c r="M951" t="str">
        <f>IF($G951&lt;&gt;"",VLOOKUP($G951,Model!$A:$D,2,0),"")</f>
        <v>Command and Scripting Interpreter: JavaScript/JScript</v>
      </c>
      <c r="N951" t="str">
        <f>IF($G951&lt;&gt;"",VLOOKUP($G951,Model!$A:$D,3,0),"")</f>
        <v>Man-in-the-Browser</v>
      </c>
      <c r="O951" t="str">
        <f>IF($G951&lt;&gt;"",VLOOKUP($G951,Model!$A:$D,4,0),"")</f>
        <v>Stored – Drive-by Compromise, Others – User Execution: Malicious Link</v>
      </c>
    </row>
    <row r="952" spans="1:15" x14ac:dyDescent="0.3">
      <c r="A952" t="s">
        <v>2581</v>
      </c>
      <c r="B952" t="s">
        <v>2582</v>
      </c>
      <c r="C952" t="s">
        <v>106</v>
      </c>
      <c r="D952" t="s">
        <v>1877</v>
      </c>
      <c r="E952" t="s">
        <v>2583</v>
      </c>
      <c r="G952" t="str">
        <f>IFERROR(VLOOKUP(C952,'CWE Categories'!A:C,3,0),"")</f>
        <v>Cross-site Request Forgery (CSRF)</v>
      </c>
      <c r="M952" t="str">
        <f>IF($G952&lt;&gt;"",VLOOKUP($G952,Model!$A:$D,2,0),"")</f>
        <v>Exploitation for Privilege Escalation</v>
      </c>
      <c r="N952" t="str">
        <f>IF($G952&lt;&gt;"",VLOOKUP($G952,Model!$A:$D,3,0),"")</f>
        <v>Depends on what functionality is vulnerable</v>
      </c>
      <c r="O952" t="str">
        <f>IF($G952&lt;&gt;"",VLOOKUP($G952,Model!$A:$D,4,0),"")</f>
        <v>User Execution: Malicious Link</v>
      </c>
    </row>
    <row r="953" spans="1:15" x14ac:dyDescent="0.3">
      <c r="A953" t="s">
        <v>2584</v>
      </c>
      <c r="B953" t="s">
        <v>2585</v>
      </c>
      <c r="C953" t="s">
        <v>36</v>
      </c>
      <c r="D953" t="s">
        <v>1877</v>
      </c>
      <c r="E953" t="s">
        <v>1907</v>
      </c>
      <c r="G953" t="str">
        <f>IFERROR(VLOOKUP(C953,'CWE Categories'!A:C,3,0),"")</f>
        <v/>
      </c>
      <c r="M953" t="str">
        <f>IF($G953&lt;&gt;"",VLOOKUP($G953,Model!$A:$D,2,0),"")</f>
        <v/>
      </c>
      <c r="N953" t="str">
        <f>IF($G953&lt;&gt;"",VLOOKUP($G953,Model!$A:$D,3,0),"")</f>
        <v/>
      </c>
      <c r="O953" t="str">
        <f>IF($G953&lt;&gt;"",VLOOKUP($G953,Model!$A:$D,4,0),"")</f>
        <v/>
      </c>
    </row>
    <row r="954" spans="1:15" x14ac:dyDescent="0.3">
      <c r="A954" t="s">
        <v>2586</v>
      </c>
      <c r="B954" t="s">
        <v>2587</v>
      </c>
      <c r="C954" t="e">
        <v>#N/A</v>
      </c>
      <c r="D954" t="s">
        <v>1877</v>
      </c>
      <c r="E954" t="e">
        <v>#N/A</v>
      </c>
      <c r="G954" t="str">
        <f>IFERROR(VLOOKUP(C954,'CWE Categories'!A:C,3,0),"")</f>
        <v/>
      </c>
      <c r="M954" t="str">
        <f>IF($G954&lt;&gt;"",VLOOKUP($G954,Model!$A:$D,2,0),"")</f>
        <v/>
      </c>
      <c r="N954" t="str">
        <f>IF($G954&lt;&gt;"",VLOOKUP($G954,Model!$A:$D,3,0),"")</f>
        <v/>
      </c>
      <c r="O954" t="str">
        <f>IF($G954&lt;&gt;"",VLOOKUP($G954,Model!$A:$D,4,0),"")</f>
        <v/>
      </c>
    </row>
    <row r="955" spans="1:15" x14ac:dyDescent="0.3">
      <c r="A955" t="s">
        <v>2588</v>
      </c>
      <c r="B955" t="s">
        <v>2589</v>
      </c>
      <c r="C955" t="s">
        <v>36</v>
      </c>
      <c r="D955" t="s">
        <v>1877</v>
      </c>
      <c r="E955" t="s">
        <v>2590</v>
      </c>
      <c r="G955" t="str">
        <f>IFERROR(VLOOKUP(C955,'CWE Categories'!A:C,3,0),"")</f>
        <v/>
      </c>
      <c r="M955" t="str">
        <f>IF($G955&lt;&gt;"",VLOOKUP($G955,Model!$A:$D,2,0),"")</f>
        <v/>
      </c>
      <c r="N955" t="str">
        <f>IF($G955&lt;&gt;"",VLOOKUP($G955,Model!$A:$D,3,0),"")</f>
        <v/>
      </c>
      <c r="O955" t="str">
        <f>IF($G955&lt;&gt;"",VLOOKUP($G955,Model!$A:$D,4,0),"")</f>
        <v/>
      </c>
    </row>
    <row r="956" spans="1:15" x14ac:dyDescent="0.3">
      <c r="A956" t="s">
        <v>2591</v>
      </c>
      <c r="B956" t="s">
        <v>2592</v>
      </c>
      <c r="C956" t="e">
        <v>#N/A</v>
      </c>
      <c r="D956" t="s">
        <v>1877</v>
      </c>
      <c r="E956" t="e">
        <v>#N/A</v>
      </c>
      <c r="G956" t="str">
        <f>IFERROR(VLOOKUP(C956,'CWE Categories'!A:C,3,0),"")</f>
        <v/>
      </c>
      <c r="M956" t="str">
        <f>IF($G956&lt;&gt;"",VLOOKUP($G956,Model!$A:$D,2,0),"")</f>
        <v/>
      </c>
      <c r="N956" t="str">
        <f>IF($G956&lt;&gt;"",VLOOKUP($G956,Model!$A:$D,3,0),"")</f>
        <v/>
      </c>
      <c r="O956" t="str">
        <f>IF($G956&lt;&gt;"",VLOOKUP($G956,Model!$A:$D,4,0),"")</f>
        <v/>
      </c>
    </row>
    <row r="957" spans="1:15" x14ac:dyDescent="0.3">
      <c r="A957" t="s">
        <v>2593</v>
      </c>
      <c r="B957" t="s">
        <v>2594</v>
      </c>
      <c r="C957" t="s">
        <v>36</v>
      </c>
      <c r="D957" t="s">
        <v>1877</v>
      </c>
      <c r="E957" t="s">
        <v>2595</v>
      </c>
      <c r="G957" t="str">
        <f>IFERROR(VLOOKUP(C957,'CWE Categories'!A:C,3,0),"")</f>
        <v/>
      </c>
      <c r="M957" t="str">
        <f>IF($G957&lt;&gt;"",VLOOKUP($G957,Model!$A:$D,2,0),"")</f>
        <v/>
      </c>
      <c r="N957" t="str">
        <f>IF($G957&lt;&gt;"",VLOOKUP($G957,Model!$A:$D,3,0),"")</f>
        <v/>
      </c>
      <c r="O957" t="str">
        <f>IF($G957&lt;&gt;"",VLOOKUP($G957,Model!$A:$D,4,0),"")</f>
        <v/>
      </c>
    </row>
    <row r="958" spans="1:15" x14ac:dyDescent="0.3">
      <c r="A958" t="s">
        <v>2596</v>
      </c>
      <c r="B958" t="s">
        <v>2597</v>
      </c>
      <c r="C958" t="s">
        <v>316</v>
      </c>
      <c r="D958" t="s">
        <v>1877</v>
      </c>
      <c r="E958">
        <v>0</v>
      </c>
      <c r="G958" t="str">
        <f>IFERROR(VLOOKUP(C958,'CWE Categories'!A:C,3,0),"")</f>
        <v>Memory Modification (Memory Buffer Errors, Pointer Issues, Type Errors, etc.)</v>
      </c>
      <c r="M958" t="str">
        <f>IF($G958&lt;&gt;"",VLOOKUP($G958,Model!$A:$D,2,0),"")</f>
        <v>Hijack Execution Flow, Endpoint Denial of Service: Application or System Exploitation</v>
      </c>
      <c r="N958" t="str">
        <f>IF($G958&lt;&gt;"",VLOOKUP($G958,Model!$A:$D,3,0),"")</f>
        <v>N/A</v>
      </c>
      <c r="O958">
        <f>IF($G958&lt;&gt;"",VLOOKUP($G958,Model!$A:$D,4,0),"")</f>
        <v>0</v>
      </c>
    </row>
    <row r="959" spans="1:15" x14ac:dyDescent="0.3">
      <c r="A959" t="s">
        <v>2598</v>
      </c>
      <c r="B959" t="s">
        <v>2599</v>
      </c>
      <c r="C959" t="e">
        <v>#N/A</v>
      </c>
      <c r="D959" t="s">
        <v>1877</v>
      </c>
      <c r="E959" t="e">
        <v>#N/A</v>
      </c>
      <c r="G959" t="str">
        <f>IFERROR(VLOOKUP(C959,'CWE Categories'!A:C,3,0),"")</f>
        <v/>
      </c>
      <c r="M959" t="str">
        <f>IF($G959&lt;&gt;"",VLOOKUP($G959,Model!$A:$D,2,0),"")</f>
        <v/>
      </c>
      <c r="N959" t="str">
        <f>IF($G959&lt;&gt;"",VLOOKUP($G959,Model!$A:$D,3,0),"")</f>
        <v/>
      </c>
      <c r="O959" t="str">
        <f>IF($G959&lt;&gt;"",VLOOKUP($G959,Model!$A:$D,4,0),"")</f>
        <v/>
      </c>
    </row>
    <row r="960" spans="1:15" x14ac:dyDescent="0.3">
      <c r="A960" t="s">
        <v>2600</v>
      </c>
      <c r="B960" t="s">
        <v>2601</v>
      </c>
      <c r="C960" t="s">
        <v>208</v>
      </c>
      <c r="D960" t="s">
        <v>1877</v>
      </c>
      <c r="E960" t="s">
        <v>2602</v>
      </c>
      <c r="G960" t="str">
        <f>IFERROR(VLOOKUP(C960,'CWE Categories'!A:C,3,0),"")</f>
        <v>URL Redirection to Untrusted Site ('Open Redirect')</v>
      </c>
      <c r="M960" t="str">
        <f>IF($G960&lt;&gt;"",VLOOKUP($G960,Model!$A:$D,2,0),"")</f>
        <v>N/A</v>
      </c>
      <c r="N960" t="str">
        <f>IF($G960&lt;&gt;"",VLOOKUP($G960,Model!$A:$D,3,0),"")</f>
        <v>Masquerading</v>
      </c>
      <c r="O960" t="str">
        <f>IF($G960&lt;&gt;"",VLOOKUP($G960,Model!$A:$D,4,0),"")</f>
        <v>Phishing: Spearphishing Link</v>
      </c>
    </row>
    <row r="961" spans="1:15" x14ac:dyDescent="0.3">
      <c r="A961" t="s">
        <v>2603</v>
      </c>
      <c r="B961" t="s">
        <v>2604</v>
      </c>
      <c r="C961" t="s">
        <v>330</v>
      </c>
      <c r="D961" t="s">
        <v>1877</v>
      </c>
      <c r="E961">
        <v>0</v>
      </c>
      <c r="G961" t="str">
        <f>IFERROR(VLOOKUP(C961,'CWE Categories'!A:C,3,0),"")</f>
        <v/>
      </c>
      <c r="M961" t="str">
        <f>IF($G961&lt;&gt;"",VLOOKUP($G961,Model!$A:$D,2,0),"")</f>
        <v/>
      </c>
      <c r="N961" t="str">
        <f>IF($G961&lt;&gt;"",VLOOKUP($G961,Model!$A:$D,3,0),"")</f>
        <v/>
      </c>
      <c r="O961" t="str">
        <f>IF($G961&lt;&gt;"",VLOOKUP($G961,Model!$A:$D,4,0),"")</f>
        <v/>
      </c>
    </row>
    <row r="962" spans="1:15" x14ac:dyDescent="0.3">
      <c r="A962" t="s">
        <v>2605</v>
      </c>
      <c r="B962" t="s">
        <v>2606</v>
      </c>
      <c r="C962" t="s">
        <v>17</v>
      </c>
      <c r="D962" t="s">
        <v>1877</v>
      </c>
      <c r="E962" t="s">
        <v>2607</v>
      </c>
      <c r="G962" t="str">
        <f>IFERROR(VLOOKUP(C962,'CWE Categories'!A:C,3,0),"")</f>
        <v>Memory Modification (Memory Buffer Errors, Pointer Issues, Type Errors, etc.)</v>
      </c>
      <c r="M962" t="str">
        <f>IF($G962&lt;&gt;"",VLOOKUP($G962,Model!$A:$D,2,0),"")</f>
        <v>Hijack Execution Flow, Endpoint Denial of Service: Application or System Exploitation</v>
      </c>
      <c r="N962" t="str">
        <f>IF($G962&lt;&gt;"",VLOOKUP($G962,Model!$A:$D,3,0),"")</f>
        <v>N/A</v>
      </c>
      <c r="O962">
        <f>IF($G962&lt;&gt;"",VLOOKUP($G962,Model!$A:$D,4,0),"")</f>
        <v>0</v>
      </c>
    </row>
    <row r="963" spans="1:15" x14ac:dyDescent="0.3">
      <c r="A963" t="s">
        <v>2608</v>
      </c>
      <c r="B963" t="s">
        <v>2609</v>
      </c>
      <c r="C963" t="s">
        <v>429</v>
      </c>
      <c r="D963" t="s">
        <v>1877</v>
      </c>
      <c r="E963" t="s">
        <v>717</v>
      </c>
      <c r="G963" t="str">
        <f>IFERROR(VLOOKUP(C963,'CWE Categories'!A:C,3,0),"")</f>
        <v>Memory Read (Memory Buffer Errors, Pointer Issues, Type Errors, etc.)</v>
      </c>
      <c r="M963" t="str">
        <f>IF($G963&lt;&gt;"",VLOOKUP($G963,Model!$A:$D,2,0),"")</f>
        <v>Data from Local System</v>
      </c>
      <c r="N963" t="str">
        <f>IF($G963&lt;&gt;"",VLOOKUP($G963,Model!$A:$D,3,0),"")</f>
        <v>Exploitation for Defense Evasion, Exploitation for Credential Access</v>
      </c>
      <c r="O963">
        <f>IF($G963&lt;&gt;"",VLOOKUP($G963,Model!$A:$D,4,0),"")</f>
        <v>0</v>
      </c>
    </row>
    <row r="964" spans="1:15" x14ac:dyDescent="0.3">
      <c r="A964" t="s">
        <v>2610</v>
      </c>
      <c r="B964" t="s">
        <v>2611</v>
      </c>
      <c r="C964" t="s">
        <v>83</v>
      </c>
      <c r="D964" t="s">
        <v>1877</v>
      </c>
      <c r="E964" t="s">
        <v>2612</v>
      </c>
      <c r="G964" t="str">
        <f>IFERROR(VLOOKUP(C964,'CWE Categories'!A:C,3,0),"")</f>
        <v>Cross-site Scripting (XSS)</v>
      </c>
      <c r="M964" t="str">
        <f>IF($G964&lt;&gt;"",VLOOKUP($G964,Model!$A:$D,2,0),"")</f>
        <v>Command and Scripting Interpreter: JavaScript/JScript</v>
      </c>
      <c r="N964" t="str">
        <f>IF($G964&lt;&gt;"",VLOOKUP($G964,Model!$A:$D,3,0),"")</f>
        <v>Man-in-the-Browser</v>
      </c>
      <c r="O964" t="str">
        <f>IF($G964&lt;&gt;"",VLOOKUP($G964,Model!$A:$D,4,0),"")</f>
        <v>Stored – Drive-by Compromise, Others – User Execution: Malicious Link</v>
      </c>
    </row>
    <row r="965" spans="1:15" x14ac:dyDescent="0.3">
      <c r="A965" t="s">
        <v>2613</v>
      </c>
      <c r="B965" t="s">
        <v>2614</v>
      </c>
      <c r="C965" t="s">
        <v>190</v>
      </c>
      <c r="D965" t="s">
        <v>1877</v>
      </c>
      <c r="E965">
        <v>0</v>
      </c>
      <c r="G965" t="str">
        <f>IFERROR(VLOOKUP(C965,'CWE Categories'!A:C,3,0),"")</f>
        <v>General Authentication, Authorization, and Permission Errors</v>
      </c>
      <c r="M965" t="str">
        <f>IF($G965&lt;&gt;"",VLOOKUP($G965,Model!$A:$D,2,0),"")</f>
        <v>Exploit Public-Facing Application,  Exploitation for Privilege Escalation, Exploitation of Remote Services</v>
      </c>
      <c r="N965" t="str">
        <f>IF($G965&lt;&gt;"",VLOOKUP($G965,Model!$A:$D,3,0),"")</f>
        <v>Depends on what is given access to.</v>
      </c>
      <c r="O965" t="str">
        <f>IF($G965&lt;&gt;"",VLOOKUP($G965,Model!$A:$D,4,0),"")</f>
        <v>N/A</v>
      </c>
    </row>
    <row r="966" spans="1:15" x14ac:dyDescent="0.3">
      <c r="A966" t="s">
        <v>2615</v>
      </c>
      <c r="B966" t="s">
        <v>2616</v>
      </c>
      <c r="C966" t="s">
        <v>306</v>
      </c>
      <c r="D966" t="s">
        <v>1877</v>
      </c>
      <c r="E966" t="s">
        <v>2617</v>
      </c>
      <c r="G966" t="str">
        <f>IFERROR(VLOOKUP(C966,'CWE Categories'!A:C,3,0),"")</f>
        <v>General Cryptographic Issues</v>
      </c>
      <c r="M966" t="str">
        <f>IF($G966&lt;&gt;"",VLOOKUP($G966,Model!$A:$D,2,0),"")</f>
        <v>Credential storage or transmission – Valid Accounts; Transmitting over network – Man-in-the-Middle, Network Sniffing; Sensitive information storage – various techniques from the Collection tactic</v>
      </c>
      <c r="N966" t="str">
        <f>IF($G966&lt;&gt;"",VLOOKUP($G966,Model!$A:$D,3,0),"")</f>
        <v>Brute Force</v>
      </c>
      <c r="O966">
        <f>IF($G966&lt;&gt;"",VLOOKUP($G966,Model!$A:$D,4,0),"")</f>
        <v>0</v>
      </c>
    </row>
    <row r="967" spans="1:15" x14ac:dyDescent="0.3">
      <c r="A967" t="s">
        <v>2618</v>
      </c>
      <c r="B967" t="s">
        <v>2619</v>
      </c>
      <c r="C967" t="s">
        <v>60</v>
      </c>
      <c r="D967" t="s">
        <v>1877</v>
      </c>
      <c r="E967" t="s">
        <v>2620</v>
      </c>
      <c r="G967" t="str">
        <f>IFERROR(VLOOKUP(C967,'CWE Categories'!A:C,3,0),"")</f>
        <v>SQL Injection</v>
      </c>
      <c r="M967" t="str">
        <f>IF($G967&lt;&gt;"",VLOOKUP($G967,Model!$A:$D,2,0),"")</f>
        <v>Command and Scripting Interpreter</v>
      </c>
      <c r="N967" t="str">
        <f>IF($G967&lt;&gt;"",VLOOKUP($G967,Model!$A:$D,3,0),"")</f>
        <v>Data from Local System, Server Software Component: Web Shell, Create Account, Exploit Public-Facing Application, Data Manipulation</v>
      </c>
      <c r="O967" t="str">
        <f>IF($G967&lt;&gt;"",VLOOKUP($G967,Model!$A:$D,4,0),"")</f>
        <v>External Remote Service</v>
      </c>
    </row>
    <row r="968" spans="1:15" x14ac:dyDescent="0.3">
      <c r="A968" t="s">
        <v>2621</v>
      </c>
      <c r="B968" t="s">
        <v>2622</v>
      </c>
      <c r="C968" t="s">
        <v>136</v>
      </c>
      <c r="D968" t="s">
        <v>1877</v>
      </c>
      <c r="E968">
        <v>0</v>
      </c>
      <c r="G968" t="str">
        <f>IFERROR(VLOOKUP(C968,'CWE Categories'!A:C,3,0),"")</f>
        <v>General Authentication, Authorization, and Permission Errors</v>
      </c>
      <c r="M968" t="str">
        <f>IF($G968&lt;&gt;"",VLOOKUP($G968,Model!$A:$D,2,0),"")</f>
        <v>Exploit Public-Facing Application,  Exploitation for Privilege Escalation, Exploitation of Remote Services</v>
      </c>
      <c r="N968" t="str">
        <f>IF($G968&lt;&gt;"",VLOOKUP($G968,Model!$A:$D,3,0),"")</f>
        <v>Depends on what is given access to.</v>
      </c>
      <c r="O968" t="str">
        <f>IF($G968&lt;&gt;"",VLOOKUP($G968,Model!$A:$D,4,0),"")</f>
        <v>N/A</v>
      </c>
    </row>
    <row r="969" spans="1:15" x14ac:dyDescent="0.3">
      <c r="A969" t="s">
        <v>2623</v>
      </c>
      <c r="B969" t="s">
        <v>2624</v>
      </c>
      <c r="C969" t="s">
        <v>354</v>
      </c>
      <c r="D969" t="s">
        <v>1877</v>
      </c>
      <c r="E969">
        <v>0</v>
      </c>
      <c r="G969" t="str">
        <f>IFERROR(VLOOKUP(C969,'CWE Categories'!A:C,3,0),"")</f>
        <v/>
      </c>
      <c r="M969" t="str">
        <f>IF($G969&lt;&gt;"",VLOOKUP($G969,Model!$A:$D,2,0),"")</f>
        <v/>
      </c>
      <c r="N969" t="str">
        <f>IF($G969&lt;&gt;"",VLOOKUP($G969,Model!$A:$D,3,0),"")</f>
        <v/>
      </c>
      <c r="O969" t="str">
        <f>IF($G969&lt;&gt;"",VLOOKUP($G969,Model!$A:$D,4,0),"")</f>
        <v/>
      </c>
    </row>
    <row r="970" spans="1:15" x14ac:dyDescent="0.3">
      <c r="A970" t="s">
        <v>2625</v>
      </c>
      <c r="B970" t="s">
        <v>2626</v>
      </c>
      <c r="C970" t="s">
        <v>261</v>
      </c>
      <c r="D970" t="s">
        <v>1877</v>
      </c>
      <c r="E970" t="s">
        <v>2627</v>
      </c>
      <c r="G970" t="str">
        <f>IFERROR(VLOOKUP(C970,'CWE Categories'!A:C,3,0),"")</f>
        <v>Directory Traversal (Relative and Absolute)</v>
      </c>
      <c r="M970" t="str">
        <f>IF($G970&lt;&gt;"",VLOOKUP($G970,Model!$A:$D,2,0),"")</f>
        <v>Read files on system  - Data from Local System; Delete files  - Data Destruction; Upload files - Server Software Component: Web Shell; Write to existing files on system  - Data Manipulation</v>
      </c>
      <c r="N970" t="str">
        <f>IF($G970&lt;&gt;"",VLOOKUP($G970,Model!$A:$D,3,0),"")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970" t="str">
        <f>IF($G970&lt;&gt;"",VLOOKUP($G970,Model!$A:$D,4,0),"")</f>
        <v>T1133</v>
      </c>
    </row>
    <row r="971" spans="1:15" x14ac:dyDescent="0.3">
      <c r="A971" t="s">
        <v>2628</v>
      </c>
      <c r="B971" t="s">
        <v>2629</v>
      </c>
      <c r="C971">
        <v>0</v>
      </c>
      <c r="D971" t="s">
        <v>1877</v>
      </c>
      <c r="E971">
        <v>0</v>
      </c>
      <c r="G971" t="str">
        <f>IFERROR(VLOOKUP(C971,'CWE Categories'!A:C,3,0),"")</f>
        <v/>
      </c>
      <c r="M971" t="str">
        <f>IF($G971&lt;&gt;"",VLOOKUP($G971,Model!$A:$D,2,0),"")</f>
        <v/>
      </c>
      <c r="N971" t="str">
        <f>IF($G971&lt;&gt;"",VLOOKUP($G971,Model!$A:$D,3,0),"")</f>
        <v/>
      </c>
      <c r="O971" t="str">
        <f>IF($G971&lt;&gt;"",VLOOKUP($G971,Model!$A:$D,4,0),"")</f>
        <v/>
      </c>
    </row>
    <row r="972" spans="1:15" x14ac:dyDescent="0.3">
      <c r="A972" t="s">
        <v>2630</v>
      </c>
      <c r="B972" t="s">
        <v>2631</v>
      </c>
      <c r="C972" t="s">
        <v>25</v>
      </c>
      <c r="D972" t="s">
        <v>1877</v>
      </c>
      <c r="E972" t="s">
        <v>2632</v>
      </c>
      <c r="G972" t="str">
        <f>IFERROR(VLOOKUP(C972,'CWE Categories'!A:C,3,0),"")</f>
        <v>Hard-coded Credentials</v>
      </c>
      <c r="M972" t="str">
        <f>IF($G972&lt;&gt;"",VLOOKUP($G972,Model!$A:$D,2,0),"")</f>
        <v>Default Accounts</v>
      </c>
      <c r="N972" t="str">
        <f>IF($G972&lt;&gt;"",VLOOKUP($G972,Model!$A:$D,3,0),"")</f>
        <v>N/A</v>
      </c>
      <c r="O972" t="str">
        <f>IF($G972&lt;&gt;"",VLOOKUP($G972,Model!$A:$D,4,0),"")</f>
        <v>N/A</v>
      </c>
    </row>
    <row r="973" spans="1:15" x14ac:dyDescent="0.3">
      <c r="A973" t="s">
        <v>2633</v>
      </c>
      <c r="B973" t="s">
        <v>2634</v>
      </c>
      <c r="C973" t="s">
        <v>60</v>
      </c>
      <c r="D973" t="s">
        <v>1877</v>
      </c>
      <c r="E973" t="s">
        <v>2635</v>
      </c>
      <c r="G973" t="str">
        <f>IFERROR(VLOOKUP(C973,'CWE Categories'!A:C,3,0),"")</f>
        <v>SQL Injection</v>
      </c>
      <c r="M973" t="str">
        <f>IF($G973&lt;&gt;"",VLOOKUP($G973,Model!$A:$D,2,0),"")</f>
        <v>Command and Scripting Interpreter</v>
      </c>
      <c r="N973" t="str">
        <f>IF($G973&lt;&gt;"",VLOOKUP($G973,Model!$A:$D,3,0),"")</f>
        <v>Data from Local System, Server Software Component: Web Shell, Create Account, Exploit Public-Facing Application, Data Manipulation</v>
      </c>
      <c r="O973" t="str">
        <f>IF($G973&lt;&gt;"",VLOOKUP($G973,Model!$A:$D,4,0),"")</f>
        <v>External Remote Service</v>
      </c>
    </row>
    <row r="974" spans="1:15" x14ac:dyDescent="0.3">
      <c r="A974" t="s">
        <v>2636</v>
      </c>
      <c r="B974" t="s">
        <v>2637</v>
      </c>
      <c r="C974" t="s">
        <v>501</v>
      </c>
      <c r="D974" t="s">
        <v>1877</v>
      </c>
      <c r="E974">
        <v>0</v>
      </c>
      <c r="G974" t="str">
        <f>IFERROR(VLOOKUP(C974,'CWE Categories'!A:C,3,0),"")</f>
        <v>General Credential Management Errors</v>
      </c>
      <c r="M974" t="str">
        <f>IF($G974&lt;&gt;"",VLOOKUP($G974,Model!$A:$D,2,0),"")</f>
        <v>Unsecure Credentials</v>
      </c>
      <c r="N974" t="str">
        <f>IF($G974&lt;&gt;"",VLOOKUP($G974,Model!$A:$D,3,0),"")</f>
        <v>Valid Accounts</v>
      </c>
      <c r="O974" t="str">
        <f>IF($G974&lt;&gt;"",VLOOKUP($G974,Model!$A:$D,4,0),"")</f>
        <v>N/A</v>
      </c>
    </row>
    <row r="975" spans="1:15" x14ac:dyDescent="0.3">
      <c r="A975" t="s">
        <v>2638</v>
      </c>
      <c r="B975" t="s">
        <v>2639</v>
      </c>
      <c r="C975" t="s">
        <v>83</v>
      </c>
      <c r="D975" t="s">
        <v>1877</v>
      </c>
      <c r="E975" t="s">
        <v>2640</v>
      </c>
      <c r="G975" t="str">
        <f>IFERROR(VLOOKUP(C975,'CWE Categories'!A:C,3,0),"")</f>
        <v>Cross-site Scripting (XSS)</v>
      </c>
      <c r="M975" t="str">
        <f>IF($G975&lt;&gt;"",VLOOKUP($G975,Model!$A:$D,2,0),"")</f>
        <v>Command and Scripting Interpreter: JavaScript/JScript</v>
      </c>
      <c r="N975" t="str">
        <f>IF($G975&lt;&gt;"",VLOOKUP($G975,Model!$A:$D,3,0),"")</f>
        <v>Man-in-the-Browser</v>
      </c>
      <c r="O975" t="str">
        <f>IF($G975&lt;&gt;"",VLOOKUP($G975,Model!$A:$D,4,0),"")</f>
        <v>Stored – Drive-by Compromise, Others – User Execution: Malicious Link</v>
      </c>
    </row>
    <row r="976" spans="1:15" x14ac:dyDescent="0.3">
      <c r="A976" t="s">
        <v>2641</v>
      </c>
      <c r="B976" t="s">
        <v>2642</v>
      </c>
      <c r="C976" t="s">
        <v>83</v>
      </c>
      <c r="D976" t="s">
        <v>1877</v>
      </c>
      <c r="E976" t="s">
        <v>2643</v>
      </c>
      <c r="G976" t="str">
        <f>IFERROR(VLOOKUP(C976,'CWE Categories'!A:C,3,0),"")</f>
        <v>Cross-site Scripting (XSS)</v>
      </c>
      <c r="M976" t="str">
        <f>IF($G976&lt;&gt;"",VLOOKUP($G976,Model!$A:$D,2,0),"")</f>
        <v>Command and Scripting Interpreter: JavaScript/JScript</v>
      </c>
      <c r="N976" t="str">
        <f>IF($G976&lt;&gt;"",VLOOKUP($G976,Model!$A:$D,3,0),"")</f>
        <v>Man-in-the-Browser</v>
      </c>
      <c r="O976" t="str">
        <f>IF($G976&lt;&gt;"",VLOOKUP($G976,Model!$A:$D,4,0),"")</f>
        <v>Stored – Drive-by Compromise, Others – User Execution: Malicious Link</v>
      </c>
    </row>
    <row r="977" spans="1:15" x14ac:dyDescent="0.3">
      <c r="A977" t="s">
        <v>2644</v>
      </c>
      <c r="B977" t="s">
        <v>2645</v>
      </c>
      <c r="C977" t="s">
        <v>394</v>
      </c>
      <c r="D977" t="s">
        <v>1877</v>
      </c>
      <c r="E977" t="s">
        <v>2646</v>
      </c>
      <c r="G977" t="str">
        <f>IFERROR(VLOOKUP(C977,'CWE Categories'!A:C,3,0),"")</f>
        <v/>
      </c>
      <c r="M977" t="str">
        <f>IF($G977&lt;&gt;"",VLOOKUP($G977,Model!$A:$D,2,0),"")</f>
        <v/>
      </c>
      <c r="N977" t="str">
        <f>IF($G977&lt;&gt;"",VLOOKUP($G977,Model!$A:$D,3,0),"")</f>
        <v/>
      </c>
      <c r="O977" t="str">
        <f>IF($G977&lt;&gt;"",VLOOKUP($G977,Model!$A:$D,4,0),"")</f>
        <v/>
      </c>
    </row>
    <row r="978" spans="1:15" x14ac:dyDescent="0.3">
      <c r="A978" t="s">
        <v>2647</v>
      </c>
      <c r="B978" t="s">
        <v>2648</v>
      </c>
      <c r="C978" t="s">
        <v>106</v>
      </c>
      <c r="D978" t="s">
        <v>1877</v>
      </c>
      <c r="E978" t="s">
        <v>2649</v>
      </c>
      <c r="G978" t="str">
        <f>IFERROR(VLOOKUP(C978,'CWE Categories'!A:C,3,0),"")</f>
        <v>Cross-site Request Forgery (CSRF)</v>
      </c>
      <c r="M978" t="str">
        <f>IF($G978&lt;&gt;"",VLOOKUP($G978,Model!$A:$D,2,0),"")</f>
        <v>Exploitation for Privilege Escalation</v>
      </c>
      <c r="N978" t="str">
        <f>IF($G978&lt;&gt;"",VLOOKUP($G978,Model!$A:$D,3,0),"")</f>
        <v>Depends on what functionality is vulnerable</v>
      </c>
      <c r="O978" t="str">
        <f>IF($G978&lt;&gt;"",VLOOKUP($G978,Model!$A:$D,4,0),"")</f>
        <v>User Execution: Malicious Link</v>
      </c>
    </row>
    <row r="979" spans="1:15" x14ac:dyDescent="0.3">
      <c r="A979" t="s">
        <v>2650</v>
      </c>
      <c r="B979" t="s">
        <v>2651</v>
      </c>
      <c r="C979" t="s">
        <v>429</v>
      </c>
      <c r="D979" t="s">
        <v>1877</v>
      </c>
      <c r="E979" t="s">
        <v>2652</v>
      </c>
      <c r="G979" t="str">
        <f>IFERROR(VLOOKUP(C979,'CWE Categories'!A:C,3,0),"")</f>
        <v>Memory Read (Memory Buffer Errors, Pointer Issues, Type Errors, etc.)</v>
      </c>
      <c r="M979" t="str">
        <f>IF($G979&lt;&gt;"",VLOOKUP($G979,Model!$A:$D,2,0),"")</f>
        <v>Data from Local System</v>
      </c>
      <c r="N979" t="str">
        <f>IF($G979&lt;&gt;"",VLOOKUP($G979,Model!$A:$D,3,0),"")</f>
        <v>Exploitation for Defense Evasion, Exploitation for Credential Access</v>
      </c>
      <c r="O979">
        <f>IF($G979&lt;&gt;"",VLOOKUP($G979,Model!$A:$D,4,0),"")</f>
        <v>0</v>
      </c>
    </row>
    <row r="980" spans="1:15" x14ac:dyDescent="0.3">
      <c r="A980" t="s">
        <v>2653</v>
      </c>
      <c r="B980" t="s">
        <v>2654</v>
      </c>
      <c r="C980" t="s">
        <v>1149</v>
      </c>
      <c r="D980" t="s">
        <v>1877</v>
      </c>
      <c r="E980" t="s">
        <v>2655</v>
      </c>
      <c r="G980" t="str">
        <f>IFERROR(VLOOKUP(C980,'CWE Categories'!A:C,3,0),"")</f>
        <v>Deserialization of Untrusted Data</v>
      </c>
      <c r="M980" t="str">
        <f>IF($G980&lt;&gt;"",VLOOKUP($G980,Model!$A:$D,2,0),"")</f>
        <v>Command and Scripting Interpreter</v>
      </c>
      <c r="N980" t="str">
        <f>IF($G980&lt;&gt;"",VLOOKUP($G980,Model!$A:$D,3,0),"")</f>
        <v>N/A</v>
      </c>
      <c r="O980" t="str">
        <f>IF($G980&lt;&gt;"",VLOOKUP($G980,Model!$A:$D,4,0),"")</f>
        <v>External Remote Service</v>
      </c>
    </row>
    <row r="981" spans="1:15" x14ac:dyDescent="0.3">
      <c r="A981" t="s">
        <v>2656</v>
      </c>
      <c r="B981" t="s">
        <v>2657</v>
      </c>
      <c r="C981" t="s">
        <v>429</v>
      </c>
      <c r="D981" t="s">
        <v>1877</v>
      </c>
      <c r="E981" t="s">
        <v>2658</v>
      </c>
      <c r="G981" t="str">
        <f>IFERROR(VLOOKUP(C981,'CWE Categories'!A:C,3,0),"")</f>
        <v>Memory Read (Memory Buffer Errors, Pointer Issues, Type Errors, etc.)</v>
      </c>
      <c r="M981" t="str">
        <f>IF($G981&lt;&gt;"",VLOOKUP($G981,Model!$A:$D,2,0),"")</f>
        <v>Data from Local System</v>
      </c>
      <c r="N981" t="str">
        <f>IF($G981&lt;&gt;"",VLOOKUP($G981,Model!$A:$D,3,0),"")</f>
        <v>Exploitation for Defense Evasion, Exploitation for Credential Access</v>
      </c>
      <c r="O981">
        <f>IF($G981&lt;&gt;"",VLOOKUP($G981,Model!$A:$D,4,0),"")</f>
        <v>0</v>
      </c>
    </row>
    <row r="982" spans="1:15" x14ac:dyDescent="0.3">
      <c r="A982" t="s">
        <v>2659</v>
      </c>
      <c r="B982" t="s">
        <v>2660</v>
      </c>
      <c r="C982" t="s">
        <v>354</v>
      </c>
      <c r="D982" t="s">
        <v>1877</v>
      </c>
      <c r="E982" t="s">
        <v>2661</v>
      </c>
      <c r="G982" t="str">
        <f>IFERROR(VLOOKUP(C982,'CWE Categories'!A:C,3,0),"")</f>
        <v/>
      </c>
      <c r="M982" t="str">
        <f>IF($G982&lt;&gt;"",VLOOKUP($G982,Model!$A:$D,2,0),"")</f>
        <v/>
      </c>
      <c r="N982" t="str">
        <f>IF($G982&lt;&gt;"",VLOOKUP($G982,Model!$A:$D,3,0),"")</f>
        <v/>
      </c>
      <c r="O982" t="str">
        <f>IF($G982&lt;&gt;"",VLOOKUP($G982,Model!$A:$D,4,0),"")</f>
        <v/>
      </c>
    </row>
    <row r="983" spans="1:15" x14ac:dyDescent="0.3">
      <c r="A983" t="s">
        <v>2662</v>
      </c>
      <c r="B983" t="s">
        <v>2663</v>
      </c>
      <c r="C983" t="s">
        <v>83</v>
      </c>
      <c r="D983" t="s">
        <v>1877</v>
      </c>
      <c r="E983" t="s">
        <v>2664</v>
      </c>
      <c r="G983" t="str">
        <f>IFERROR(VLOOKUP(C983,'CWE Categories'!A:C,3,0),"")</f>
        <v>Cross-site Scripting (XSS)</v>
      </c>
      <c r="M983" t="str">
        <f>IF($G983&lt;&gt;"",VLOOKUP($G983,Model!$A:$D,2,0),"")</f>
        <v>Command and Scripting Interpreter: JavaScript/JScript</v>
      </c>
      <c r="N983" t="str">
        <f>IF($G983&lt;&gt;"",VLOOKUP($G983,Model!$A:$D,3,0),"")</f>
        <v>Man-in-the-Browser</v>
      </c>
      <c r="O983" t="str">
        <f>IF($G983&lt;&gt;"",VLOOKUP($G983,Model!$A:$D,4,0),"")</f>
        <v>Stored – Drive-by Compromise, Others – User Execution: Malicious Link</v>
      </c>
    </row>
    <row r="984" spans="1:15" x14ac:dyDescent="0.3">
      <c r="A984" t="s">
        <v>2665</v>
      </c>
      <c r="B984" t="s">
        <v>2666</v>
      </c>
      <c r="C984" t="s">
        <v>203</v>
      </c>
      <c r="D984" t="s">
        <v>1877</v>
      </c>
      <c r="E984" t="s">
        <v>2667</v>
      </c>
      <c r="G984" t="str">
        <f>IFERROR(VLOOKUP(C984,'CWE Categories'!A:C,3,0),"")</f>
        <v/>
      </c>
      <c r="M984" t="str">
        <f>IF($G984&lt;&gt;"",VLOOKUP($G984,Model!$A:$D,2,0),"")</f>
        <v/>
      </c>
      <c r="N984" t="str">
        <f>IF($G984&lt;&gt;"",VLOOKUP($G984,Model!$A:$D,3,0),"")</f>
        <v/>
      </c>
      <c r="O984" t="str">
        <f>IF($G984&lt;&gt;"",VLOOKUP($G984,Model!$A:$D,4,0),"")</f>
        <v/>
      </c>
    </row>
    <row r="985" spans="1:15" x14ac:dyDescent="0.3">
      <c r="A985" t="s">
        <v>2668</v>
      </c>
      <c r="B985" t="s">
        <v>2669</v>
      </c>
      <c r="C985" t="s">
        <v>306</v>
      </c>
      <c r="D985" t="s">
        <v>1877</v>
      </c>
      <c r="E985">
        <v>0</v>
      </c>
      <c r="G985" t="str">
        <f>IFERROR(VLOOKUP(C985,'CWE Categories'!A:C,3,0),"")</f>
        <v>General Cryptographic Issues</v>
      </c>
      <c r="M985" t="str">
        <f>IF($G985&lt;&gt;"",VLOOKUP($G985,Model!$A:$D,2,0),"")</f>
        <v>Credential storage or transmission – Valid Accounts; Transmitting over network – Man-in-the-Middle, Network Sniffing; Sensitive information storage – various techniques from the Collection tactic</v>
      </c>
      <c r="N985" t="str">
        <f>IF($G985&lt;&gt;"",VLOOKUP($G985,Model!$A:$D,3,0),"")</f>
        <v>Brute Force</v>
      </c>
      <c r="O985">
        <f>IF($G985&lt;&gt;"",VLOOKUP($G985,Model!$A:$D,4,0),"")</f>
        <v>0</v>
      </c>
    </row>
    <row r="986" spans="1:15" x14ac:dyDescent="0.3">
      <c r="A986" t="s">
        <v>2670</v>
      </c>
      <c r="B986" t="s">
        <v>2671</v>
      </c>
      <c r="C986" t="s">
        <v>83</v>
      </c>
      <c r="D986" t="s">
        <v>1877</v>
      </c>
      <c r="E986" t="s">
        <v>2672</v>
      </c>
      <c r="G986" t="str">
        <f>IFERROR(VLOOKUP(C986,'CWE Categories'!A:C,3,0),"")</f>
        <v>Cross-site Scripting (XSS)</v>
      </c>
      <c r="M986" t="str">
        <f>IF($G986&lt;&gt;"",VLOOKUP($G986,Model!$A:$D,2,0),"")</f>
        <v>Command and Scripting Interpreter: JavaScript/JScript</v>
      </c>
      <c r="N986" t="str">
        <f>IF($G986&lt;&gt;"",VLOOKUP($G986,Model!$A:$D,3,0),"")</f>
        <v>Man-in-the-Browser</v>
      </c>
      <c r="O986" t="str">
        <f>IF($G986&lt;&gt;"",VLOOKUP($G986,Model!$A:$D,4,0),"")</f>
        <v>Stored – Drive-by Compromise, Others – User Execution: Malicious Link</v>
      </c>
    </row>
    <row r="987" spans="1:15" x14ac:dyDescent="0.3">
      <c r="A987" t="s">
        <v>2673</v>
      </c>
      <c r="B987" t="s">
        <v>2674</v>
      </c>
      <c r="C987" t="s">
        <v>354</v>
      </c>
      <c r="D987" t="s">
        <v>1877</v>
      </c>
      <c r="E987" t="s">
        <v>2675</v>
      </c>
      <c r="G987" t="str">
        <f>IFERROR(VLOOKUP(C987,'CWE Categories'!A:C,3,0),"")</f>
        <v/>
      </c>
      <c r="M987" t="str">
        <f>IF($G987&lt;&gt;"",VLOOKUP($G987,Model!$A:$D,2,0),"")</f>
        <v/>
      </c>
      <c r="N987" t="str">
        <f>IF($G987&lt;&gt;"",VLOOKUP($G987,Model!$A:$D,3,0),"")</f>
        <v/>
      </c>
      <c r="O987" t="str">
        <f>IF($G987&lt;&gt;"",VLOOKUP($G987,Model!$A:$D,4,0),"")</f>
        <v/>
      </c>
    </row>
    <row r="988" spans="1:15" x14ac:dyDescent="0.3">
      <c r="A988" t="s">
        <v>2676</v>
      </c>
      <c r="B988" t="s">
        <v>2677</v>
      </c>
      <c r="C988" t="s">
        <v>36</v>
      </c>
      <c r="D988" t="s">
        <v>1877</v>
      </c>
      <c r="E988" t="s">
        <v>2678</v>
      </c>
      <c r="G988" t="str">
        <f>IFERROR(VLOOKUP(C988,'CWE Categories'!A:C,3,0),"")</f>
        <v/>
      </c>
      <c r="M988" t="str">
        <f>IF($G988&lt;&gt;"",VLOOKUP($G988,Model!$A:$D,2,0),"")</f>
        <v/>
      </c>
      <c r="N988" t="str">
        <f>IF($G988&lt;&gt;"",VLOOKUP($G988,Model!$A:$D,3,0),"")</f>
        <v/>
      </c>
      <c r="O988" t="str">
        <f>IF($G988&lt;&gt;"",VLOOKUP($G988,Model!$A:$D,4,0),"")</f>
        <v/>
      </c>
    </row>
    <row r="989" spans="1:15" x14ac:dyDescent="0.3">
      <c r="A989" t="s">
        <v>2679</v>
      </c>
      <c r="B989" t="s">
        <v>2680</v>
      </c>
      <c r="C989" t="s">
        <v>2681</v>
      </c>
      <c r="D989" t="s">
        <v>1877</v>
      </c>
      <c r="E989">
        <v>0</v>
      </c>
      <c r="G989" t="str">
        <f>IFERROR(VLOOKUP(C989,'CWE Categories'!A:C,3,0),"")</f>
        <v/>
      </c>
      <c r="M989" t="str">
        <f>IF($G989&lt;&gt;"",VLOOKUP($G989,Model!$A:$D,2,0),"")</f>
        <v/>
      </c>
      <c r="N989" t="str">
        <f>IF($G989&lt;&gt;"",VLOOKUP($G989,Model!$A:$D,3,0),"")</f>
        <v/>
      </c>
      <c r="O989" t="str">
        <f>IF($G989&lt;&gt;"",VLOOKUP($G989,Model!$A:$D,4,0),"")</f>
        <v/>
      </c>
    </row>
    <row r="990" spans="1:15" x14ac:dyDescent="0.3">
      <c r="A990" t="s">
        <v>2682</v>
      </c>
      <c r="B990" t="s">
        <v>2683</v>
      </c>
      <c r="C990" t="s">
        <v>36</v>
      </c>
      <c r="D990" t="s">
        <v>1877</v>
      </c>
      <c r="E990" t="s">
        <v>2684</v>
      </c>
      <c r="G990" t="str">
        <f>IFERROR(VLOOKUP(C990,'CWE Categories'!A:C,3,0),"")</f>
        <v/>
      </c>
      <c r="M990" t="str">
        <f>IF($G990&lt;&gt;"",VLOOKUP($G990,Model!$A:$D,2,0),"")</f>
        <v/>
      </c>
      <c r="N990" t="str">
        <f>IF($G990&lt;&gt;"",VLOOKUP($G990,Model!$A:$D,3,0),"")</f>
        <v/>
      </c>
      <c r="O990" t="str">
        <f>IF($G990&lt;&gt;"",VLOOKUP($G990,Model!$A:$D,4,0),"")</f>
        <v/>
      </c>
    </row>
    <row r="991" spans="1:15" x14ac:dyDescent="0.3">
      <c r="A991" t="s">
        <v>2685</v>
      </c>
      <c r="B991" t="s">
        <v>2686</v>
      </c>
      <c r="C991" t="s">
        <v>1176</v>
      </c>
      <c r="D991" t="s">
        <v>1877</v>
      </c>
      <c r="E991" t="s">
        <v>2687</v>
      </c>
      <c r="G991" t="str">
        <f>IFERROR(VLOOKUP(C991,'CWE Categories'!A:C,3,0),"")</f>
        <v>Memory Modification (Memory Buffer Errors, Pointer Issues, Type Errors, etc.)</v>
      </c>
      <c r="M991" t="str">
        <f>IF($G991&lt;&gt;"",VLOOKUP($G991,Model!$A:$D,2,0),"")</f>
        <v>Hijack Execution Flow, Endpoint Denial of Service: Application or System Exploitation</v>
      </c>
      <c r="N991" t="str">
        <f>IF($G991&lt;&gt;"",VLOOKUP($G991,Model!$A:$D,3,0),"")</f>
        <v>N/A</v>
      </c>
      <c r="O991">
        <f>IF($G991&lt;&gt;"",VLOOKUP($G991,Model!$A:$D,4,0),"")</f>
        <v>0</v>
      </c>
    </row>
    <row r="992" spans="1:15" x14ac:dyDescent="0.3">
      <c r="A992" t="s">
        <v>2688</v>
      </c>
      <c r="B992" t="s">
        <v>2689</v>
      </c>
      <c r="C992" t="s">
        <v>1176</v>
      </c>
      <c r="D992" t="s">
        <v>1877</v>
      </c>
      <c r="E992" t="s">
        <v>2230</v>
      </c>
      <c r="G992" t="str">
        <f>IFERROR(VLOOKUP(C992,'CWE Categories'!A:C,3,0),"")</f>
        <v>Memory Modification (Memory Buffer Errors, Pointer Issues, Type Errors, etc.)</v>
      </c>
      <c r="M992" t="str">
        <f>IF($G992&lt;&gt;"",VLOOKUP($G992,Model!$A:$D,2,0),"")</f>
        <v>Hijack Execution Flow, Endpoint Denial of Service: Application or System Exploitation</v>
      </c>
      <c r="N992" t="str">
        <f>IF($G992&lt;&gt;"",VLOOKUP($G992,Model!$A:$D,3,0),"")</f>
        <v>N/A</v>
      </c>
      <c r="O992">
        <f>IF($G992&lt;&gt;"",VLOOKUP($G992,Model!$A:$D,4,0),"")</f>
        <v>0</v>
      </c>
    </row>
    <row r="993" spans="1:15" x14ac:dyDescent="0.3">
      <c r="A993" t="s">
        <v>2690</v>
      </c>
      <c r="B993" t="s">
        <v>2691</v>
      </c>
      <c r="C993" t="s">
        <v>83</v>
      </c>
      <c r="D993" t="s">
        <v>1877</v>
      </c>
      <c r="E993" t="s">
        <v>2692</v>
      </c>
      <c r="G993" t="str">
        <f>IFERROR(VLOOKUP(C993,'CWE Categories'!A:C,3,0),"")</f>
        <v>Cross-site Scripting (XSS)</v>
      </c>
      <c r="M993" t="str">
        <f>IF($G993&lt;&gt;"",VLOOKUP($G993,Model!$A:$D,2,0),"")</f>
        <v>Command and Scripting Interpreter: JavaScript/JScript</v>
      </c>
      <c r="N993" t="str">
        <f>IF($G993&lt;&gt;"",VLOOKUP($G993,Model!$A:$D,3,0),"")</f>
        <v>Man-in-the-Browser</v>
      </c>
      <c r="O993" t="str">
        <f>IF($G993&lt;&gt;"",VLOOKUP($G993,Model!$A:$D,4,0),"")</f>
        <v>Stored – Drive-by Compromise, Others – User Execution: Malicious Link</v>
      </c>
    </row>
    <row r="994" spans="1:15" x14ac:dyDescent="0.3">
      <c r="A994" t="s">
        <v>2693</v>
      </c>
      <c r="B994" t="s">
        <v>2694</v>
      </c>
      <c r="C994" t="s">
        <v>203</v>
      </c>
      <c r="D994" t="s">
        <v>1877</v>
      </c>
      <c r="E994" t="s">
        <v>2695</v>
      </c>
      <c r="G994" t="str">
        <f>IFERROR(VLOOKUP(C994,'CWE Categories'!A:C,3,0),"")</f>
        <v/>
      </c>
      <c r="M994" t="str">
        <f>IF($G994&lt;&gt;"",VLOOKUP($G994,Model!$A:$D,2,0),"")</f>
        <v/>
      </c>
      <c r="N994" t="str">
        <f>IF($G994&lt;&gt;"",VLOOKUP($G994,Model!$A:$D,3,0),"")</f>
        <v/>
      </c>
      <c r="O994" t="str">
        <f>IF($G994&lt;&gt;"",VLOOKUP($G994,Model!$A:$D,4,0),"")</f>
        <v/>
      </c>
    </row>
    <row r="995" spans="1:15" x14ac:dyDescent="0.3">
      <c r="A995" t="s">
        <v>2696</v>
      </c>
      <c r="B995" t="s">
        <v>2697</v>
      </c>
      <c r="C995" t="s">
        <v>2096</v>
      </c>
      <c r="D995" t="s">
        <v>1877</v>
      </c>
      <c r="E995" t="s">
        <v>2698</v>
      </c>
      <c r="G995" t="str">
        <f>IFERROR(VLOOKUP(C995,'CWE Categories'!A:C,3,0),"")</f>
        <v>Unrestricted File Upload</v>
      </c>
      <c r="M995" t="str">
        <f>IF($G995&lt;&gt;"",VLOOKUP($G995,Model!$A:$D,2,0),"")</f>
        <v>Server Software Component: Web Shell</v>
      </c>
      <c r="N995" t="str">
        <f>IF($G995&lt;&gt;"",VLOOKUP($G995,Model!$A:$D,3,0),"")</f>
        <v>Command and Scripting Interpreter</v>
      </c>
      <c r="O995" t="str">
        <f>IF($G995&lt;&gt;"",VLOOKUP($G995,Model!$A:$D,4,0),"")</f>
        <v>External Remote Service</v>
      </c>
    </row>
    <row r="996" spans="1:15" x14ac:dyDescent="0.3">
      <c r="A996" t="s">
        <v>2699</v>
      </c>
      <c r="B996" t="s">
        <v>2700</v>
      </c>
      <c r="C996" t="s">
        <v>390</v>
      </c>
      <c r="D996" t="s">
        <v>1877</v>
      </c>
      <c r="E996">
        <v>0</v>
      </c>
      <c r="G996" t="str">
        <f>IFERROR(VLOOKUP(C996,'CWE Categories'!A:C,3,0),"")</f>
        <v>General Authentication, Authorization, and Permission Errors</v>
      </c>
      <c r="M996" t="str">
        <f>IF($G996&lt;&gt;"",VLOOKUP($G996,Model!$A:$D,2,0),"")</f>
        <v>Exploit Public-Facing Application,  Exploitation for Privilege Escalation, Exploitation of Remote Services</v>
      </c>
      <c r="N996" t="str">
        <f>IF($G996&lt;&gt;"",VLOOKUP($G996,Model!$A:$D,3,0),"")</f>
        <v>Depends on what is given access to.</v>
      </c>
      <c r="O996" t="str">
        <f>IF($G996&lt;&gt;"",VLOOKUP($G996,Model!$A:$D,4,0),"")</f>
        <v>N/A</v>
      </c>
    </row>
    <row r="997" spans="1:15" x14ac:dyDescent="0.3">
      <c r="A997" t="s">
        <v>2701</v>
      </c>
      <c r="B997" t="s">
        <v>2702</v>
      </c>
      <c r="C997" t="s">
        <v>674</v>
      </c>
      <c r="D997" t="s">
        <v>1877</v>
      </c>
      <c r="E997">
        <v>0</v>
      </c>
      <c r="G997" t="str">
        <f>IFERROR(VLOOKUP(C997,'CWE Categories'!A:C,3,0),"")</f>
        <v>Memory Modification (Memory Buffer Errors, Pointer Issues, Type Errors, etc.)</v>
      </c>
      <c r="M997" t="str">
        <f>IF($G997&lt;&gt;"",VLOOKUP($G997,Model!$A:$D,2,0),"")</f>
        <v>Hijack Execution Flow, Endpoint Denial of Service: Application or System Exploitation</v>
      </c>
      <c r="N997" t="str">
        <f>IF($G997&lt;&gt;"",VLOOKUP($G997,Model!$A:$D,3,0),"")</f>
        <v>N/A</v>
      </c>
      <c r="O997">
        <f>IF($G997&lt;&gt;"",VLOOKUP($G997,Model!$A:$D,4,0),"")</f>
        <v>0</v>
      </c>
    </row>
    <row r="998" spans="1:15" x14ac:dyDescent="0.3">
      <c r="A998" t="s">
        <v>2703</v>
      </c>
      <c r="B998" t="s">
        <v>2704</v>
      </c>
      <c r="C998" t="s">
        <v>60</v>
      </c>
      <c r="D998" t="s">
        <v>1877</v>
      </c>
      <c r="E998" t="s">
        <v>2705</v>
      </c>
      <c r="G998" t="str">
        <f>IFERROR(VLOOKUP(C998,'CWE Categories'!A:C,3,0),"")</f>
        <v>SQL Injection</v>
      </c>
      <c r="M998" t="str">
        <f>IF($G998&lt;&gt;"",VLOOKUP($G998,Model!$A:$D,2,0),"")</f>
        <v>Command and Scripting Interpreter</v>
      </c>
      <c r="N998" t="str">
        <f>IF($G998&lt;&gt;"",VLOOKUP($G998,Model!$A:$D,3,0),"")</f>
        <v>Data from Local System, Server Software Component: Web Shell, Create Account, Exploit Public-Facing Application, Data Manipulation</v>
      </c>
      <c r="O998" t="str">
        <f>IF($G998&lt;&gt;"",VLOOKUP($G998,Model!$A:$D,4,0),"")</f>
        <v>External Remote Service</v>
      </c>
    </row>
    <row r="999" spans="1:15" x14ac:dyDescent="0.3">
      <c r="A999" t="s">
        <v>2706</v>
      </c>
      <c r="B999" t="s">
        <v>2707</v>
      </c>
      <c r="C999" t="s">
        <v>855</v>
      </c>
      <c r="D999" t="s">
        <v>1877</v>
      </c>
      <c r="E999" t="s">
        <v>2708</v>
      </c>
      <c r="G999" t="str">
        <f>IFERROR(VLOOKUP(C999,'CWE Categories'!A:C,3,0),"")</f>
        <v>General Authentication, Authorization, and Permission Errors</v>
      </c>
      <c r="M999" t="str">
        <f>IF($G999&lt;&gt;"",VLOOKUP($G999,Model!$A:$D,2,0),"")</f>
        <v>Exploit Public-Facing Application,  Exploitation for Privilege Escalation, Exploitation of Remote Services</v>
      </c>
      <c r="N999" t="str">
        <f>IF($G999&lt;&gt;"",VLOOKUP($G999,Model!$A:$D,3,0),"")</f>
        <v>Depends on what is given access to.</v>
      </c>
      <c r="O999" t="str">
        <f>IF($G999&lt;&gt;"",VLOOKUP($G999,Model!$A:$D,4,0),"")</f>
        <v>N/A</v>
      </c>
    </row>
    <row r="1000" spans="1:15" x14ac:dyDescent="0.3">
      <c r="A1000" t="s">
        <v>2709</v>
      </c>
      <c r="B1000" t="s">
        <v>2710</v>
      </c>
      <c r="C1000" t="s">
        <v>119</v>
      </c>
      <c r="D1000" t="s">
        <v>1877</v>
      </c>
      <c r="E1000" t="s">
        <v>2711</v>
      </c>
      <c r="G1000" t="str">
        <f>IFERROR(VLOOKUP(C1000,'CWE Categories'!A:C,3,0),"")</f>
        <v>OS Command Injection</v>
      </c>
      <c r="M1000" t="str">
        <f>IF($G1000&lt;&gt;"",VLOOKUP($G1000,Model!$A:$D,2,0),"")</f>
        <v>Command and Scripting Interpreter</v>
      </c>
      <c r="N1000" t="str">
        <f>IF($G1000&lt;&gt;"",VLOOKUP($G1000,Model!$A:$D,3,0),"")</f>
        <v>N/A</v>
      </c>
      <c r="O1000" t="str">
        <f>IF($G1000&lt;&gt;"",VLOOKUP($G1000,Model!$A:$D,4,0),"")</f>
        <v>External Remote Service</v>
      </c>
    </row>
    <row r="1001" spans="1:15" x14ac:dyDescent="0.3">
      <c r="A1001" t="s">
        <v>2712</v>
      </c>
      <c r="B1001" t="s">
        <v>2713</v>
      </c>
      <c r="C1001" t="s">
        <v>266</v>
      </c>
      <c r="D1001" t="s">
        <v>1877</v>
      </c>
      <c r="E1001" t="s">
        <v>2714</v>
      </c>
      <c r="G1001" t="str">
        <f>IFERROR(VLOOKUP(C1001,'CWE Categories'!A:C,3,0),"")</f>
        <v>XML External Entity (XXE)</v>
      </c>
      <c r="M1001" t="str">
        <f>IF($G1001&lt;&gt;"",VLOOKUP($G1001,Model!$A:$D,2,0),"")</f>
        <v>Command and Scripting Interpreter.</v>
      </c>
      <c r="N1001" t="str">
        <f>IF($G1001&lt;&gt;"",VLOOKUP($G1001,Model!$A:$D,3,0),"")</f>
        <v>Data from Local System, Network Service Scanning</v>
      </c>
      <c r="O1001" t="str">
        <f>IF($G1001&lt;&gt;"",VLOOKUP($G1001,Model!$A:$D,4,0),"")</f>
        <v>External Remote Service</v>
      </c>
    </row>
    <row r="1002" spans="1:15" x14ac:dyDescent="0.3">
      <c r="A1002" t="s">
        <v>2715</v>
      </c>
      <c r="B1002" t="s">
        <v>2716</v>
      </c>
      <c r="C1002" t="s">
        <v>36</v>
      </c>
      <c r="D1002" t="s">
        <v>1877</v>
      </c>
      <c r="E1002" t="s">
        <v>2717</v>
      </c>
      <c r="G1002" t="str">
        <f>IFERROR(VLOOKUP(C1002,'CWE Categories'!A:C,3,0),"")</f>
        <v/>
      </c>
      <c r="M1002" t="str">
        <f>IF($G1002&lt;&gt;"",VLOOKUP($G1002,Model!$A:$D,2,0),"")</f>
        <v/>
      </c>
      <c r="N1002" t="str">
        <f>IF($G1002&lt;&gt;"",VLOOKUP($G1002,Model!$A:$D,3,0),"")</f>
        <v/>
      </c>
      <c r="O1002" t="str">
        <f>IF($G1002&lt;&gt;"",VLOOKUP($G1002,Model!$A:$D,4,0),"")</f>
        <v/>
      </c>
    </row>
    <row r="1003" spans="1:15" x14ac:dyDescent="0.3">
      <c r="A1003" t="s">
        <v>2718</v>
      </c>
      <c r="B1003" t="s">
        <v>2719</v>
      </c>
      <c r="C1003" t="s">
        <v>36</v>
      </c>
      <c r="D1003" t="s">
        <v>1877</v>
      </c>
      <c r="E1003" t="s">
        <v>1939</v>
      </c>
      <c r="G1003" t="str">
        <f>IFERROR(VLOOKUP(C1003,'CWE Categories'!A:C,3,0),"")</f>
        <v/>
      </c>
      <c r="M1003" t="str">
        <f>IF($G1003&lt;&gt;"",VLOOKUP($G1003,Model!$A:$D,2,0),"")</f>
        <v/>
      </c>
      <c r="N1003" t="str">
        <f>IF($G1003&lt;&gt;"",VLOOKUP($G1003,Model!$A:$D,3,0),"")</f>
        <v/>
      </c>
      <c r="O1003" t="str">
        <f>IF($G1003&lt;&gt;"",VLOOKUP($G1003,Model!$A:$D,4,0),"")</f>
        <v/>
      </c>
    </row>
    <row r="1004" spans="1:15" x14ac:dyDescent="0.3">
      <c r="A1004" t="s">
        <v>2720</v>
      </c>
      <c r="B1004" t="s">
        <v>2721</v>
      </c>
      <c r="C1004" t="s">
        <v>158</v>
      </c>
      <c r="D1004" t="s">
        <v>1877</v>
      </c>
      <c r="E1004" t="s">
        <v>2722</v>
      </c>
      <c r="G1004" t="str">
        <f>IFERROR(VLOOKUP(C1004,'CWE Categories'!A:C,3,0),"")</f>
        <v>Uncontrolled Resource Consumption</v>
      </c>
      <c r="M1004" t="str">
        <f>IF($G1004&lt;&gt;"",VLOOKUP($G1004,Model!$A:$D,2,0),"")</f>
        <v>Endpoint Denial of Service</v>
      </c>
      <c r="N1004" t="str">
        <f>IF($G1004&lt;&gt;"",VLOOKUP($G1004,Model!$A:$D,3,0),"")</f>
        <v>N/A</v>
      </c>
      <c r="O1004" t="str">
        <f>IF($G1004&lt;&gt;"",VLOOKUP($G1004,Model!$A:$D,4,0),"")</f>
        <v>N/A</v>
      </c>
    </row>
    <row r="1005" spans="1:15" x14ac:dyDescent="0.3">
      <c r="A1005" t="s">
        <v>2723</v>
      </c>
      <c r="B1005" t="s">
        <v>2724</v>
      </c>
      <c r="C1005" t="s">
        <v>106</v>
      </c>
      <c r="D1005" t="s">
        <v>1877</v>
      </c>
      <c r="E1005" t="s">
        <v>2725</v>
      </c>
      <c r="G1005" t="str">
        <f>IFERROR(VLOOKUP(C1005,'CWE Categories'!A:C,3,0),"")</f>
        <v>Cross-site Request Forgery (CSRF)</v>
      </c>
      <c r="M1005" t="str">
        <f>IF($G1005&lt;&gt;"",VLOOKUP($G1005,Model!$A:$D,2,0),"")</f>
        <v>Exploitation for Privilege Escalation</v>
      </c>
      <c r="N1005" t="str">
        <f>IF($G1005&lt;&gt;"",VLOOKUP($G1005,Model!$A:$D,3,0),"")</f>
        <v>Depends on what functionality is vulnerable</v>
      </c>
      <c r="O1005" t="str">
        <f>IF($G1005&lt;&gt;"",VLOOKUP($G1005,Model!$A:$D,4,0),"")</f>
        <v>User Execution: Malicious Link</v>
      </c>
    </row>
    <row r="1006" spans="1:15" x14ac:dyDescent="0.3">
      <c r="A1006" t="s">
        <v>2726</v>
      </c>
      <c r="B1006" t="s">
        <v>2727</v>
      </c>
      <c r="C1006" t="s">
        <v>83</v>
      </c>
      <c r="D1006" t="s">
        <v>1877</v>
      </c>
      <c r="E1006" t="s">
        <v>2728</v>
      </c>
      <c r="G1006" t="str">
        <f>IFERROR(VLOOKUP(C1006,'CWE Categories'!A:C,3,0),"")</f>
        <v>Cross-site Scripting (XSS)</v>
      </c>
      <c r="M1006" t="str">
        <f>IF($G1006&lt;&gt;"",VLOOKUP($G1006,Model!$A:$D,2,0),"")</f>
        <v>Command and Scripting Interpreter: JavaScript/JScript</v>
      </c>
      <c r="N1006" t="str">
        <f>IF($G1006&lt;&gt;"",VLOOKUP($G1006,Model!$A:$D,3,0),"")</f>
        <v>Man-in-the-Browser</v>
      </c>
      <c r="O1006" t="str">
        <f>IF($G1006&lt;&gt;"",VLOOKUP($G1006,Model!$A:$D,4,0),"")</f>
        <v>Stored – Drive-by Compromise, Others – User Execution: Malicious Link</v>
      </c>
    </row>
    <row r="1007" spans="1:15" x14ac:dyDescent="0.3">
      <c r="A1007" t="s">
        <v>2729</v>
      </c>
      <c r="B1007" t="s">
        <v>2730</v>
      </c>
      <c r="C1007" t="s">
        <v>261</v>
      </c>
      <c r="D1007" t="s">
        <v>1877</v>
      </c>
      <c r="E1007" t="s">
        <v>2731</v>
      </c>
      <c r="G1007" t="str">
        <f>IFERROR(VLOOKUP(C1007,'CWE Categories'!A:C,3,0),"")</f>
        <v>Directory Traversal (Relative and Absolute)</v>
      </c>
      <c r="M1007" t="str">
        <f>IF($G1007&lt;&gt;"",VLOOKUP($G1007,Model!$A:$D,2,0),"")</f>
        <v>Read files on system  - Data from Local System; Delete files  - Data Destruction; Upload files - Server Software Component: Web Shell; Write to existing files on system  - Data Manipulation</v>
      </c>
      <c r="N1007" t="str">
        <f>IF($G1007&lt;&gt;"",VLOOKUP($G1007,Model!$A:$D,3,0),"")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007" t="str">
        <f>IF($G1007&lt;&gt;"",VLOOKUP($G1007,Model!$A:$D,4,0),"")</f>
        <v>T1133</v>
      </c>
    </row>
    <row r="1008" spans="1:15" x14ac:dyDescent="0.3">
      <c r="A1008" t="s">
        <v>2732</v>
      </c>
      <c r="B1008" t="s">
        <v>2733</v>
      </c>
      <c r="C1008" t="s">
        <v>106</v>
      </c>
      <c r="D1008" t="s">
        <v>1877</v>
      </c>
      <c r="E1008" t="s">
        <v>2734</v>
      </c>
      <c r="G1008" t="str">
        <f>IFERROR(VLOOKUP(C1008,'CWE Categories'!A:C,3,0),"")</f>
        <v>Cross-site Request Forgery (CSRF)</v>
      </c>
      <c r="M1008" t="str">
        <f>IF($G1008&lt;&gt;"",VLOOKUP($G1008,Model!$A:$D,2,0),"")</f>
        <v>Exploitation for Privilege Escalation</v>
      </c>
      <c r="N1008" t="str">
        <f>IF($G1008&lt;&gt;"",VLOOKUP($G1008,Model!$A:$D,3,0),"")</f>
        <v>Depends on what functionality is vulnerable</v>
      </c>
      <c r="O1008" t="str">
        <f>IF($G1008&lt;&gt;"",VLOOKUP($G1008,Model!$A:$D,4,0),"")</f>
        <v>User Execution: Malicious Link</v>
      </c>
    </row>
    <row r="1009" spans="1:15" x14ac:dyDescent="0.3">
      <c r="A1009" t="s">
        <v>2735</v>
      </c>
      <c r="B1009" t="s">
        <v>2736</v>
      </c>
      <c r="C1009" t="e">
        <v>#N/A</v>
      </c>
      <c r="D1009" t="s">
        <v>1877</v>
      </c>
      <c r="E1009" t="e">
        <v>#N/A</v>
      </c>
      <c r="G1009" t="str">
        <f>IFERROR(VLOOKUP(C1009,'CWE Categories'!A:C,3,0),"")</f>
        <v/>
      </c>
      <c r="M1009" t="str">
        <f>IF($G1009&lt;&gt;"",VLOOKUP($G1009,Model!$A:$D,2,0),"")</f>
        <v/>
      </c>
      <c r="N1009" t="str">
        <f>IF($G1009&lt;&gt;"",VLOOKUP($G1009,Model!$A:$D,3,0),"")</f>
        <v/>
      </c>
      <c r="O1009" t="str">
        <f>IF($G1009&lt;&gt;"",VLOOKUP($G1009,Model!$A:$D,4,0),"")</f>
        <v/>
      </c>
    </row>
    <row r="1010" spans="1:15" x14ac:dyDescent="0.3">
      <c r="A1010" t="s">
        <v>2737</v>
      </c>
      <c r="B1010" t="s">
        <v>2738</v>
      </c>
      <c r="C1010" t="s">
        <v>354</v>
      </c>
      <c r="D1010" t="s">
        <v>1877</v>
      </c>
      <c r="E1010" t="s">
        <v>2739</v>
      </c>
      <c r="G1010" t="str">
        <f>IFERROR(VLOOKUP(C1010,'CWE Categories'!A:C,3,0),"")</f>
        <v/>
      </c>
      <c r="M1010" t="str">
        <f>IF($G1010&lt;&gt;"",VLOOKUP($G1010,Model!$A:$D,2,0),"")</f>
        <v/>
      </c>
      <c r="N1010" t="str">
        <f>IF($G1010&lt;&gt;"",VLOOKUP($G1010,Model!$A:$D,3,0),"")</f>
        <v/>
      </c>
      <c r="O1010" t="str">
        <f>IF($G1010&lt;&gt;"",VLOOKUP($G1010,Model!$A:$D,4,0),"")</f>
        <v/>
      </c>
    </row>
    <row r="1011" spans="1:15" x14ac:dyDescent="0.3">
      <c r="A1011" t="s">
        <v>2740</v>
      </c>
      <c r="B1011" t="s">
        <v>2741</v>
      </c>
      <c r="C1011" t="s">
        <v>73</v>
      </c>
      <c r="D1011" t="s">
        <v>1877</v>
      </c>
      <c r="E1011">
        <v>0</v>
      </c>
      <c r="G1011" t="str">
        <f>IFERROR(VLOOKUP(C1011,'CWE Categories'!A:C,3,0),"")</f>
        <v>OS Command Injection</v>
      </c>
      <c r="M1011" t="str">
        <f>IF($G1011&lt;&gt;"",VLOOKUP($G1011,Model!$A:$D,2,0),"")</f>
        <v>Command and Scripting Interpreter</v>
      </c>
      <c r="N1011" t="str">
        <f>IF($G1011&lt;&gt;"",VLOOKUP($G1011,Model!$A:$D,3,0),"")</f>
        <v>N/A</v>
      </c>
      <c r="O1011" t="str">
        <f>IF($G1011&lt;&gt;"",VLOOKUP($G1011,Model!$A:$D,4,0),"")</f>
        <v>External Remote Service</v>
      </c>
    </row>
    <row r="1012" spans="1:15" x14ac:dyDescent="0.3">
      <c r="A1012" t="s">
        <v>2742</v>
      </c>
      <c r="B1012" t="s">
        <v>2743</v>
      </c>
      <c r="C1012" t="s">
        <v>507</v>
      </c>
      <c r="D1012" t="s">
        <v>1877</v>
      </c>
      <c r="E1012">
        <v>0</v>
      </c>
      <c r="G1012" t="str">
        <f>IFERROR(VLOOKUP(C1012,'CWE Categories'!A:C,3,0),"")</f>
        <v>General Authentication, Authorization, and Permission Errors</v>
      </c>
      <c r="M1012" t="str">
        <f>IF($G1012&lt;&gt;"",VLOOKUP($G1012,Model!$A:$D,2,0),"")</f>
        <v>Exploit Public-Facing Application,  Exploitation for Privilege Escalation, Exploitation of Remote Services</v>
      </c>
      <c r="N1012" t="str">
        <f>IF($G1012&lt;&gt;"",VLOOKUP($G1012,Model!$A:$D,3,0),"")</f>
        <v>Depends on what is given access to.</v>
      </c>
      <c r="O1012" t="str">
        <f>IF($G1012&lt;&gt;"",VLOOKUP($G1012,Model!$A:$D,4,0),"")</f>
        <v>N/A</v>
      </c>
    </row>
    <row r="1013" spans="1:15" x14ac:dyDescent="0.3">
      <c r="A1013" t="s">
        <v>2744</v>
      </c>
      <c r="B1013" t="s">
        <v>2745</v>
      </c>
      <c r="C1013" t="s">
        <v>17</v>
      </c>
      <c r="D1013" t="s">
        <v>1877</v>
      </c>
      <c r="E1013" t="s">
        <v>2746</v>
      </c>
      <c r="G1013" t="str">
        <f>IFERROR(VLOOKUP(C1013,'CWE Categories'!A:C,3,0),"")</f>
        <v>Memory Modification (Memory Buffer Errors, Pointer Issues, Type Errors, etc.)</v>
      </c>
      <c r="M1013" t="str">
        <f>IF($G1013&lt;&gt;"",VLOOKUP($G1013,Model!$A:$D,2,0),"")</f>
        <v>Hijack Execution Flow, Endpoint Denial of Service: Application or System Exploitation</v>
      </c>
      <c r="N1013" t="str">
        <f>IF($G1013&lt;&gt;"",VLOOKUP($G1013,Model!$A:$D,3,0),"")</f>
        <v>N/A</v>
      </c>
      <c r="O1013">
        <f>IF($G1013&lt;&gt;"",VLOOKUP($G1013,Model!$A:$D,4,0),"")</f>
        <v>0</v>
      </c>
    </row>
    <row r="1014" spans="1:15" x14ac:dyDescent="0.3">
      <c r="A1014" t="s">
        <v>2747</v>
      </c>
      <c r="B1014" t="s">
        <v>2748</v>
      </c>
      <c r="C1014" t="e">
        <v>#N/A</v>
      </c>
      <c r="D1014" t="s">
        <v>1877</v>
      </c>
      <c r="E1014" t="e">
        <v>#N/A</v>
      </c>
      <c r="G1014" t="str">
        <f>IFERROR(VLOOKUP(C1014,'CWE Categories'!A:C,3,0),"")</f>
        <v/>
      </c>
      <c r="M1014" t="str">
        <f>IF($G1014&lt;&gt;"",VLOOKUP($G1014,Model!$A:$D,2,0),"")</f>
        <v/>
      </c>
      <c r="N1014" t="str">
        <f>IF($G1014&lt;&gt;"",VLOOKUP($G1014,Model!$A:$D,3,0),"")</f>
        <v/>
      </c>
      <c r="O1014" t="str">
        <f>IF($G1014&lt;&gt;"",VLOOKUP($G1014,Model!$A:$D,4,0),"")</f>
        <v/>
      </c>
    </row>
    <row r="1015" spans="1:15" x14ac:dyDescent="0.3">
      <c r="A1015" t="s">
        <v>2749</v>
      </c>
      <c r="B1015" t="s">
        <v>2750</v>
      </c>
      <c r="C1015" t="s">
        <v>261</v>
      </c>
      <c r="D1015" t="s">
        <v>1877</v>
      </c>
      <c r="E1015" t="s">
        <v>2751</v>
      </c>
      <c r="G1015" t="str">
        <f>IFERROR(VLOOKUP(C1015,'CWE Categories'!A:C,3,0),"")</f>
        <v>Directory Traversal (Relative and Absolute)</v>
      </c>
      <c r="M1015" t="str">
        <f>IF($G1015&lt;&gt;"",VLOOKUP($G1015,Model!$A:$D,2,0),"")</f>
        <v>Read files on system  - Data from Local System; Delete files  - Data Destruction; Upload files - Server Software Component: Web Shell; Write to existing files on system  - Data Manipulation</v>
      </c>
      <c r="N1015" t="str">
        <f>IF($G1015&lt;&gt;"",VLOOKUP($G1015,Model!$A:$D,3,0),"")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015" t="str">
        <f>IF($G1015&lt;&gt;"",VLOOKUP($G1015,Model!$A:$D,4,0),"")</f>
        <v>T1133</v>
      </c>
    </row>
    <row r="1016" spans="1:15" x14ac:dyDescent="0.3">
      <c r="A1016" t="s">
        <v>2752</v>
      </c>
      <c r="B1016" t="s">
        <v>2753</v>
      </c>
      <c r="C1016">
        <v>0</v>
      </c>
      <c r="D1016" t="s">
        <v>1877</v>
      </c>
      <c r="E1016">
        <v>0</v>
      </c>
      <c r="G1016" t="str">
        <f>IFERROR(VLOOKUP(C1016,'CWE Categories'!A:C,3,0),"")</f>
        <v/>
      </c>
      <c r="M1016" t="str">
        <f>IF($G1016&lt;&gt;"",VLOOKUP($G1016,Model!$A:$D,2,0),"")</f>
        <v/>
      </c>
      <c r="N1016" t="str">
        <f>IF($G1016&lt;&gt;"",VLOOKUP($G1016,Model!$A:$D,3,0),"")</f>
        <v/>
      </c>
      <c r="O1016" t="str">
        <f>IF($G1016&lt;&gt;"",VLOOKUP($G1016,Model!$A:$D,4,0),"")</f>
        <v/>
      </c>
    </row>
    <row r="1017" spans="1:15" x14ac:dyDescent="0.3">
      <c r="A1017" t="s">
        <v>2754</v>
      </c>
      <c r="B1017" t="s">
        <v>2755</v>
      </c>
      <c r="C1017" t="s">
        <v>354</v>
      </c>
      <c r="D1017" t="s">
        <v>1877</v>
      </c>
      <c r="E1017" t="s">
        <v>2756</v>
      </c>
      <c r="G1017" t="str">
        <f>IFERROR(VLOOKUP(C1017,'CWE Categories'!A:C,3,0),"")</f>
        <v/>
      </c>
      <c r="M1017" t="str">
        <f>IF($G1017&lt;&gt;"",VLOOKUP($G1017,Model!$A:$D,2,0),"")</f>
        <v/>
      </c>
      <c r="N1017" t="str">
        <f>IF($G1017&lt;&gt;"",VLOOKUP($G1017,Model!$A:$D,3,0),"")</f>
        <v/>
      </c>
      <c r="O1017" t="str">
        <f>IF($G1017&lt;&gt;"",VLOOKUP($G1017,Model!$A:$D,4,0),"")</f>
        <v/>
      </c>
    </row>
    <row r="1018" spans="1:15" x14ac:dyDescent="0.3">
      <c r="A1018" t="s">
        <v>2757</v>
      </c>
      <c r="B1018" t="s">
        <v>2758</v>
      </c>
      <c r="C1018" t="s">
        <v>83</v>
      </c>
      <c r="D1018" t="s">
        <v>1877</v>
      </c>
      <c r="E1018" t="s">
        <v>1958</v>
      </c>
      <c r="G1018" t="str">
        <f>IFERROR(VLOOKUP(C1018,'CWE Categories'!A:C,3,0),"")</f>
        <v>Cross-site Scripting (XSS)</v>
      </c>
      <c r="M1018" t="str">
        <f>IF($G1018&lt;&gt;"",VLOOKUP($G1018,Model!$A:$D,2,0),"")</f>
        <v>Command and Scripting Interpreter: JavaScript/JScript</v>
      </c>
      <c r="N1018" t="str">
        <f>IF($G1018&lt;&gt;"",VLOOKUP($G1018,Model!$A:$D,3,0),"")</f>
        <v>Man-in-the-Browser</v>
      </c>
      <c r="O1018" t="str">
        <f>IF($G1018&lt;&gt;"",VLOOKUP($G1018,Model!$A:$D,4,0),"")</f>
        <v>Stored – Drive-by Compromise, Others – User Execution: Malicious Link</v>
      </c>
    </row>
    <row r="1019" spans="1:15" x14ac:dyDescent="0.3">
      <c r="A1019" t="s">
        <v>2759</v>
      </c>
      <c r="B1019" t="s">
        <v>2760</v>
      </c>
      <c r="C1019" t="s">
        <v>2113</v>
      </c>
      <c r="D1019" t="s">
        <v>1877</v>
      </c>
      <c r="E1019" t="s">
        <v>2761</v>
      </c>
      <c r="G1019" t="str">
        <f>IFERROR(VLOOKUP(C1019,'CWE Categories'!A:C,3,0),"")</f>
        <v/>
      </c>
      <c r="M1019" t="str">
        <f>IF($G1019&lt;&gt;"",VLOOKUP($G1019,Model!$A:$D,2,0),"")</f>
        <v/>
      </c>
      <c r="N1019" t="str">
        <f>IF($G1019&lt;&gt;"",VLOOKUP($G1019,Model!$A:$D,3,0),"")</f>
        <v/>
      </c>
      <c r="O1019" t="str">
        <f>IF($G1019&lt;&gt;"",VLOOKUP($G1019,Model!$A:$D,4,0),"")</f>
        <v/>
      </c>
    </row>
    <row r="1020" spans="1:15" x14ac:dyDescent="0.3">
      <c r="A1020" t="s">
        <v>2762</v>
      </c>
      <c r="B1020" t="s">
        <v>2763</v>
      </c>
      <c r="C1020" t="s">
        <v>203</v>
      </c>
      <c r="D1020" t="s">
        <v>1877</v>
      </c>
      <c r="E1020" t="s">
        <v>2764</v>
      </c>
      <c r="G1020" t="str">
        <f>IFERROR(VLOOKUP(C1020,'CWE Categories'!A:C,3,0),"")</f>
        <v/>
      </c>
      <c r="M1020" t="str">
        <f>IF($G1020&lt;&gt;"",VLOOKUP($G1020,Model!$A:$D,2,0),"")</f>
        <v/>
      </c>
      <c r="N1020" t="str">
        <f>IF($G1020&lt;&gt;"",VLOOKUP($G1020,Model!$A:$D,3,0),"")</f>
        <v/>
      </c>
      <c r="O1020" t="str">
        <f>IF($G1020&lt;&gt;"",VLOOKUP($G1020,Model!$A:$D,4,0),"")</f>
        <v/>
      </c>
    </row>
    <row r="1021" spans="1:15" x14ac:dyDescent="0.3">
      <c r="A1021" t="s">
        <v>2765</v>
      </c>
      <c r="B1021" t="s">
        <v>2766</v>
      </c>
      <c r="C1021" t="s">
        <v>2767</v>
      </c>
      <c r="D1021" t="s">
        <v>1877</v>
      </c>
      <c r="E1021" t="s">
        <v>2768</v>
      </c>
      <c r="G1021" t="str">
        <f>IFERROR(VLOOKUP(C1021,'CWE Categories'!A:C,3,0),"")</f>
        <v/>
      </c>
      <c r="M1021" t="str">
        <f>IF($G1021&lt;&gt;"",VLOOKUP($G1021,Model!$A:$D,2,0),"")</f>
        <v/>
      </c>
      <c r="N1021" t="str">
        <f>IF($G1021&lt;&gt;"",VLOOKUP($G1021,Model!$A:$D,3,0),"")</f>
        <v/>
      </c>
      <c r="O1021" t="str">
        <f>IF($G1021&lt;&gt;"",VLOOKUP($G1021,Model!$A:$D,4,0),"")</f>
        <v/>
      </c>
    </row>
    <row r="1022" spans="1:15" x14ac:dyDescent="0.3">
      <c r="A1022" t="s">
        <v>2769</v>
      </c>
      <c r="B1022" t="s">
        <v>2770</v>
      </c>
      <c r="C1022" t="s">
        <v>190</v>
      </c>
      <c r="D1022" t="s">
        <v>1877</v>
      </c>
      <c r="E1022" t="s">
        <v>2771</v>
      </c>
      <c r="G1022" t="str">
        <f>IFERROR(VLOOKUP(C1022,'CWE Categories'!A:C,3,0),"")</f>
        <v>General Authentication, Authorization, and Permission Errors</v>
      </c>
      <c r="M1022" t="str">
        <f>IF($G1022&lt;&gt;"",VLOOKUP($G1022,Model!$A:$D,2,0),"")</f>
        <v>Exploit Public-Facing Application,  Exploitation for Privilege Escalation, Exploitation of Remote Services</v>
      </c>
      <c r="N1022" t="str">
        <f>IF($G1022&lt;&gt;"",VLOOKUP($G1022,Model!$A:$D,3,0),"")</f>
        <v>Depends on what is given access to.</v>
      </c>
      <c r="O1022" t="str">
        <f>IF($G1022&lt;&gt;"",VLOOKUP($G1022,Model!$A:$D,4,0),"")</f>
        <v>N/A</v>
      </c>
    </row>
    <row r="1023" spans="1:15" x14ac:dyDescent="0.3">
      <c r="A1023" t="s">
        <v>2772</v>
      </c>
      <c r="B1023" t="s">
        <v>2773</v>
      </c>
      <c r="C1023" t="s">
        <v>203</v>
      </c>
      <c r="D1023" t="s">
        <v>1877</v>
      </c>
      <c r="E1023" t="s">
        <v>2774</v>
      </c>
      <c r="G1023" t="str">
        <f>IFERROR(VLOOKUP(C1023,'CWE Categories'!A:C,3,0),"")</f>
        <v/>
      </c>
      <c r="M1023" t="str">
        <f>IF($G1023&lt;&gt;"",VLOOKUP($G1023,Model!$A:$D,2,0),"")</f>
        <v/>
      </c>
      <c r="N1023" t="str">
        <f>IF($G1023&lt;&gt;"",VLOOKUP($G1023,Model!$A:$D,3,0),"")</f>
        <v/>
      </c>
      <c r="O1023" t="str">
        <f>IF($G1023&lt;&gt;"",VLOOKUP($G1023,Model!$A:$D,4,0),"")</f>
        <v/>
      </c>
    </row>
    <row r="1024" spans="1:15" x14ac:dyDescent="0.3">
      <c r="A1024" t="s">
        <v>2775</v>
      </c>
      <c r="B1024" t="s">
        <v>2776</v>
      </c>
      <c r="C1024" t="s">
        <v>354</v>
      </c>
      <c r="D1024" t="s">
        <v>1877</v>
      </c>
      <c r="E1024" t="s">
        <v>2777</v>
      </c>
      <c r="G1024" t="str">
        <f>IFERROR(VLOOKUP(C1024,'CWE Categories'!A:C,3,0),"")</f>
        <v/>
      </c>
      <c r="M1024" t="str">
        <f>IF($G1024&lt;&gt;"",VLOOKUP($G1024,Model!$A:$D,2,0),"")</f>
        <v/>
      </c>
      <c r="N1024" t="str">
        <f>IF($G1024&lt;&gt;"",VLOOKUP($G1024,Model!$A:$D,3,0),"")</f>
        <v/>
      </c>
      <c r="O1024" t="str">
        <f>IF($G1024&lt;&gt;"",VLOOKUP($G1024,Model!$A:$D,4,0),"")</f>
        <v/>
      </c>
    </row>
    <row r="1025" spans="1:15" x14ac:dyDescent="0.3">
      <c r="A1025" t="s">
        <v>2778</v>
      </c>
      <c r="B1025" t="s">
        <v>2779</v>
      </c>
      <c r="C1025">
        <v>0</v>
      </c>
      <c r="D1025" t="s">
        <v>1877</v>
      </c>
      <c r="E1025">
        <v>0</v>
      </c>
      <c r="G1025" t="str">
        <f>IFERROR(VLOOKUP(C1025,'CWE Categories'!A:C,3,0),"")</f>
        <v/>
      </c>
      <c r="M1025" t="str">
        <f>IF($G1025&lt;&gt;"",VLOOKUP($G1025,Model!$A:$D,2,0),"")</f>
        <v/>
      </c>
      <c r="N1025" t="str">
        <f>IF($G1025&lt;&gt;"",VLOOKUP($G1025,Model!$A:$D,3,0),"")</f>
        <v/>
      </c>
      <c r="O1025" t="str">
        <f>IF($G1025&lt;&gt;"",VLOOKUP($G1025,Model!$A:$D,4,0),"")</f>
        <v/>
      </c>
    </row>
    <row r="1026" spans="1:15" x14ac:dyDescent="0.3">
      <c r="A1026" t="s">
        <v>2780</v>
      </c>
      <c r="B1026" t="s">
        <v>2781</v>
      </c>
      <c r="C1026" t="e">
        <v>#N/A</v>
      </c>
      <c r="D1026" t="s">
        <v>1877</v>
      </c>
      <c r="E1026" t="e">
        <v>#N/A</v>
      </c>
      <c r="G1026" t="str">
        <f>IFERROR(VLOOKUP(C1026,'CWE Categories'!A:C,3,0),"")</f>
        <v/>
      </c>
      <c r="M1026" t="str">
        <f>IF($G1026&lt;&gt;"",VLOOKUP($G1026,Model!$A:$D,2,0),"")</f>
        <v/>
      </c>
      <c r="N1026" t="str">
        <f>IF($G1026&lt;&gt;"",VLOOKUP($G1026,Model!$A:$D,3,0),"")</f>
        <v/>
      </c>
      <c r="O1026" t="str">
        <f>IF($G1026&lt;&gt;"",VLOOKUP($G1026,Model!$A:$D,4,0),"")</f>
        <v/>
      </c>
    </row>
    <row r="1027" spans="1:15" x14ac:dyDescent="0.3">
      <c r="A1027" t="s">
        <v>2782</v>
      </c>
      <c r="B1027" t="s">
        <v>2783</v>
      </c>
      <c r="C1027" t="s">
        <v>1176</v>
      </c>
      <c r="D1027" t="s">
        <v>1877</v>
      </c>
      <c r="E1027" t="s">
        <v>2784</v>
      </c>
      <c r="G1027" t="str">
        <f>IFERROR(VLOOKUP(C1027,'CWE Categories'!A:C,3,0),"")</f>
        <v>Memory Modification (Memory Buffer Errors, Pointer Issues, Type Errors, etc.)</v>
      </c>
      <c r="M1027" t="str">
        <f>IF($G1027&lt;&gt;"",VLOOKUP($G1027,Model!$A:$D,2,0),"")</f>
        <v>Hijack Execution Flow, Endpoint Denial of Service: Application or System Exploitation</v>
      </c>
      <c r="N1027" t="str">
        <f>IF($G1027&lt;&gt;"",VLOOKUP($G1027,Model!$A:$D,3,0),"")</f>
        <v>N/A</v>
      </c>
      <c r="O1027">
        <f>IF($G1027&lt;&gt;"",VLOOKUP($G1027,Model!$A:$D,4,0),"")</f>
        <v>0</v>
      </c>
    </row>
    <row r="1028" spans="1:15" x14ac:dyDescent="0.3">
      <c r="A1028" t="s">
        <v>2785</v>
      </c>
      <c r="B1028" t="s">
        <v>2786</v>
      </c>
      <c r="C1028" t="s">
        <v>190</v>
      </c>
      <c r="D1028" t="s">
        <v>1877</v>
      </c>
      <c r="E1028">
        <v>0</v>
      </c>
      <c r="G1028" t="str">
        <f>IFERROR(VLOOKUP(C1028,'CWE Categories'!A:C,3,0),"")</f>
        <v>General Authentication, Authorization, and Permission Errors</v>
      </c>
      <c r="M1028" t="str">
        <f>IF($G1028&lt;&gt;"",VLOOKUP($G1028,Model!$A:$D,2,0),"")</f>
        <v>Exploit Public-Facing Application,  Exploitation for Privilege Escalation, Exploitation of Remote Services</v>
      </c>
      <c r="N1028" t="str">
        <f>IF($G1028&lt;&gt;"",VLOOKUP($G1028,Model!$A:$D,3,0),"")</f>
        <v>Depends on what is given access to.</v>
      </c>
      <c r="O1028" t="str">
        <f>IF($G1028&lt;&gt;"",VLOOKUP($G1028,Model!$A:$D,4,0),"")</f>
        <v>N/A</v>
      </c>
    </row>
    <row r="1029" spans="1:15" x14ac:dyDescent="0.3">
      <c r="A1029" t="s">
        <v>2787</v>
      </c>
      <c r="B1029" t="s">
        <v>2788</v>
      </c>
      <c r="C1029" t="s">
        <v>106</v>
      </c>
      <c r="D1029" t="s">
        <v>1877</v>
      </c>
      <c r="E1029" t="s">
        <v>2789</v>
      </c>
      <c r="G1029" t="str">
        <f>IFERROR(VLOOKUP(C1029,'CWE Categories'!A:C,3,0),"")</f>
        <v>Cross-site Request Forgery (CSRF)</v>
      </c>
      <c r="M1029" t="str">
        <f>IF($G1029&lt;&gt;"",VLOOKUP($G1029,Model!$A:$D,2,0),"")</f>
        <v>Exploitation for Privilege Escalation</v>
      </c>
      <c r="N1029" t="str">
        <f>IF($G1029&lt;&gt;"",VLOOKUP($G1029,Model!$A:$D,3,0),"")</f>
        <v>Depends on what functionality is vulnerable</v>
      </c>
      <c r="O1029" t="str">
        <f>IF($G1029&lt;&gt;"",VLOOKUP($G1029,Model!$A:$D,4,0),"")</f>
        <v>User Execution: Malicious Link</v>
      </c>
    </row>
    <row r="1030" spans="1:15" x14ac:dyDescent="0.3">
      <c r="A1030" t="s">
        <v>2790</v>
      </c>
      <c r="B1030" t="s">
        <v>2791</v>
      </c>
      <c r="C1030" t="s">
        <v>203</v>
      </c>
      <c r="D1030" t="s">
        <v>1877</v>
      </c>
      <c r="E1030" t="s">
        <v>2792</v>
      </c>
      <c r="G1030" t="str">
        <f>IFERROR(VLOOKUP(C1030,'CWE Categories'!A:C,3,0),"")</f>
        <v/>
      </c>
      <c r="M1030" t="str">
        <f>IF($G1030&lt;&gt;"",VLOOKUP($G1030,Model!$A:$D,2,0),"")</f>
        <v/>
      </c>
      <c r="N1030" t="str">
        <f>IF($G1030&lt;&gt;"",VLOOKUP($G1030,Model!$A:$D,3,0),"")</f>
        <v/>
      </c>
      <c r="O1030" t="str">
        <f>IF($G1030&lt;&gt;"",VLOOKUP($G1030,Model!$A:$D,4,0),"")</f>
        <v/>
      </c>
    </row>
    <row r="1031" spans="1:15" x14ac:dyDescent="0.3">
      <c r="A1031" t="s">
        <v>2793</v>
      </c>
      <c r="B1031" t="s">
        <v>2794</v>
      </c>
      <c r="C1031" t="s">
        <v>1176</v>
      </c>
      <c r="D1031" t="s">
        <v>1877</v>
      </c>
      <c r="E1031" t="s">
        <v>2795</v>
      </c>
      <c r="G1031" t="str">
        <f>IFERROR(VLOOKUP(C1031,'CWE Categories'!A:C,3,0),"")</f>
        <v>Memory Modification (Memory Buffer Errors, Pointer Issues, Type Errors, etc.)</v>
      </c>
      <c r="M1031" t="str">
        <f>IF($G1031&lt;&gt;"",VLOOKUP($G1031,Model!$A:$D,2,0),"")</f>
        <v>Hijack Execution Flow, Endpoint Denial of Service: Application or System Exploitation</v>
      </c>
      <c r="N1031" t="str">
        <f>IF($G1031&lt;&gt;"",VLOOKUP($G1031,Model!$A:$D,3,0),"")</f>
        <v>N/A</v>
      </c>
      <c r="O1031">
        <f>IF($G1031&lt;&gt;"",VLOOKUP($G1031,Model!$A:$D,4,0),"")</f>
        <v>0</v>
      </c>
    </row>
    <row r="1032" spans="1:15" x14ac:dyDescent="0.3">
      <c r="A1032" t="s">
        <v>2796</v>
      </c>
      <c r="B1032" t="s">
        <v>2797</v>
      </c>
      <c r="C1032" t="e">
        <v>#N/A</v>
      </c>
      <c r="D1032" t="s">
        <v>1877</v>
      </c>
      <c r="E1032" t="e">
        <v>#N/A</v>
      </c>
      <c r="G1032" t="str">
        <f>IFERROR(VLOOKUP(C1032,'CWE Categories'!A:C,3,0),"")</f>
        <v/>
      </c>
      <c r="M1032" t="str">
        <f>IF($G1032&lt;&gt;"",VLOOKUP($G1032,Model!$A:$D,2,0),"")</f>
        <v/>
      </c>
      <c r="N1032" t="str">
        <f>IF($G1032&lt;&gt;"",VLOOKUP($G1032,Model!$A:$D,3,0),"")</f>
        <v/>
      </c>
      <c r="O1032" t="str">
        <f>IF($G1032&lt;&gt;"",VLOOKUP($G1032,Model!$A:$D,4,0),"")</f>
        <v/>
      </c>
    </row>
    <row r="1033" spans="1:15" x14ac:dyDescent="0.3">
      <c r="A1033" t="s">
        <v>2798</v>
      </c>
      <c r="B1033" t="s">
        <v>2799</v>
      </c>
      <c r="C1033" t="s">
        <v>128</v>
      </c>
      <c r="D1033" t="s">
        <v>1877</v>
      </c>
      <c r="E1033" t="s">
        <v>2800</v>
      </c>
      <c r="G1033" t="str">
        <f>IFERROR(VLOOKUP(C1033,'CWE Categories'!A:C,3,0),"")</f>
        <v>General Authentication, Authorization, and Permission Errors</v>
      </c>
      <c r="M1033" t="str">
        <f>IF($G1033&lt;&gt;"",VLOOKUP($G1033,Model!$A:$D,2,0),"")</f>
        <v>Exploit Public-Facing Application,  Exploitation for Privilege Escalation, Exploitation of Remote Services</v>
      </c>
      <c r="N1033" t="str">
        <f>IF($G1033&lt;&gt;"",VLOOKUP($G1033,Model!$A:$D,3,0),"")</f>
        <v>Depends on what is given access to.</v>
      </c>
      <c r="O1033" t="str">
        <f>IF($G1033&lt;&gt;"",VLOOKUP($G1033,Model!$A:$D,4,0),"")</f>
        <v>N/A</v>
      </c>
    </row>
    <row r="1034" spans="1:15" x14ac:dyDescent="0.3">
      <c r="A1034" t="s">
        <v>2801</v>
      </c>
      <c r="B1034" t="s">
        <v>2802</v>
      </c>
      <c r="C1034" t="s">
        <v>1718</v>
      </c>
      <c r="D1034" t="s">
        <v>1877</v>
      </c>
      <c r="E1034" t="s">
        <v>1945</v>
      </c>
      <c r="G1034" t="str">
        <f>IFERROR(VLOOKUP(C1034,'CWE Categories'!A:C,3,0),"")</f>
        <v>General Authentication, Authorization, and Permission Errors</v>
      </c>
      <c r="M1034" t="str">
        <f>IF($G1034&lt;&gt;"",VLOOKUP($G1034,Model!$A:$D,2,0),"")</f>
        <v>Exploit Public-Facing Application,  Exploitation for Privilege Escalation, Exploitation of Remote Services</v>
      </c>
      <c r="N1034" t="str">
        <f>IF($G1034&lt;&gt;"",VLOOKUP($G1034,Model!$A:$D,3,0),"")</f>
        <v>Depends on what is given access to.</v>
      </c>
      <c r="O1034" t="str">
        <f>IF($G1034&lt;&gt;"",VLOOKUP($G1034,Model!$A:$D,4,0),"")</f>
        <v>N/A</v>
      </c>
    </row>
    <row r="1035" spans="1:15" x14ac:dyDescent="0.3">
      <c r="A1035" t="s">
        <v>2803</v>
      </c>
      <c r="B1035" t="s">
        <v>2804</v>
      </c>
      <c r="C1035" t="s">
        <v>203</v>
      </c>
      <c r="D1035" t="s">
        <v>1877</v>
      </c>
      <c r="E1035" t="s">
        <v>2805</v>
      </c>
      <c r="G1035" t="str">
        <f>IFERROR(VLOOKUP(C1035,'CWE Categories'!A:C,3,0),"")</f>
        <v/>
      </c>
      <c r="M1035" t="str">
        <f>IF($G1035&lt;&gt;"",VLOOKUP($G1035,Model!$A:$D,2,0),"")</f>
        <v/>
      </c>
      <c r="N1035" t="str">
        <f>IF($G1035&lt;&gt;"",VLOOKUP($G1035,Model!$A:$D,3,0),"")</f>
        <v/>
      </c>
      <c r="O1035" t="str">
        <f>IF($G1035&lt;&gt;"",VLOOKUP($G1035,Model!$A:$D,4,0),"")</f>
        <v/>
      </c>
    </row>
    <row r="1036" spans="1:15" x14ac:dyDescent="0.3">
      <c r="A1036" t="s">
        <v>2806</v>
      </c>
      <c r="B1036" t="s">
        <v>2807</v>
      </c>
      <c r="C1036" t="s">
        <v>261</v>
      </c>
      <c r="D1036" t="s">
        <v>1877</v>
      </c>
      <c r="E1036">
        <v>0</v>
      </c>
      <c r="G1036" t="str">
        <f>IFERROR(VLOOKUP(C1036,'CWE Categories'!A:C,3,0),"")</f>
        <v>Directory Traversal (Relative and Absolute)</v>
      </c>
      <c r="M1036" t="str">
        <f>IF($G1036&lt;&gt;"",VLOOKUP($G1036,Model!$A:$D,2,0),"")</f>
        <v>Read files on system  - Data from Local System; Delete files  - Data Destruction; Upload files - Server Software Component: Web Shell; Write to existing files on system  - Data Manipulation</v>
      </c>
      <c r="N1036" t="str">
        <f>IF($G1036&lt;&gt;"",VLOOKUP($G1036,Model!$A:$D,3,0),"")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036" t="str">
        <f>IF($G1036&lt;&gt;"",VLOOKUP($G1036,Model!$A:$D,4,0),"")</f>
        <v>T1133</v>
      </c>
    </row>
    <row r="1037" spans="1:15" x14ac:dyDescent="0.3">
      <c r="A1037" t="s">
        <v>2808</v>
      </c>
      <c r="B1037" t="s">
        <v>2809</v>
      </c>
      <c r="C1037" t="s">
        <v>36</v>
      </c>
      <c r="D1037" t="s">
        <v>1877</v>
      </c>
      <c r="E1037" t="s">
        <v>2810</v>
      </c>
      <c r="G1037" t="str">
        <f>IFERROR(VLOOKUP(C1037,'CWE Categories'!A:C,3,0),"")</f>
        <v/>
      </c>
      <c r="M1037" t="str">
        <f>IF($G1037&lt;&gt;"",VLOOKUP($G1037,Model!$A:$D,2,0),"")</f>
        <v/>
      </c>
      <c r="N1037" t="str">
        <f>IF($G1037&lt;&gt;"",VLOOKUP($G1037,Model!$A:$D,3,0),"")</f>
        <v/>
      </c>
      <c r="O1037" t="str">
        <f>IF($G1037&lt;&gt;"",VLOOKUP($G1037,Model!$A:$D,4,0),"")</f>
        <v/>
      </c>
    </row>
    <row r="1038" spans="1:15" x14ac:dyDescent="0.3">
      <c r="A1038" t="s">
        <v>2811</v>
      </c>
      <c r="B1038" t="s">
        <v>2812</v>
      </c>
      <c r="C1038" t="s">
        <v>261</v>
      </c>
      <c r="D1038" t="s">
        <v>1877</v>
      </c>
      <c r="E1038" t="s">
        <v>2813</v>
      </c>
      <c r="G1038" t="str">
        <f>IFERROR(VLOOKUP(C1038,'CWE Categories'!A:C,3,0),"")</f>
        <v>Directory Traversal (Relative and Absolute)</v>
      </c>
      <c r="M1038" t="str">
        <f>IF($G1038&lt;&gt;"",VLOOKUP($G1038,Model!$A:$D,2,0),"")</f>
        <v>Read files on system  - Data from Local System; Delete files  - Data Destruction; Upload files - Server Software Component: Web Shell; Write to existing files on system  - Data Manipulation</v>
      </c>
      <c r="N1038" t="str">
        <f>IF($G1038&lt;&gt;"",VLOOKUP($G1038,Model!$A:$D,3,0),"")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038" t="str">
        <f>IF($G1038&lt;&gt;"",VLOOKUP($G1038,Model!$A:$D,4,0),"")</f>
        <v>T1133</v>
      </c>
    </row>
    <row r="1039" spans="1:15" x14ac:dyDescent="0.3">
      <c r="A1039" t="s">
        <v>2814</v>
      </c>
      <c r="B1039" t="s">
        <v>2815</v>
      </c>
      <c r="C1039" t="s">
        <v>83</v>
      </c>
      <c r="D1039" t="s">
        <v>1877</v>
      </c>
      <c r="E1039" t="s">
        <v>2816</v>
      </c>
      <c r="G1039" t="str">
        <f>IFERROR(VLOOKUP(C1039,'CWE Categories'!A:C,3,0),"")</f>
        <v>Cross-site Scripting (XSS)</v>
      </c>
      <c r="M1039" t="str">
        <f>IF($G1039&lt;&gt;"",VLOOKUP($G1039,Model!$A:$D,2,0),"")</f>
        <v>Command and Scripting Interpreter: JavaScript/JScript</v>
      </c>
      <c r="N1039" t="str">
        <f>IF($G1039&lt;&gt;"",VLOOKUP($G1039,Model!$A:$D,3,0),"")</f>
        <v>Man-in-the-Browser</v>
      </c>
      <c r="O1039" t="str">
        <f>IF($G1039&lt;&gt;"",VLOOKUP($G1039,Model!$A:$D,4,0),"")</f>
        <v>Stored – Drive-by Compromise, Others – User Execution: Malicious Link</v>
      </c>
    </row>
    <row r="1040" spans="1:15" x14ac:dyDescent="0.3">
      <c r="A1040" t="s">
        <v>2817</v>
      </c>
      <c r="B1040" t="s">
        <v>2818</v>
      </c>
      <c r="C1040" t="s">
        <v>73</v>
      </c>
      <c r="D1040" t="s">
        <v>1877</v>
      </c>
      <c r="E1040">
        <v>0</v>
      </c>
      <c r="G1040" t="str">
        <f>IFERROR(VLOOKUP(C1040,'CWE Categories'!A:C,3,0),"")</f>
        <v>OS Command Injection</v>
      </c>
      <c r="M1040" t="str">
        <f>IF($G1040&lt;&gt;"",VLOOKUP($G1040,Model!$A:$D,2,0),"")</f>
        <v>Command and Scripting Interpreter</v>
      </c>
      <c r="N1040" t="str">
        <f>IF($G1040&lt;&gt;"",VLOOKUP($G1040,Model!$A:$D,3,0),"")</f>
        <v>N/A</v>
      </c>
      <c r="O1040" t="str">
        <f>IF($G1040&lt;&gt;"",VLOOKUP($G1040,Model!$A:$D,4,0),"")</f>
        <v>External Remote Service</v>
      </c>
    </row>
    <row r="1041" spans="1:15" x14ac:dyDescent="0.3">
      <c r="A1041" t="s">
        <v>2819</v>
      </c>
      <c r="B1041" t="s">
        <v>2820</v>
      </c>
      <c r="C1041" t="s">
        <v>578</v>
      </c>
      <c r="D1041" t="s">
        <v>1877</v>
      </c>
      <c r="E1041" t="s">
        <v>2821</v>
      </c>
      <c r="G1041" t="str">
        <f>IFERROR(VLOOKUP(C1041,'CWE Categories'!A:C,3,0),"")</f>
        <v>Code Injection</v>
      </c>
      <c r="M1041" t="str">
        <f>IF($G1041&lt;&gt;"",VLOOKUP($G1041,Model!$A:$D,2,0),"")</f>
        <v>Command and Scripting Interpreter</v>
      </c>
      <c r="N1041" t="str">
        <f>IF($G1041&lt;&gt;"",VLOOKUP($G1041,Model!$A:$D,3,0),"")</f>
        <v>N/A</v>
      </c>
      <c r="O1041" t="str">
        <f>IF($G1041&lt;&gt;"",VLOOKUP($G1041,Model!$A:$D,4,0),"")</f>
        <v>N/A</v>
      </c>
    </row>
    <row r="1042" spans="1:15" x14ac:dyDescent="0.3">
      <c r="A1042" t="s">
        <v>2822</v>
      </c>
      <c r="B1042" t="s">
        <v>2823</v>
      </c>
      <c r="C1042" t="s">
        <v>83</v>
      </c>
      <c r="D1042" t="s">
        <v>1877</v>
      </c>
      <c r="E1042" t="s">
        <v>2824</v>
      </c>
      <c r="G1042" t="str">
        <f>IFERROR(VLOOKUP(C1042,'CWE Categories'!A:C,3,0),"")</f>
        <v>Cross-site Scripting (XSS)</v>
      </c>
      <c r="M1042" t="str">
        <f>IF($G1042&lt;&gt;"",VLOOKUP($G1042,Model!$A:$D,2,0),"")</f>
        <v>Command and Scripting Interpreter: JavaScript/JScript</v>
      </c>
      <c r="N1042" t="str">
        <f>IF($G1042&lt;&gt;"",VLOOKUP($G1042,Model!$A:$D,3,0),"")</f>
        <v>Man-in-the-Browser</v>
      </c>
      <c r="O1042" t="str">
        <f>IF($G1042&lt;&gt;"",VLOOKUP($G1042,Model!$A:$D,4,0),"")</f>
        <v>Stored – Drive-by Compromise, Others – User Execution: Malicious Link</v>
      </c>
    </row>
    <row r="1043" spans="1:15" x14ac:dyDescent="0.3">
      <c r="A1043" t="s">
        <v>2825</v>
      </c>
      <c r="B1043" t="s">
        <v>2826</v>
      </c>
      <c r="C1043" t="s">
        <v>203</v>
      </c>
      <c r="D1043" t="s">
        <v>1877</v>
      </c>
      <c r="E1043" t="s">
        <v>2827</v>
      </c>
      <c r="G1043" t="str">
        <f>IFERROR(VLOOKUP(C1043,'CWE Categories'!A:C,3,0),"")</f>
        <v/>
      </c>
      <c r="M1043" t="str">
        <f>IF($G1043&lt;&gt;"",VLOOKUP($G1043,Model!$A:$D,2,0),"")</f>
        <v/>
      </c>
      <c r="N1043" t="str">
        <f>IF($G1043&lt;&gt;"",VLOOKUP($G1043,Model!$A:$D,3,0),"")</f>
        <v/>
      </c>
      <c r="O1043" t="str">
        <f>IF($G1043&lt;&gt;"",VLOOKUP($G1043,Model!$A:$D,4,0),"")</f>
        <v/>
      </c>
    </row>
    <row r="1044" spans="1:15" x14ac:dyDescent="0.3">
      <c r="A1044" t="s">
        <v>2828</v>
      </c>
      <c r="B1044" t="s">
        <v>2829</v>
      </c>
      <c r="C1044" t="s">
        <v>354</v>
      </c>
      <c r="D1044" t="s">
        <v>1877</v>
      </c>
      <c r="E1044" t="s">
        <v>2830</v>
      </c>
      <c r="G1044" t="str">
        <f>IFERROR(VLOOKUP(C1044,'CWE Categories'!A:C,3,0),"")</f>
        <v/>
      </c>
      <c r="M1044" t="str">
        <f>IF($G1044&lt;&gt;"",VLOOKUP($G1044,Model!$A:$D,2,0),"")</f>
        <v/>
      </c>
      <c r="N1044" t="str">
        <f>IF($G1044&lt;&gt;"",VLOOKUP($G1044,Model!$A:$D,3,0),"")</f>
        <v/>
      </c>
      <c r="O1044" t="str">
        <f>IF($G1044&lt;&gt;"",VLOOKUP($G1044,Model!$A:$D,4,0),"")</f>
        <v/>
      </c>
    </row>
    <row r="1045" spans="1:15" x14ac:dyDescent="0.3">
      <c r="A1045" t="s">
        <v>2831</v>
      </c>
      <c r="B1045" t="s">
        <v>2832</v>
      </c>
      <c r="C1045" t="s">
        <v>1176</v>
      </c>
      <c r="D1045" t="s">
        <v>1877</v>
      </c>
      <c r="E1045" t="s">
        <v>2833</v>
      </c>
      <c r="G1045" t="str">
        <f>IFERROR(VLOOKUP(C1045,'CWE Categories'!A:C,3,0),"")</f>
        <v>Memory Modification (Memory Buffer Errors, Pointer Issues, Type Errors, etc.)</v>
      </c>
      <c r="M1045" t="str">
        <f>IF($G1045&lt;&gt;"",VLOOKUP($G1045,Model!$A:$D,2,0),"")</f>
        <v>Hijack Execution Flow, Endpoint Denial of Service: Application or System Exploitation</v>
      </c>
      <c r="N1045" t="str">
        <f>IF($G1045&lt;&gt;"",VLOOKUP($G1045,Model!$A:$D,3,0),"")</f>
        <v>N/A</v>
      </c>
      <c r="O1045">
        <f>IF($G1045&lt;&gt;"",VLOOKUP($G1045,Model!$A:$D,4,0),"")</f>
        <v>0</v>
      </c>
    </row>
    <row r="1046" spans="1:15" x14ac:dyDescent="0.3">
      <c r="A1046" t="s">
        <v>2834</v>
      </c>
      <c r="B1046" t="s">
        <v>2835</v>
      </c>
      <c r="C1046" t="s">
        <v>136</v>
      </c>
      <c r="D1046" t="s">
        <v>1877</v>
      </c>
      <c r="E1046">
        <v>0</v>
      </c>
      <c r="G1046" t="str">
        <f>IFERROR(VLOOKUP(C1046,'CWE Categories'!A:C,3,0),"")</f>
        <v>General Authentication, Authorization, and Permission Errors</v>
      </c>
      <c r="M1046" t="str">
        <f>IF($G1046&lt;&gt;"",VLOOKUP($G1046,Model!$A:$D,2,0),"")</f>
        <v>Exploit Public-Facing Application,  Exploitation for Privilege Escalation, Exploitation of Remote Services</v>
      </c>
      <c r="N1046" t="str">
        <f>IF($G1046&lt;&gt;"",VLOOKUP($G1046,Model!$A:$D,3,0),"")</f>
        <v>Depends on what is given access to.</v>
      </c>
      <c r="O1046" t="str">
        <f>IF($G1046&lt;&gt;"",VLOOKUP($G1046,Model!$A:$D,4,0),"")</f>
        <v>N/A</v>
      </c>
    </row>
    <row r="1047" spans="1:15" x14ac:dyDescent="0.3">
      <c r="A1047" t="s">
        <v>2836</v>
      </c>
      <c r="B1047" t="s">
        <v>2837</v>
      </c>
      <c r="C1047" t="s">
        <v>429</v>
      </c>
      <c r="D1047" t="s">
        <v>1877</v>
      </c>
      <c r="E1047" t="s">
        <v>2838</v>
      </c>
      <c r="G1047" t="str">
        <f>IFERROR(VLOOKUP(C1047,'CWE Categories'!A:C,3,0),"")</f>
        <v>Memory Read (Memory Buffer Errors, Pointer Issues, Type Errors, etc.)</v>
      </c>
      <c r="M1047" t="str">
        <f>IF($G1047&lt;&gt;"",VLOOKUP($G1047,Model!$A:$D,2,0),"")</f>
        <v>Data from Local System</v>
      </c>
      <c r="N1047" t="str">
        <f>IF($G1047&lt;&gt;"",VLOOKUP($G1047,Model!$A:$D,3,0),"")</f>
        <v>Exploitation for Defense Evasion, Exploitation for Credential Access</v>
      </c>
      <c r="O1047">
        <f>IF($G1047&lt;&gt;"",VLOOKUP($G1047,Model!$A:$D,4,0),"")</f>
        <v>0</v>
      </c>
    </row>
    <row r="1048" spans="1:15" x14ac:dyDescent="0.3">
      <c r="A1048" t="s">
        <v>2839</v>
      </c>
      <c r="B1048" t="s">
        <v>2840</v>
      </c>
      <c r="C1048" t="s">
        <v>83</v>
      </c>
      <c r="D1048" t="s">
        <v>1877</v>
      </c>
      <c r="E1048" t="s">
        <v>2841</v>
      </c>
      <c r="G1048" t="str">
        <f>IFERROR(VLOOKUP(C1048,'CWE Categories'!A:C,3,0),"")</f>
        <v>Cross-site Scripting (XSS)</v>
      </c>
      <c r="M1048" t="str">
        <f>IF($G1048&lt;&gt;"",VLOOKUP($G1048,Model!$A:$D,2,0),"")</f>
        <v>Command and Scripting Interpreter: JavaScript/JScript</v>
      </c>
      <c r="N1048" t="str">
        <f>IF($G1048&lt;&gt;"",VLOOKUP($G1048,Model!$A:$D,3,0),"")</f>
        <v>Man-in-the-Browser</v>
      </c>
      <c r="O1048" t="str">
        <f>IF($G1048&lt;&gt;"",VLOOKUP($G1048,Model!$A:$D,4,0),"")</f>
        <v>Stored – Drive-by Compromise, Others – User Execution: Malicious Link</v>
      </c>
    </row>
    <row r="1049" spans="1:15" x14ac:dyDescent="0.3">
      <c r="A1049" t="s">
        <v>2842</v>
      </c>
      <c r="B1049" t="s">
        <v>2843</v>
      </c>
      <c r="C1049" t="e">
        <v>#N/A</v>
      </c>
      <c r="D1049" t="s">
        <v>1877</v>
      </c>
      <c r="E1049" t="e">
        <v>#N/A</v>
      </c>
      <c r="G1049" t="str">
        <f>IFERROR(VLOOKUP(C1049,'CWE Categories'!A:C,3,0),"")</f>
        <v/>
      </c>
      <c r="M1049" t="str">
        <f>IF($G1049&lt;&gt;"",VLOOKUP($G1049,Model!$A:$D,2,0),"")</f>
        <v/>
      </c>
      <c r="N1049" t="str">
        <f>IF($G1049&lt;&gt;"",VLOOKUP($G1049,Model!$A:$D,3,0),"")</f>
        <v/>
      </c>
      <c r="O1049" t="str">
        <f>IF($G1049&lt;&gt;"",VLOOKUP($G1049,Model!$A:$D,4,0),"")</f>
        <v/>
      </c>
    </row>
    <row r="1050" spans="1:15" x14ac:dyDescent="0.3">
      <c r="A1050" t="s">
        <v>2844</v>
      </c>
      <c r="B1050" t="s">
        <v>2845</v>
      </c>
      <c r="C1050" t="s">
        <v>36</v>
      </c>
      <c r="D1050" t="s">
        <v>1877</v>
      </c>
      <c r="E1050" t="s">
        <v>2846</v>
      </c>
      <c r="G1050" t="str">
        <f>IFERROR(VLOOKUP(C1050,'CWE Categories'!A:C,3,0),"")</f>
        <v/>
      </c>
      <c r="M1050" t="str">
        <f>IF($G1050&lt;&gt;"",VLOOKUP($G1050,Model!$A:$D,2,0),"")</f>
        <v/>
      </c>
      <c r="N1050" t="str">
        <f>IF($G1050&lt;&gt;"",VLOOKUP($G1050,Model!$A:$D,3,0),"")</f>
        <v/>
      </c>
      <c r="O1050" t="str">
        <f>IF($G1050&lt;&gt;"",VLOOKUP($G1050,Model!$A:$D,4,0),"")</f>
        <v/>
      </c>
    </row>
    <row r="1051" spans="1:15" x14ac:dyDescent="0.3">
      <c r="A1051" t="s">
        <v>2847</v>
      </c>
      <c r="B1051" t="s">
        <v>2848</v>
      </c>
      <c r="C1051" t="s">
        <v>73</v>
      </c>
      <c r="D1051" t="s">
        <v>1877</v>
      </c>
      <c r="E1051" t="s">
        <v>2849</v>
      </c>
      <c r="G1051" t="str">
        <f>IFERROR(VLOOKUP(C1051,'CWE Categories'!A:C,3,0),"")</f>
        <v>OS Command Injection</v>
      </c>
      <c r="M1051" t="str">
        <f>IF($G1051&lt;&gt;"",VLOOKUP($G1051,Model!$A:$D,2,0),"")</f>
        <v>Command and Scripting Interpreter</v>
      </c>
      <c r="N1051" t="str">
        <f>IF($G1051&lt;&gt;"",VLOOKUP($G1051,Model!$A:$D,3,0),"")</f>
        <v>N/A</v>
      </c>
      <c r="O1051" t="str">
        <f>IF($G1051&lt;&gt;"",VLOOKUP($G1051,Model!$A:$D,4,0),"")</f>
        <v>External Remote Service</v>
      </c>
    </row>
    <row r="1052" spans="1:15" x14ac:dyDescent="0.3">
      <c r="A1052" t="s">
        <v>2850</v>
      </c>
      <c r="B1052" t="s">
        <v>2851</v>
      </c>
      <c r="C1052" t="s">
        <v>354</v>
      </c>
      <c r="D1052" t="s">
        <v>1877</v>
      </c>
      <c r="E1052" t="s">
        <v>2852</v>
      </c>
      <c r="G1052" t="str">
        <f>IFERROR(VLOOKUP(C1052,'CWE Categories'!A:C,3,0),"")</f>
        <v/>
      </c>
      <c r="M1052" t="str">
        <f>IF($G1052&lt;&gt;"",VLOOKUP($G1052,Model!$A:$D,2,0),"")</f>
        <v/>
      </c>
      <c r="N1052" t="str">
        <f>IF($G1052&lt;&gt;"",VLOOKUP($G1052,Model!$A:$D,3,0),"")</f>
        <v/>
      </c>
      <c r="O1052" t="str">
        <f>IF($G1052&lt;&gt;"",VLOOKUP($G1052,Model!$A:$D,4,0),"")</f>
        <v/>
      </c>
    </row>
    <row r="1053" spans="1:15" x14ac:dyDescent="0.3">
      <c r="A1053" t="s">
        <v>2853</v>
      </c>
      <c r="B1053" t="s">
        <v>2854</v>
      </c>
      <c r="C1053" t="s">
        <v>1176</v>
      </c>
      <c r="D1053" t="s">
        <v>1877</v>
      </c>
      <c r="E1053" t="s">
        <v>1942</v>
      </c>
      <c r="G1053" t="str">
        <f>IFERROR(VLOOKUP(C1053,'CWE Categories'!A:C,3,0),"")</f>
        <v>Memory Modification (Memory Buffer Errors, Pointer Issues, Type Errors, etc.)</v>
      </c>
      <c r="M1053" t="str">
        <f>IF($G1053&lt;&gt;"",VLOOKUP($G1053,Model!$A:$D,2,0),"")</f>
        <v>Hijack Execution Flow, Endpoint Denial of Service: Application or System Exploitation</v>
      </c>
      <c r="N1053" t="str">
        <f>IF($G1053&lt;&gt;"",VLOOKUP($G1053,Model!$A:$D,3,0),"")</f>
        <v>N/A</v>
      </c>
      <c r="O1053">
        <f>IF($G1053&lt;&gt;"",VLOOKUP($G1053,Model!$A:$D,4,0),"")</f>
        <v>0</v>
      </c>
    </row>
    <row r="1054" spans="1:15" x14ac:dyDescent="0.3">
      <c r="A1054" t="s">
        <v>2855</v>
      </c>
      <c r="B1054" t="s">
        <v>2856</v>
      </c>
      <c r="C1054" t="s">
        <v>31</v>
      </c>
      <c r="D1054" t="s">
        <v>1877</v>
      </c>
      <c r="E1054" t="s">
        <v>2857</v>
      </c>
      <c r="G1054" t="str">
        <f>IFERROR(VLOOKUP(C1054,'CWE Categories'!A:C,3,0),"")</f>
        <v>General Authentication, Authorization, and Permission Errors</v>
      </c>
      <c r="M1054" t="str">
        <f>IF($G1054&lt;&gt;"",VLOOKUP($G1054,Model!$A:$D,2,0),"")</f>
        <v>Exploit Public-Facing Application,  Exploitation for Privilege Escalation, Exploitation of Remote Services</v>
      </c>
      <c r="N1054" t="str">
        <f>IF($G1054&lt;&gt;"",VLOOKUP($G1054,Model!$A:$D,3,0),"")</f>
        <v>Depends on what is given access to.</v>
      </c>
      <c r="O1054" t="str">
        <f>IF($G1054&lt;&gt;"",VLOOKUP($G1054,Model!$A:$D,4,0),"")</f>
        <v>N/A</v>
      </c>
    </row>
    <row r="1055" spans="1:15" x14ac:dyDescent="0.3">
      <c r="A1055" t="s">
        <v>2858</v>
      </c>
      <c r="B1055" t="s">
        <v>2859</v>
      </c>
      <c r="C1055" t="s">
        <v>106</v>
      </c>
      <c r="D1055" t="s">
        <v>1877</v>
      </c>
      <c r="E1055" t="s">
        <v>2860</v>
      </c>
      <c r="G1055" t="str">
        <f>IFERROR(VLOOKUP(C1055,'CWE Categories'!A:C,3,0),"")</f>
        <v>Cross-site Request Forgery (CSRF)</v>
      </c>
      <c r="M1055" t="str">
        <f>IF($G1055&lt;&gt;"",VLOOKUP($G1055,Model!$A:$D,2,0),"")</f>
        <v>Exploitation for Privilege Escalation</v>
      </c>
      <c r="N1055" t="str">
        <f>IF($G1055&lt;&gt;"",VLOOKUP($G1055,Model!$A:$D,3,0),"")</f>
        <v>Depends on what functionality is vulnerable</v>
      </c>
      <c r="O1055" t="str">
        <f>IF($G1055&lt;&gt;"",VLOOKUP($G1055,Model!$A:$D,4,0),"")</f>
        <v>User Execution: Malicious Link</v>
      </c>
    </row>
    <row r="1056" spans="1:15" x14ac:dyDescent="0.3">
      <c r="A1056" t="s">
        <v>2861</v>
      </c>
      <c r="B1056" t="s">
        <v>2862</v>
      </c>
      <c r="C1056" t="s">
        <v>261</v>
      </c>
      <c r="D1056" t="s">
        <v>1877</v>
      </c>
      <c r="E1056" t="s">
        <v>2863</v>
      </c>
      <c r="G1056" t="str">
        <f>IFERROR(VLOOKUP(C1056,'CWE Categories'!A:C,3,0),"")</f>
        <v>Directory Traversal (Relative and Absolute)</v>
      </c>
      <c r="M1056" t="str">
        <f>IF($G1056&lt;&gt;"",VLOOKUP($G1056,Model!$A:$D,2,0),"")</f>
        <v>Read files on system  - Data from Local System; Delete files  - Data Destruction; Upload files - Server Software Component: Web Shell; Write to existing files on system  - Data Manipulation</v>
      </c>
      <c r="N1056" t="str">
        <f>IF($G1056&lt;&gt;"",VLOOKUP($G1056,Model!$A:$D,3,0),"")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056" t="str">
        <f>IF($G1056&lt;&gt;"",VLOOKUP($G1056,Model!$A:$D,4,0),"")</f>
        <v>T1133</v>
      </c>
    </row>
    <row r="1057" spans="1:15" x14ac:dyDescent="0.3">
      <c r="A1057" t="s">
        <v>2864</v>
      </c>
      <c r="B1057" t="s">
        <v>2865</v>
      </c>
      <c r="C1057" t="s">
        <v>429</v>
      </c>
      <c r="D1057" t="s">
        <v>1877</v>
      </c>
      <c r="E1057" t="s">
        <v>2166</v>
      </c>
      <c r="G1057" t="str">
        <f>IFERROR(VLOOKUP(C1057,'CWE Categories'!A:C,3,0),"")</f>
        <v>Memory Read (Memory Buffer Errors, Pointer Issues, Type Errors, etc.)</v>
      </c>
      <c r="M1057" t="str">
        <f>IF($G1057&lt;&gt;"",VLOOKUP($G1057,Model!$A:$D,2,0),"")</f>
        <v>Data from Local System</v>
      </c>
      <c r="N1057" t="str">
        <f>IF($G1057&lt;&gt;"",VLOOKUP($G1057,Model!$A:$D,3,0),"")</f>
        <v>Exploitation for Defense Evasion, Exploitation for Credential Access</v>
      </c>
      <c r="O1057">
        <f>IF($G1057&lt;&gt;"",VLOOKUP($G1057,Model!$A:$D,4,0),"")</f>
        <v>0</v>
      </c>
    </row>
    <row r="1058" spans="1:15" x14ac:dyDescent="0.3">
      <c r="A1058" t="s">
        <v>2866</v>
      </c>
      <c r="B1058" t="s">
        <v>2867</v>
      </c>
      <c r="C1058" t="s">
        <v>316</v>
      </c>
      <c r="D1058" t="s">
        <v>1877</v>
      </c>
      <c r="E1058" t="s">
        <v>2868</v>
      </c>
      <c r="G1058" t="str">
        <f>IFERROR(VLOOKUP(C1058,'CWE Categories'!A:C,3,0),"")</f>
        <v>Memory Modification (Memory Buffer Errors, Pointer Issues, Type Errors, etc.)</v>
      </c>
      <c r="M1058" t="str">
        <f>IF($G1058&lt;&gt;"",VLOOKUP($G1058,Model!$A:$D,2,0),"")</f>
        <v>Hijack Execution Flow, Endpoint Denial of Service: Application or System Exploitation</v>
      </c>
      <c r="N1058" t="str">
        <f>IF($G1058&lt;&gt;"",VLOOKUP($G1058,Model!$A:$D,3,0),"")</f>
        <v>N/A</v>
      </c>
      <c r="O1058">
        <f>IF($G1058&lt;&gt;"",VLOOKUP($G1058,Model!$A:$D,4,0),"")</f>
        <v>0</v>
      </c>
    </row>
    <row r="1059" spans="1:15" x14ac:dyDescent="0.3">
      <c r="A1059" t="s">
        <v>2869</v>
      </c>
      <c r="B1059" t="s">
        <v>2870</v>
      </c>
      <c r="C1059" t="s">
        <v>1038</v>
      </c>
      <c r="D1059" t="s">
        <v>1877</v>
      </c>
      <c r="E1059">
        <v>0</v>
      </c>
      <c r="G1059" t="str">
        <f>IFERROR(VLOOKUP(C1059,'CWE Categories'!A:C,3,0),"")</f>
        <v>General Cryptographic Issues</v>
      </c>
      <c r="M1059" t="str">
        <f>IF($G1059&lt;&gt;"",VLOOKUP($G1059,Model!$A:$D,2,0),"")</f>
        <v>Credential storage or transmission – Valid Accounts; Transmitting over network – Man-in-the-Middle, Network Sniffing; Sensitive information storage – various techniques from the Collection tactic</v>
      </c>
      <c r="N1059" t="str">
        <f>IF($G1059&lt;&gt;"",VLOOKUP($G1059,Model!$A:$D,3,0),"")</f>
        <v>Brute Force</v>
      </c>
      <c r="O1059">
        <f>IF($G1059&lt;&gt;"",VLOOKUP($G1059,Model!$A:$D,4,0),"")</f>
        <v>0</v>
      </c>
    </row>
    <row r="1060" spans="1:15" x14ac:dyDescent="0.3">
      <c r="A1060" t="s">
        <v>2871</v>
      </c>
      <c r="B1060" t="s">
        <v>2872</v>
      </c>
      <c r="C1060" t="s">
        <v>36</v>
      </c>
      <c r="D1060" t="s">
        <v>1877</v>
      </c>
      <c r="E1060" t="s">
        <v>2873</v>
      </c>
      <c r="G1060" t="str">
        <f>IFERROR(VLOOKUP(C1060,'CWE Categories'!A:C,3,0),"")</f>
        <v/>
      </c>
      <c r="M1060" t="str">
        <f>IF($G1060&lt;&gt;"",VLOOKUP($G1060,Model!$A:$D,2,0),"")</f>
        <v/>
      </c>
      <c r="N1060" t="str">
        <f>IF($G1060&lt;&gt;"",VLOOKUP($G1060,Model!$A:$D,3,0),"")</f>
        <v/>
      </c>
      <c r="O1060" t="str">
        <f>IF($G1060&lt;&gt;"",VLOOKUP($G1060,Model!$A:$D,4,0),"")</f>
        <v/>
      </c>
    </row>
    <row r="1061" spans="1:15" x14ac:dyDescent="0.3">
      <c r="A1061" t="s">
        <v>2874</v>
      </c>
      <c r="B1061" t="s">
        <v>2875</v>
      </c>
      <c r="C1061" t="s">
        <v>354</v>
      </c>
      <c r="D1061" t="s">
        <v>1877</v>
      </c>
      <c r="E1061" t="s">
        <v>1942</v>
      </c>
      <c r="G1061" t="str">
        <f>IFERROR(VLOOKUP(C1061,'CWE Categories'!A:C,3,0),"")</f>
        <v/>
      </c>
      <c r="M1061" t="str">
        <f>IF($G1061&lt;&gt;"",VLOOKUP($G1061,Model!$A:$D,2,0),"")</f>
        <v/>
      </c>
      <c r="N1061" t="str">
        <f>IF($G1061&lt;&gt;"",VLOOKUP($G1061,Model!$A:$D,3,0),"")</f>
        <v/>
      </c>
      <c r="O1061" t="str">
        <f>IF($G1061&lt;&gt;"",VLOOKUP($G1061,Model!$A:$D,4,0),"")</f>
        <v/>
      </c>
    </row>
    <row r="1062" spans="1:15" x14ac:dyDescent="0.3">
      <c r="A1062" t="s">
        <v>2876</v>
      </c>
      <c r="B1062" t="s">
        <v>2877</v>
      </c>
      <c r="C1062" t="s">
        <v>83</v>
      </c>
      <c r="D1062" t="s">
        <v>1877</v>
      </c>
      <c r="E1062" t="s">
        <v>2878</v>
      </c>
      <c r="G1062" t="str">
        <f>IFERROR(VLOOKUP(C1062,'CWE Categories'!A:C,3,0),"")</f>
        <v>Cross-site Scripting (XSS)</v>
      </c>
      <c r="M1062" t="str">
        <f>IF($G1062&lt;&gt;"",VLOOKUP($G1062,Model!$A:$D,2,0),"")</f>
        <v>Command and Scripting Interpreter: JavaScript/JScript</v>
      </c>
      <c r="N1062" t="str">
        <f>IF($G1062&lt;&gt;"",VLOOKUP($G1062,Model!$A:$D,3,0),"")</f>
        <v>Man-in-the-Browser</v>
      </c>
      <c r="O1062" t="str">
        <f>IF($G1062&lt;&gt;"",VLOOKUP($G1062,Model!$A:$D,4,0),"")</f>
        <v>Stored – Drive-by Compromise, Others – User Execution: Malicious Link</v>
      </c>
    </row>
    <row r="1063" spans="1:15" x14ac:dyDescent="0.3">
      <c r="A1063" t="s">
        <v>2879</v>
      </c>
      <c r="B1063" t="s">
        <v>2880</v>
      </c>
      <c r="C1063" t="s">
        <v>394</v>
      </c>
      <c r="D1063" t="s">
        <v>1877</v>
      </c>
      <c r="E1063" t="s">
        <v>2881</v>
      </c>
      <c r="G1063" t="str">
        <f>IFERROR(VLOOKUP(C1063,'CWE Categories'!A:C,3,0),"")</f>
        <v/>
      </c>
      <c r="M1063" t="str">
        <f>IF($G1063&lt;&gt;"",VLOOKUP($G1063,Model!$A:$D,2,0),"")</f>
        <v/>
      </c>
      <c r="N1063" t="str">
        <f>IF($G1063&lt;&gt;"",VLOOKUP($G1063,Model!$A:$D,3,0),"")</f>
        <v/>
      </c>
      <c r="O1063" t="str">
        <f>IF($G1063&lt;&gt;"",VLOOKUP($G1063,Model!$A:$D,4,0),"")</f>
        <v/>
      </c>
    </row>
    <row r="1064" spans="1:15" x14ac:dyDescent="0.3">
      <c r="A1064" t="s">
        <v>2882</v>
      </c>
      <c r="B1064" t="s">
        <v>2883</v>
      </c>
      <c r="C1064" t="s">
        <v>83</v>
      </c>
      <c r="D1064" t="s">
        <v>1877</v>
      </c>
      <c r="E1064" t="s">
        <v>1945</v>
      </c>
      <c r="G1064" t="str">
        <f>IFERROR(VLOOKUP(C1064,'CWE Categories'!A:C,3,0),"")</f>
        <v>Cross-site Scripting (XSS)</v>
      </c>
      <c r="M1064" t="str">
        <f>IF($G1064&lt;&gt;"",VLOOKUP($G1064,Model!$A:$D,2,0),"")</f>
        <v>Command and Scripting Interpreter: JavaScript/JScript</v>
      </c>
      <c r="N1064" t="str">
        <f>IF($G1064&lt;&gt;"",VLOOKUP($G1064,Model!$A:$D,3,0),"")</f>
        <v>Man-in-the-Browser</v>
      </c>
      <c r="O1064" t="str">
        <f>IF($G1064&lt;&gt;"",VLOOKUP($G1064,Model!$A:$D,4,0),"")</f>
        <v>Stored – Drive-by Compromise, Others – User Execution: Malicious Link</v>
      </c>
    </row>
    <row r="1065" spans="1:15" x14ac:dyDescent="0.3">
      <c r="A1065" t="s">
        <v>2884</v>
      </c>
      <c r="B1065" t="s">
        <v>2885</v>
      </c>
      <c r="C1065" t="s">
        <v>354</v>
      </c>
      <c r="D1065" t="s">
        <v>1877</v>
      </c>
      <c r="E1065" t="s">
        <v>1936</v>
      </c>
      <c r="G1065" t="str">
        <f>IFERROR(VLOOKUP(C1065,'CWE Categories'!A:C,3,0),"")</f>
        <v/>
      </c>
      <c r="M1065" t="str">
        <f>IF($G1065&lt;&gt;"",VLOOKUP($G1065,Model!$A:$D,2,0),"")</f>
        <v/>
      </c>
      <c r="N1065" t="str">
        <f>IF($G1065&lt;&gt;"",VLOOKUP($G1065,Model!$A:$D,3,0),"")</f>
        <v/>
      </c>
      <c r="O1065" t="str">
        <f>IF($G1065&lt;&gt;"",VLOOKUP($G1065,Model!$A:$D,4,0),"")</f>
        <v/>
      </c>
    </row>
    <row r="1066" spans="1:15" x14ac:dyDescent="0.3">
      <c r="A1066" t="s">
        <v>2886</v>
      </c>
      <c r="B1066" t="s">
        <v>2887</v>
      </c>
      <c r="C1066" t="s">
        <v>1653</v>
      </c>
      <c r="D1066" t="s">
        <v>1877</v>
      </c>
      <c r="E1066" t="s">
        <v>2888</v>
      </c>
      <c r="G1066" t="str">
        <f>IFERROR(VLOOKUP(C1066,'CWE Categories'!A:C,3,0),"")</f>
        <v/>
      </c>
      <c r="M1066" t="str">
        <f>IF($G1066&lt;&gt;"",VLOOKUP($G1066,Model!$A:$D,2,0),"")</f>
        <v/>
      </c>
      <c r="N1066" t="str">
        <f>IF($G1066&lt;&gt;"",VLOOKUP($G1066,Model!$A:$D,3,0),"")</f>
        <v/>
      </c>
      <c r="O1066" t="str">
        <f>IF($G1066&lt;&gt;"",VLOOKUP($G1066,Model!$A:$D,4,0),"")</f>
        <v/>
      </c>
    </row>
    <row r="1067" spans="1:15" x14ac:dyDescent="0.3">
      <c r="A1067" t="s">
        <v>2889</v>
      </c>
      <c r="B1067" t="s">
        <v>2890</v>
      </c>
      <c r="C1067" t="s">
        <v>390</v>
      </c>
      <c r="D1067" t="s">
        <v>1877</v>
      </c>
      <c r="E1067" t="s">
        <v>2545</v>
      </c>
      <c r="G1067" t="str">
        <f>IFERROR(VLOOKUP(C1067,'CWE Categories'!A:C,3,0),"")</f>
        <v>General Authentication, Authorization, and Permission Errors</v>
      </c>
      <c r="M1067" t="str">
        <f>IF($G1067&lt;&gt;"",VLOOKUP($G1067,Model!$A:$D,2,0),"")</f>
        <v>Exploit Public-Facing Application,  Exploitation for Privilege Escalation, Exploitation of Remote Services</v>
      </c>
      <c r="N1067" t="str">
        <f>IF($G1067&lt;&gt;"",VLOOKUP($G1067,Model!$A:$D,3,0),"")</f>
        <v>Depends on what is given access to.</v>
      </c>
      <c r="O1067" t="str">
        <f>IF($G1067&lt;&gt;"",VLOOKUP($G1067,Model!$A:$D,4,0),"")</f>
        <v>N/A</v>
      </c>
    </row>
    <row r="1068" spans="1:15" x14ac:dyDescent="0.3">
      <c r="A1068" t="s">
        <v>2891</v>
      </c>
      <c r="B1068" t="s">
        <v>2892</v>
      </c>
      <c r="C1068" t="s">
        <v>83</v>
      </c>
      <c r="D1068" t="s">
        <v>1877</v>
      </c>
      <c r="E1068" t="s">
        <v>2893</v>
      </c>
      <c r="G1068" t="str">
        <f>IFERROR(VLOOKUP(C1068,'CWE Categories'!A:C,3,0),"")</f>
        <v>Cross-site Scripting (XSS)</v>
      </c>
      <c r="M1068" t="str">
        <f>IF($G1068&lt;&gt;"",VLOOKUP($G1068,Model!$A:$D,2,0),"")</f>
        <v>Command and Scripting Interpreter: JavaScript/JScript</v>
      </c>
      <c r="N1068" t="str">
        <f>IF($G1068&lt;&gt;"",VLOOKUP($G1068,Model!$A:$D,3,0),"")</f>
        <v>Man-in-the-Browser</v>
      </c>
      <c r="O1068" t="str">
        <f>IF($G1068&lt;&gt;"",VLOOKUP($G1068,Model!$A:$D,4,0),"")</f>
        <v>Stored – Drive-by Compromise, Others – User Execution: Malicious Link</v>
      </c>
    </row>
    <row r="1069" spans="1:15" x14ac:dyDescent="0.3">
      <c r="A1069" t="s">
        <v>2894</v>
      </c>
      <c r="B1069" t="s">
        <v>2895</v>
      </c>
      <c r="C1069" t="s">
        <v>190</v>
      </c>
      <c r="D1069" t="s">
        <v>1877</v>
      </c>
      <c r="E1069" t="s">
        <v>2896</v>
      </c>
      <c r="G1069" t="str">
        <f>IFERROR(VLOOKUP(C1069,'CWE Categories'!A:C,3,0),"")</f>
        <v>General Authentication, Authorization, and Permission Errors</v>
      </c>
      <c r="M1069" t="str">
        <f>IF($G1069&lt;&gt;"",VLOOKUP($G1069,Model!$A:$D,2,0),"")</f>
        <v>Exploit Public-Facing Application,  Exploitation for Privilege Escalation, Exploitation of Remote Services</v>
      </c>
      <c r="N1069" t="str">
        <f>IF($G1069&lt;&gt;"",VLOOKUP($G1069,Model!$A:$D,3,0),"")</f>
        <v>Depends on what is given access to.</v>
      </c>
      <c r="O1069" t="str">
        <f>IF($G1069&lt;&gt;"",VLOOKUP($G1069,Model!$A:$D,4,0),"")</f>
        <v>N/A</v>
      </c>
    </row>
    <row r="1070" spans="1:15" x14ac:dyDescent="0.3">
      <c r="A1070" t="s">
        <v>2897</v>
      </c>
      <c r="B1070" t="s">
        <v>2898</v>
      </c>
      <c r="C1070" t="s">
        <v>2113</v>
      </c>
      <c r="D1070" t="s">
        <v>1877</v>
      </c>
      <c r="E1070" t="s">
        <v>2899</v>
      </c>
      <c r="G1070" t="str">
        <f>IFERROR(VLOOKUP(C1070,'CWE Categories'!A:C,3,0),"")</f>
        <v/>
      </c>
      <c r="M1070" t="str">
        <f>IF($G1070&lt;&gt;"",VLOOKUP($G1070,Model!$A:$D,2,0),"")</f>
        <v/>
      </c>
      <c r="N1070" t="str">
        <f>IF($G1070&lt;&gt;"",VLOOKUP($G1070,Model!$A:$D,3,0),"")</f>
        <v/>
      </c>
      <c r="O1070" t="str">
        <f>IF($G1070&lt;&gt;"",VLOOKUP($G1070,Model!$A:$D,4,0),"")</f>
        <v/>
      </c>
    </row>
    <row r="1071" spans="1:15" x14ac:dyDescent="0.3">
      <c r="A1071" t="s">
        <v>2900</v>
      </c>
      <c r="B1071" t="s">
        <v>2901</v>
      </c>
      <c r="C1071" t="s">
        <v>17</v>
      </c>
      <c r="D1071" t="s">
        <v>1877</v>
      </c>
      <c r="E1071" t="s">
        <v>2902</v>
      </c>
      <c r="G1071" t="str">
        <f>IFERROR(VLOOKUP(C1071,'CWE Categories'!A:C,3,0),"")</f>
        <v>Memory Modification (Memory Buffer Errors, Pointer Issues, Type Errors, etc.)</v>
      </c>
      <c r="M1071" t="str">
        <f>IF($G1071&lt;&gt;"",VLOOKUP($G1071,Model!$A:$D,2,0),"")</f>
        <v>Hijack Execution Flow, Endpoint Denial of Service: Application or System Exploitation</v>
      </c>
      <c r="N1071" t="str">
        <f>IF($G1071&lt;&gt;"",VLOOKUP($G1071,Model!$A:$D,3,0),"")</f>
        <v>N/A</v>
      </c>
      <c r="O1071">
        <f>IF($G1071&lt;&gt;"",VLOOKUP($G1071,Model!$A:$D,4,0),"")</f>
        <v>0</v>
      </c>
    </row>
    <row r="1072" spans="1:15" x14ac:dyDescent="0.3">
      <c r="A1072" t="s">
        <v>2903</v>
      </c>
      <c r="B1072" t="s">
        <v>2904</v>
      </c>
      <c r="C1072" t="e">
        <v>#N/A</v>
      </c>
      <c r="D1072" t="s">
        <v>1877</v>
      </c>
      <c r="E1072" t="e">
        <v>#N/A</v>
      </c>
      <c r="G1072" t="str">
        <f>IFERROR(VLOOKUP(C1072,'CWE Categories'!A:C,3,0),"")</f>
        <v/>
      </c>
      <c r="M1072" t="str">
        <f>IF($G1072&lt;&gt;"",VLOOKUP($G1072,Model!$A:$D,2,0),"")</f>
        <v/>
      </c>
      <c r="N1072" t="str">
        <f>IF($G1072&lt;&gt;"",VLOOKUP($G1072,Model!$A:$D,3,0),"")</f>
        <v/>
      </c>
      <c r="O1072" t="str">
        <f>IF($G1072&lt;&gt;"",VLOOKUP($G1072,Model!$A:$D,4,0),"")</f>
        <v/>
      </c>
    </row>
    <row r="1073" spans="1:15" x14ac:dyDescent="0.3">
      <c r="A1073" t="s">
        <v>2905</v>
      </c>
      <c r="B1073" t="s">
        <v>2906</v>
      </c>
      <c r="C1073" t="s">
        <v>36</v>
      </c>
      <c r="D1073" t="s">
        <v>1877</v>
      </c>
      <c r="E1073" t="s">
        <v>2907</v>
      </c>
      <c r="G1073" t="str">
        <f>IFERROR(VLOOKUP(C1073,'CWE Categories'!A:C,3,0),"")</f>
        <v/>
      </c>
      <c r="M1073" t="str">
        <f>IF($G1073&lt;&gt;"",VLOOKUP($G1073,Model!$A:$D,2,0),"")</f>
        <v/>
      </c>
      <c r="N1073" t="str">
        <f>IF($G1073&lt;&gt;"",VLOOKUP($G1073,Model!$A:$D,3,0),"")</f>
        <v/>
      </c>
      <c r="O1073" t="str">
        <f>IF($G1073&lt;&gt;"",VLOOKUP($G1073,Model!$A:$D,4,0),"")</f>
        <v/>
      </c>
    </row>
    <row r="1074" spans="1:15" x14ac:dyDescent="0.3">
      <c r="A1074" t="s">
        <v>2908</v>
      </c>
      <c r="B1074" t="s">
        <v>2909</v>
      </c>
      <c r="C1074" t="s">
        <v>60</v>
      </c>
      <c r="D1074" t="s">
        <v>1877</v>
      </c>
      <c r="E1074" t="s">
        <v>2910</v>
      </c>
      <c r="G1074" t="str">
        <f>IFERROR(VLOOKUP(C1074,'CWE Categories'!A:C,3,0),"")</f>
        <v>SQL Injection</v>
      </c>
      <c r="M1074" t="str">
        <f>IF($G1074&lt;&gt;"",VLOOKUP($G1074,Model!$A:$D,2,0),"")</f>
        <v>Command and Scripting Interpreter</v>
      </c>
      <c r="N1074" t="str">
        <f>IF($G1074&lt;&gt;"",VLOOKUP($G1074,Model!$A:$D,3,0),"")</f>
        <v>Data from Local System, Server Software Component: Web Shell, Create Account, Exploit Public-Facing Application, Data Manipulation</v>
      </c>
      <c r="O1074" t="str">
        <f>IF($G1074&lt;&gt;"",VLOOKUP($G1074,Model!$A:$D,4,0),"")</f>
        <v>External Remote Service</v>
      </c>
    </row>
    <row r="1075" spans="1:15" x14ac:dyDescent="0.3">
      <c r="A1075" t="s">
        <v>2911</v>
      </c>
      <c r="B1075" t="s">
        <v>2912</v>
      </c>
      <c r="C1075" t="s">
        <v>1038</v>
      </c>
      <c r="D1075" t="s">
        <v>1877</v>
      </c>
      <c r="E1075" t="s">
        <v>2491</v>
      </c>
      <c r="G1075" t="str">
        <f>IFERROR(VLOOKUP(C1075,'CWE Categories'!A:C,3,0),"")</f>
        <v>General Cryptographic Issues</v>
      </c>
      <c r="M1075" t="str">
        <f>IF($G1075&lt;&gt;"",VLOOKUP($G1075,Model!$A:$D,2,0),"")</f>
        <v>Credential storage or transmission – Valid Accounts; Transmitting over network – Man-in-the-Middle, Network Sniffing; Sensitive information storage – various techniques from the Collection tactic</v>
      </c>
      <c r="N1075" t="str">
        <f>IF($G1075&lt;&gt;"",VLOOKUP($G1075,Model!$A:$D,3,0),"")</f>
        <v>Brute Force</v>
      </c>
      <c r="O1075">
        <f>IF($G1075&lt;&gt;"",VLOOKUP($G1075,Model!$A:$D,4,0),"")</f>
        <v>0</v>
      </c>
    </row>
    <row r="1076" spans="1:15" x14ac:dyDescent="0.3">
      <c r="A1076" t="s">
        <v>2913</v>
      </c>
      <c r="B1076" t="s">
        <v>2914</v>
      </c>
      <c r="C1076" t="s">
        <v>36</v>
      </c>
      <c r="D1076" t="s">
        <v>1877</v>
      </c>
      <c r="E1076">
        <v>0</v>
      </c>
      <c r="G1076" t="str">
        <f>IFERROR(VLOOKUP(C1076,'CWE Categories'!A:C,3,0),"")</f>
        <v/>
      </c>
      <c r="M1076" t="str">
        <f>IF($G1076&lt;&gt;"",VLOOKUP($G1076,Model!$A:$D,2,0),"")</f>
        <v/>
      </c>
      <c r="N1076" t="str">
        <f>IF($G1076&lt;&gt;"",VLOOKUP($G1076,Model!$A:$D,3,0),"")</f>
        <v/>
      </c>
      <c r="O1076" t="str">
        <f>IF($G1076&lt;&gt;"",VLOOKUP($G1076,Model!$A:$D,4,0),"")</f>
        <v/>
      </c>
    </row>
    <row r="1077" spans="1:15" x14ac:dyDescent="0.3">
      <c r="A1077" t="s">
        <v>2915</v>
      </c>
      <c r="B1077" t="s">
        <v>2916</v>
      </c>
      <c r="C1077" t="s">
        <v>448</v>
      </c>
      <c r="D1077" t="s">
        <v>1877</v>
      </c>
      <c r="E1077" t="s">
        <v>2917</v>
      </c>
      <c r="G1077" t="str">
        <f>IFERROR(VLOOKUP(C1077,'CWE Categories'!A:C,3,0),"")</f>
        <v/>
      </c>
      <c r="M1077" t="str">
        <f>IF($G1077&lt;&gt;"",VLOOKUP($G1077,Model!$A:$D,2,0),"")</f>
        <v/>
      </c>
      <c r="N1077" t="str">
        <f>IF($G1077&lt;&gt;"",VLOOKUP($G1077,Model!$A:$D,3,0),"")</f>
        <v/>
      </c>
      <c r="O1077" t="str">
        <f>IF($G1077&lt;&gt;"",VLOOKUP($G1077,Model!$A:$D,4,0),"")</f>
        <v/>
      </c>
    </row>
    <row r="1078" spans="1:15" x14ac:dyDescent="0.3">
      <c r="A1078" t="s">
        <v>2918</v>
      </c>
      <c r="B1078" t="s">
        <v>2919</v>
      </c>
      <c r="C1078" t="s">
        <v>83</v>
      </c>
      <c r="D1078" t="s">
        <v>1877</v>
      </c>
      <c r="E1078" t="s">
        <v>2920</v>
      </c>
      <c r="G1078" t="str">
        <f>IFERROR(VLOOKUP(C1078,'CWE Categories'!A:C,3,0),"")</f>
        <v>Cross-site Scripting (XSS)</v>
      </c>
      <c r="M1078" t="str">
        <f>IF($G1078&lt;&gt;"",VLOOKUP($G1078,Model!$A:$D,2,0),"")</f>
        <v>Command and Scripting Interpreter: JavaScript/JScript</v>
      </c>
      <c r="N1078" t="str">
        <f>IF($G1078&lt;&gt;"",VLOOKUP($G1078,Model!$A:$D,3,0),"")</f>
        <v>Man-in-the-Browser</v>
      </c>
      <c r="O1078" t="str">
        <f>IF($G1078&lt;&gt;"",VLOOKUP($G1078,Model!$A:$D,4,0),"")</f>
        <v>Stored – Drive-by Compromise, Others – User Execution: Malicious Link</v>
      </c>
    </row>
    <row r="1079" spans="1:15" x14ac:dyDescent="0.3">
      <c r="A1079" t="s">
        <v>2921</v>
      </c>
      <c r="B1079" t="s">
        <v>2922</v>
      </c>
      <c r="C1079" t="s">
        <v>578</v>
      </c>
      <c r="D1079" t="s">
        <v>1877</v>
      </c>
      <c r="E1079" t="s">
        <v>2923</v>
      </c>
      <c r="G1079" t="str">
        <f>IFERROR(VLOOKUP(C1079,'CWE Categories'!A:C,3,0),"")</f>
        <v>Code Injection</v>
      </c>
      <c r="M1079" t="str">
        <f>IF($G1079&lt;&gt;"",VLOOKUP($G1079,Model!$A:$D,2,0),"")</f>
        <v>Command and Scripting Interpreter</v>
      </c>
      <c r="N1079" t="str">
        <f>IF($G1079&lt;&gt;"",VLOOKUP($G1079,Model!$A:$D,3,0),"")</f>
        <v>N/A</v>
      </c>
      <c r="O1079" t="str">
        <f>IF($G1079&lt;&gt;"",VLOOKUP($G1079,Model!$A:$D,4,0),"")</f>
        <v>N/A</v>
      </c>
    </row>
    <row r="1080" spans="1:15" x14ac:dyDescent="0.3">
      <c r="A1080" t="s">
        <v>2924</v>
      </c>
      <c r="B1080" t="s">
        <v>2925</v>
      </c>
      <c r="C1080" t="s">
        <v>203</v>
      </c>
      <c r="D1080" t="s">
        <v>1877</v>
      </c>
      <c r="E1080" t="s">
        <v>2926</v>
      </c>
      <c r="G1080" t="str">
        <f>IFERROR(VLOOKUP(C1080,'CWE Categories'!A:C,3,0),"")</f>
        <v/>
      </c>
      <c r="M1080" t="str">
        <f>IF($G1080&lt;&gt;"",VLOOKUP($G1080,Model!$A:$D,2,0),"")</f>
        <v/>
      </c>
      <c r="N1080" t="str">
        <f>IF($G1080&lt;&gt;"",VLOOKUP($G1080,Model!$A:$D,3,0),"")</f>
        <v/>
      </c>
      <c r="O1080" t="str">
        <f>IF($G1080&lt;&gt;"",VLOOKUP($G1080,Model!$A:$D,4,0),"")</f>
        <v/>
      </c>
    </row>
    <row r="1081" spans="1:15" x14ac:dyDescent="0.3">
      <c r="A1081" t="s">
        <v>2927</v>
      </c>
      <c r="B1081" t="s">
        <v>2928</v>
      </c>
      <c r="C1081" t="s">
        <v>2096</v>
      </c>
      <c r="D1081" t="s">
        <v>1877</v>
      </c>
      <c r="E1081" t="s">
        <v>2233</v>
      </c>
      <c r="G1081" t="str">
        <f>IFERROR(VLOOKUP(C1081,'CWE Categories'!A:C,3,0),"")</f>
        <v>Unrestricted File Upload</v>
      </c>
      <c r="M1081" t="str">
        <f>IF($G1081&lt;&gt;"",VLOOKUP($G1081,Model!$A:$D,2,0),"")</f>
        <v>Server Software Component: Web Shell</v>
      </c>
      <c r="N1081" t="str">
        <f>IF($G1081&lt;&gt;"",VLOOKUP($G1081,Model!$A:$D,3,0),"")</f>
        <v>Command and Scripting Interpreter</v>
      </c>
      <c r="O1081" t="str">
        <f>IF($G1081&lt;&gt;"",VLOOKUP($G1081,Model!$A:$D,4,0),"")</f>
        <v>External Remote Service</v>
      </c>
    </row>
    <row r="1082" spans="1:15" x14ac:dyDescent="0.3">
      <c r="A1082" t="s">
        <v>2929</v>
      </c>
      <c r="B1082" t="s">
        <v>2930</v>
      </c>
      <c r="C1082" t="s">
        <v>73</v>
      </c>
      <c r="D1082" t="s">
        <v>1877</v>
      </c>
      <c r="E1082">
        <v>0</v>
      </c>
      <c r="G1082" t="str">
        <f>IFERROR(VLOOKUP(C1082,'CWE Categories'!A:C,3,0),"")</f>
        <v>OS Command Injection</v>
      </c>
      <c r="M1082" t="str">
        <f>IF($G1082&lt;&gt;"",VLOOKUP($G1082,Model!$A:$D,2,0),"")</f>
        <v>Command and Scripting Interpreter</v>
      </c>
      <c r="N1082" t="str">
        <f>IF($G1082&lt;&gt;"",VLOOKUP($G1082,Model!$A:$D,3,0),"")</f>
        <v>N/A</v>
      </c>
      <c r="O1082" t="str">
        <f>IF($G1082&lt;&gt;"",VLOOKUP($G1082,Model!$A:$D,4,0),"")</f>
        <v>External Remote Service</v>
      </c>
    </row>
    <row r="1083" spans="1:15" x14ac:dyDescent="0.3">
      <c r="A1083" t="s">
        <v>2931</v>
      </c>
      <c r="B1083" t="s">
        <v>2932</v>
      </c>
      <c r="C1083" t="s">
        <v>2305</v>
      </c>
      <c r="D1083" t="s">
        <v>1877</v>
      </c>
      <c r="E1083" t="s">
        <v>1942</v>
      </c>
      <c r="G1083" t="str">
        <f>IFERROR(VLOOKUP(C1083,'CWE Categories'!A:C,3,0),"")</f>
        <v/>
      </c>
      <c r="M1083" t="str">
        <f>IF($G1083&lt;&gt;"",VLOOKUP($G1083,Model!$A:$D,2,0),"")</f>
        <v/>
      </c>
      <c r="N1083" t="str">
        <f>IF($G1083&lt;&gt;"",VLOOKUP($G1083,Model!$A:$D,3,0),"")</f>
        <v/>
      </c>
      <c r="O1083" t="str">
        <f>IF($G1083&lt;&gt;"",VLOOKUP($G1083,Model!$A:$D,4,0),"")</f>
        <v/>
      </c>
    </row>
    <row r="1084" spans="1:15" x14ac:dyDescent="0.3">
      <c r="A1084" t="s">
        <v>2933</v>
      </c>
      <c r="B1084" t="s">
        <v>2934</v>
      </c>
      <c r="C1084" t="s">
        <v>429</v>
      </c>
      <c r="D1084" t="s">
        <v>1877</v>
      </c>
      <c r="E1084" t="s">
        <v>2935</v>
      </c>
      <c r="G1084" t="str">
        <f>IFERROR(VLOOKUP(C1084,'CWE Categories'!A:C,3,0),"")</f>
        <v>Memory Read (Memory Buffer Errors, Pointer Issues, Type Errors, etc.)</v>
      </c>
      <c r="M1084" t="str">
        <f>IF($G1084&lt;&gt;"",VLOOKUP($G1084,Model!$A:$D,2,0),"")</f>
        <v>Data from Local System</v>
      </c>
      <c r="N1084" t="str">
        <f>IF($G1084&lt;&gt;"",VLOOKUP($G1084,Model!$A:$D,3,0),"")</f>
        <v>Exploitation for Defense Evasion, Exploitation for Credential Access</v>
      </c>
      <c r="O1084">
        <f>IF($G1084&lt;&gt;"",VLOOKUP($G1084,Model!$A:$D,4,0),"")</f>
        <v>0</v>
      </c>
    </row>
    <row r="1085" spans="1:15" x14ac:dyDescent="0.3">
      <c r="A1085" t="s">
        <v>2936</v>
      </c>
      <c r="B1085" t="s">
        <v>2937</v>
      </c>
      <c r="C1085" t="s">
        <v>106</v>
      </c>
      <c r="D1085" t="s">
        <v>1877</v>
      </c>
      <c r="E1085" t="s">
        <v>2938</v>
      </c>
      <c r="G1085" t="str">
        <f>IFERROR(VLOOKUP(C1085,'CWE Categories'!A:C,3,0),"")</f>
        <v>Cross-site Request Forgery (CSRF)</v>
      </c>
      <c r="M1085" t="str">
        <f>IF($G1085&lt;&gt;"",VLOOKUP($G1085,Model!$A:$D,2,0),"")</f>
        <v>Exploitation for Privilege Escalation</v>
      </c>
      <c r="N1085" t="str">
        <f>IF($G1085&lt;&gt;"",VLOOKUP($G1085,Model!$A:$D,3,0),"")</f>
        <v>Depends on what functionality is vulnerable</v>
      </c>
      <c r="O1085" t="str">
        <f>IF($G1085&lt;&gt;"",VLOOKUP($G1085,Model!$A:$D,4,0),"")</f>
        <v>User Execution: Malicious Link</v>
      </c>
    </row>
    <row r="1086" spans="1:15" x14ac:dyDescent="0.3">
      <c r="A1086" t="s">
        <v>2939</v>
      </c>
      <c r="B1086" t="s">
        <v>2940</v>
      </c>
      <c r="C1086" t="s">
        <v>394</v>
      </c>
      <c r="D1086" t="s">
        <v>1877</v>
      </c>
      <c r="E1086" t="s">
        <v>2941</v>
      </c>
      <c r="G1086" t="str">
        <f>IFERROR(VLOOKUP(C1086,'CWE Categories'!A:C,3,0),"")</f>
        <v/>
      </c>
      <c r="M1086" t="str">
        <f>IF($G1086&lt;&gt;"",VLOOKUP($G1086,Model!$A:$D,2,0),"")</f>
        <v/>
      </c>
      <c r="N1086" t="str">
        <f>IF($G1086&lt;&gt;"",VLOOKUP($G1086,Model!$A:$D,3,0),"")</f>
        <v/>
      </c>
      <c r="O1086" t="str">
        <f>IF($G1086&lt;&gt;"",VLOOKUP($G1086,Model!$A:$D,4,0),"")</f>
        <v/>
      </c>
    </row>
    <row r="1087" spans="1:15" x14ac:dyDescent="0.3">
      <c r="A1087" t="s">
        <v>2942</v>
      </c>
      <c r="B1087" t="s">
        <v>2943</v>
      </c>
      <c r="C1087" t="s">
        <v>985</v>
      </c>
      <c r="D1087" t="s">
        <v>1877</v>
      </c>
      <c r="E1087" t="s">
        <v>2944</v>
      </c>
      <c r="G1087" t="str">
        <f>IFERROR(VLOOKUP(C1087,'CWE Categories'!A:C,3,0),"")</f>
        <v>Memory Modification (Memory Buffer Errors, Pointer Issues, Type Errors, etc.)</v>
      </c>
      <c r="M1087" t="str">
        <f>IF($G1087&lt;&gt;"",VLOOKUP($G1087,Model!$A:$D,2,0),"")</f>
        <v>Hijack Execution Flow, Endpoint Denial of Service: Application or System Exploitation</v>
      </c>
      <c r="N1087" t="str">
        <f>IF($G1087&lt;&gt;"",VLOOKUP($G1087,Model!$A:$D,3,0),"")</f>
        <v>N/A</v>
      </c>
      <c r="O1087">
        <f>IF($G1087&lt;&gt;"",VLOOKUP($G1087,Model!$A:$D,4,0),"")</f>
        <v>0</v>
      </c>
    </row>
    <row r="1088" spans="1:15" x14ac:dyDescent="0.3">
      <c r="A1088" t="s">
        <v>2945</v>
      </c>
      <c r="B1088" t="s">
        <v>2946</v>
      </c>
      <c r="C1088" t="s">
        <v>60</v>
      </c>
      <c r="D1088" t="s">
        <v>1877</v>
      </c>
      <c r="E1088" t="s">
        <v>2947</v>
      </c>
      <c r="G1088" t="str">
        <f>IFERROR(VLOOKUP(C1088,'CWE Categories'!A:C,3,0),"")</f>
        <v>SQL Injection</v>
      </c>
      <c r="M1088" t="str">
        <f>IF($G1088&lt;&gt;"",VLOOKUP($G1088,Model!$A:$D,2,0),"")</f>
        <v>Command and Scripting Interpreter</v>
      </c>
      <c r="N1088" t="str">
        <f>IF($G1088&lt;&gt;"",VLOOKUP($G1088,Model!$A:$D,3,0),"")</f>
        <v>Data from Local System, Server Software Component: Web Shell, Create Account, Exploit Public-Facing Application, Data Manipulation</v>
      </c>
      <c r="O1088" t="str">
        <f>IF($G1088&lt;&gt;"",VLOOKUP($G1088,Model!$A:$D,4,0),"")</f>
        <v>External Remote Service</v>
      </c>
    </row>
    <row r="1089" spans="1:15" x14ac:dyDescent="0.3">
      <c r="A1089" t="s">
        <v>2948</v>
      </c>
      <c r="B1089" t="s">
        <v>2949</v>
      </c>
      <c r="C1089" t="s">
        <v>203</v>
      </c>
      <c r="D1089" t="s">
        <v>1877</v>
      </c>
      <c r="E1089" t="s">
        <v>2950</v>
      </c>
      <c r="G1089" t="str">
        <f>IFERROR(VLOOKUP(C1089,'CWE Categories'!A:C,3,0),"")</f>
        <v/>
      </c>
      <c r="M1089" t="str">
        <f>IF($G1089&lt;&gt;"",VLOOKUP($G1089,Model!$A:$D,2,0),"")</f>
        <v/>
      </c>
      <c r="N1089" t="str">
        <f>IF($G1089&lt;&gt;"",VLOOKUP($G1089,Model!$A:$D,3,0),"")</f>
        <v/>
      </c>
      <c r="O1089" t="str">
        <f>IF($G1089&lt;&gt;"",VLOOKUP($G1089,Model!$A:$D,4,0),"")</f>
        <v/>
      </c>
    </row>
    <row r="1090" spans="1:15" x14ac:dyDescent="0.3">
      <c r="A1090" t="s">
        <v>2951</v>
      </c>
      <c r="B1090" t="s">
        <v>2952</v>
      </c>
      <c r="C1090" t="s">
        <v>83</v>
      </c>
      <c r="D1090" t="s">
        <v>1877</v>
      </c>
      <c r="E1090" t="s">
        <v>2953</v>
      </c>
      <c r="G1090" t="str">
        <f>IFERROR(VLOOKUP(C1090,'CWE Categories'!A:C,3,0),"")</f>
        <v>Cross-site Scripting (XSS)</v>
      </c>
      <c r="M1090" t="str">
        <f>IF($G1090&lt;&gt;"",VLOOKUP($G1090,Model!$A:$D,2,0),"")</f>
        <v>Command and Scripting Interpreter: JavaScript/JScript</v>
      </c>
      <c r="N1090" t="str">
        <f>IF($G1090&lt;&gt;"",VLOOKUP($G1090,Model!$A:$D,3,0),"")</f>
        <v>Man-in-the-Browser</v>
      </c>
      <c r="O1090" t="str">
        <f>IF($G1090&lt;&gt;"",VLOOKUP($G1090,Model!$A:$D,4,0),"")</f>
        <v>Stored – Drive-by Compromise, Others – User Execution: Malicious Link</v>
      </c>
    </row>
    <row r="1091" spans="1:15" x14ac:dyDescent="0.3">
      <c r="A1091" t="s">
        <v>2954</v>
      </c>
      <c r="B1091" t="s">
        <v>2955</v>
      </c>
      <c r="C1091" t="s">
        <v>2177</v>
      </c>
      <c r="D1091" t="s">
        <v>1877</v>
      </c>
      <c r="E1091" t="s">
        <v>2956</v>
      </c>
      <c r="G1091" t="str">
        <f>IFERROR(VLOOKUP(C1091,'CWE Categories'!A:C,3,0),"")</f>
        <v>Server-Side Request Forgery (SSRF)</v>
      </c>
      <c r="M1091" t="str">
        <f>IF($G1091&lt;&gt;"",VLOOKUP($G1091,Model!$A:$D,2,0),"")</f>
        <v>Proxy</v>
      </c>
      <c r="N1091" t="str">
        <f>IF($G1091&lt;&gt;"",VLOOKUP($G1091,Model!$A:$D,3,0),"")</f>
        <v>Network Discovery, Data from Local System</v>
      </c>
      <c r="O1091" t="str">
        <f>IF($G1091&lt;&gt;"",VLOOKUP($G1091,Model!$A:$D,4,0),"")</f>
        <v>External Remote Service</v>
      </c>
    </row>
    <row r="1092" spans="1:15" x14ac:dyDescent="0.3">
      <c r="A1092" t="s">
        <v>2957</v>
      </c>
      <c r="B1092" t="s">
        <v>2958</v>
      </c>
      <c r="C1092" t="s">
        <v>36</v>
      </c>
      <c r="D1092" t="s">
        <v>1877</v>
      </c>
      <c r="E1092" t="s">
        <v>2959</v>
      </c>
      <c r="G1092" t="str">
        <f>IFERROR(VLOOKUP(C1092,'CWE Categories'!A:C,3,0),"")</f>
        <v/>
      </c>
      <c r="M1092" t="str">
        <f>IF($G1092&lt;&gt;"",VLOOKUP($G1092,Model!$A:$D,2,0),"")</f>
        <v/>
      </c>
      <c r="N1092" t="str">
        <f>IF($G1092&lt;&gt;"",VLOOKUP($G1092,Model!$A:$D,3,0),"")</f>
        <v/>
      </c>
      <c r="O1092" t="str">
        <f>IF($G1092&lt;&gt;"",VLOOKUP($G1092,Model!$A:$D,4,0),"")</f>
        <v/>
      </c>
    </row>
    <row r="1093" spans="1:15" x14ac:dyDescent="0.3">
      <c r="A1093" t="s">
        <v>2960</v>
      </c>
      <c r="B1093" t="s">
        <v>2961</v>
      </c>
      <c r="C1093" t="s">
        <v>136</v>
      </c>
      <c r="D1093" t="s">
        <v>1877</v>
      </c>
      <c r="E1093" t="s">
        <v>2602</v>
      </c>
      <c r="G1093" t="str">
        <f>IFERROR(VLOOKUP(C1093,'CWE Categories'!A:C,3,0),"")</f>
        <v>General Authentication, Authorization, and Permission Errors</v>
      </c>
      <c r="M1093" t="str">
        <f>IF($G1093&lt;&gt;"",VLOOKUP($G1093,Model!$A:$D,2,0),"")</f>
        <v>Exploit Public-Facing Application,  Exploitation for Privilege Escalation, Exploitation of Remote Services</v>
      </c>
      <c r="N1093" t="str">
        <f>IF($G1093&lt;&gt;"",VLOOKUP($G1093,Model!$A:$D,3,0),"")</f>
        <v>Depends on what is given access to.</v>
      </c>
      <c r="O1093" t="str">
        <f>IF($G1093&lt;&gt;"",VLOOKUP($G1093,Model!$A:$D,4,0),"")</f>
        <v>N/A</v>
      </c>
    </row>
    <row r="1094" spans="1:15" x14ac:dyDescent="0.3">
      <c r="A1094" t="s">
        <v>2962</v>
      </c>
      <c r="B1094" t="s">
        <v>2963</v>
      </c>
      <c r="C1094" t="s">
        <v>429</v>
      </c>
      <c r="D1094" t="s">
        <v>1877</v>
      </c>
      <c r="E1094" t="s">
        <v>1942</v>
      </c>
      <c r="G1094" t="str">
        <f>IFERROR(VLOOKUP(C1094,'CWE Categories'!A:C,3,0),"")</f>
        <v>Memory Read (Memory Buffer Errors, Pointer Issues, Type Errors, etc.)</v>
      </c>
      <c r="M1094" t="str">
        <f>IF($G1094&lt;&gt;"",VLOOKUP($G1094,Model!$A:$D,2,0),"")</f>
        <v>Data from Local System</v>
      </c>
      <c r="N1094" t="str">
        <f>IF($G1094&lt;&gt;"",VLOOKUP($G1094,Model!$A:$D,3,0),"")</f>
        <v>Exploitation for Defense Evasion, Exploitation for Credential Access</v>
      </c>
      <c r="O1094">
        <f>IF($G1094&lt;&gt;"",VLOOKUP($G1094,Model!$A:$D,4,0),"")</f>
        <v>0</v>
      </c>
    </row>
    <row r="1095" spans="1:15" x14ac:dyDescent="0.3">
      <c r="A1095" t="s">
        <v>2964</v>
      </c>
      <c r="B1095" t="s">
        <v>2965</v>
      </c>
      <c r="C1095" t="s">
        <v>429</v>
      </c>
      <c r="D1095" t="s">
        <v>1877</v>
      </c>
      <c r="E1095" t="s">
        <v>2966</v>
      </c>
      <c r="G1095" t="str">
        <f>IFERROR(VLOOKUP(C1095,'CWE Categories'!A:C,3,0),"")</f>
        <v>Memory Read (Memory Buffer Errors, Pointer Issues, Type Errors, etc.)</v>
      </c>
      <c r="M1095" t="str">
        <f>IF($G1095&lt;&gt;"",VLOOKUP($G1095,Model!$A:$D,2,0),"")</f>
        <v>Data from Local System</v>
      </c>
      <c r="N1095" t="str">
        <f>IF($G1095&lt;&gt;"",VLOOKUP($G1095,Model!$A:$D,3,0),"")</f>
        <v>Exploitation for Defense Evasion, Exploitation for Credential Access</v>
      </c>
      <c r="O1095">
        <f>IF($G1095&lt;&gt;"",VLOOKUP($G1095,Model!$A:$D,4,0),"")</f>
        <v>0</v>
      </c>
    </row>
    <row r="1096" spans="1:15" x14ac:dyDescent="0.3">
      <c r="A1096" t="s">
        <v>2967</v>
      </c>
      <c r="B1096" t="s">
        <v>2968</v>
      </c>
      <c r="C1096" t="s">
        <v>334</v>
      </c>
      <c r="D1096" t="s">
        <v>1877</v>
      </c>
      <c r="E1096" t="s">
        <v>2969</v>
      </c>
      <c r="G1096" t="str">
        <f>IFERROR(VLOOKUP(C1096,'CWE Categories'!A:C,3,0),"")</f>
        <v>Uncontrolled Resource Consumption</v>
      </c>
      <c r="M1096" t="str">
        <f>IF($G1096&lt;&gt;"",VLOOKUP($G1096,Model!$A:$D,2,0),"")</f>
        <v>Endpoint Denial of Service</v>
      </c>
      <c r="N1096" t="str">
        <f>IF($G1096&lt;&gt;"",VLOOKUP($G1096,Model!$A:$D,3,0),"")</f>
        <v>N/A</v>
      </c>
      <c r="O1096" t="str">
        <f>IF($G1096&lt;&gt;"",VLOOKUP($G1096,Model!$A:$D,4,0),"")</f>
        <v>N/A</v>
      </c>
    </row>
    <row r="1097" spans="1:15" x14ac:dyDescent="0.3">
      <c r="A1097" t="s">
        <v>2970</v>
      </c>
      <c r="B1097" t="s">
        <v>2971</v>
      </c>
      <c r="C1097" t="s">
        <v>394</v>
      </c>
      <c r="D1097" t="s">
        <v>1877</v>
      </c>
      <c r="E1097" t="s">
        <v>2672</v>
      </c>
      <c r="G1097" t="str">
        <f>IFERROR(VLOOKUP(C1097,'CWE Categories'!A:C,3,0),"")</f>
        <v/>
      </c>
      <c r="M1097" t="str">
        <f>IF($G1097&lt;&gt;"",VLOOKUP($G1097,Model!$A:$D,2,0),"")</f>
        <v/>
      </c>
      <c r="N1097" t="str">
        <f>IF($G1097&lt;&gt;"",VLOOKUP($G1097,Model!$A:$D,3,0),"")</f>
        <v/>
      </c>
      <c r="O1097" t="str">
        <f>IF($G1097&lt;&gt;"",VLOOKUP($G1097,Model!$A:$D,4,0),"")</f>
        <v/>
      </c>
    </row>
    <row r="1098" spans="1:15" x14ac:dyDescent="0.3">
      <c r="A1098" t="s">
        <v>2972</v>
      </c>
      <c r="B1098" t="s">
        <v>2973</v>
      </c>
      <c r="C1098" t="e">
        <v>#N/A</v>
      </c>
      <c r="D1098" t="s">
        <v>1877</v>
      </c>
      <c r="E1098" t="e">
        <v>#N/A</v>
      </c>
      <c r="G1098" t="str">
        <f>IFERROR(VLOOKUP(C1098,'CWE Categories'!A:C,3,0),"")</f>
        <v/>
      </c>
      <c r="M1098" t="str">
        <f>IF($G1098&lt;&gt;"",VLOOKUP($G1098,Model!$A:$D,2,0),"")</f>
        <v/>
      </c>
      <c r="N1098" t="str">
        <f>IF($G1098&lt;&gt;"",VLOOKUP($G1098,Model!$A:$D,3,0),"")</f>
        <v/>
      </c>
      <c r="O1098" t="str">
        <f>IF($G1098&lt;&gt;"",VLOOKUP($G1098,Model!$A:$D,4,0),"")</f>
        <v/>
      </c>
    </row>
    <row r="1099" spans="1:15" x14ac:dyDescent="0.3">
      <c r="A1099" t="s">
        <v>2974</v>
      </c>
      <c r="B1099" t="s">
        <v>2975</v>
      </c>
      <c r="C1099" t="s">
        <v>36</v>
      </c>
      <c r="D1099" t="s">
        <v>1877</v>
      </c>
      <c r="E1099" t="s">
        <v>2976</v>
      </c>
      <c r="G1099" t="str">
        <f>IFERROR(VLOOKUP(C1099,'CWE Categories'!A:C,3,0),"")</f>
        <v/>
      </c>
      <c r="M1099" t="str">
        <f>IF($G1099&lt;&gt;"",VLOOKUP($G1099,Model!$A:$D,2,0),"")</f>
        <v/>
      </c>
      <c r="N1099" t="str">
        <f>IF($G1099&lt;&gt;"",VLOOKUP($G1099,Model!$A:$D,3,0),"")</f>
        <v/>
      </c>
      <c r="O1099" t="str">
        <f>IF($G1099&lt;&gt;"",VLOOKUP($G1099,Model!$A:$D,4,0),"")</f>
        <v/>
      </c>
    </row>
    <row r="1100" spans="1:15" x14ac:dyDescent="0.3">
      <c r="A1100" t="s">
        <v>2977</v>
      </c>
      <c r="B1100" t="s">
        <v>2978</v>
      </c>
      <c r="C1100" t="s">
        <v>661</v>
      </c>
      <c r="D1100" t="s">
        <v>1877</v>
      </c>
      <c r="E1100" t="s">
        <v>2979</v>
      </c>
      <c r="G1100" t="str">
        <f>IFERROR(VLOOKUP(C1100,'CWE Categories'!A:C,3,0),"")</f>
        <v/>
      </c>
      <c r="M1100" t="str">
        <f>IF($G1100&lt;&gt;"",VLOOKUP($G1100,Model!$A:$D,2,0),"")</f>
        <v/>
      </c>
      <c r="N1100" t="str">
        <f>IF($G1100&lt;&gt;"",VLOOKUP($G1100,Model!$A:$D,3,0),"")</f>
        <v/>
      </c>
      <c r="O1100" t="str">
        <f>IF($G1100&lt;&gt;"",VLOOKUP($G1100,Model!$A:$D,4,0),"")</f>
        <v/>
      </c>
    </row>
    <row r="1101" spans="1:15" x14ac:dyDescent="0.3">
      <c r="A1101" t="s">
        <v>2980</v>
      </c>
      <c r="B1101" t="s">
        <v>2981</v>
      </c>
      <c r="C1101" t="s">
        <v>106</v>
      </c>
      <c r="D1101" t="s">
        <v>1877</v>
      </c>
      <c r="E1101" t="s">
        <v>2982</v>
      </c>
      <c r="G1101" t="str">
        <f>IFERROR(VLOOKUP(C1101,'CWE Categories'!A:C,3,0),"")</f>
        <v>Cross-site Request Forgery (CSRF)</v>
      </c>
      <c r="M1101" t="str">
        <f>IF($G1101&lt;&gt;"",VLOOKUP($G1101,Model!$A:$D,2,0),"")</f>
        <v>Exploitation for Privilege Escalation</v>
      </c>
      <c r="N1101" t="str">
        <f>IF($G1101&lt;&gt;"",VLOOKUP($G1101,Model!$A:$D,3,0),"")</f>
        <v>Depends on what functionality is vulnerable</v>
      </c>
      <c r="O1101" t="str">
        <f>IF($G1101&lt;&gt;"",VLOOKUP($G1101,Model!$A:$D,4,0),"")</f>
        <v>User Execution: Malicious Link</v>
      </c>
    </row>
    <row r="1102" spans="1:15" x14ac:dyDescent="0.3">
      <c r="A1102" t="s">
        <v>2983</v>
      </c>
      <c r="B1102" t="s">
        <v>2984</v>
      </c>
      <c r="C1102" t="s">
        <v>507</v>
      </c>
      <c r="D1102" t="s">
        <v>1877</v>
      </c>
      <c r="E1102">
        <v>0</v>
      </c>
      <c r="G1102" t="str">
        <f>IFERROR(VLOOKUP(C1102,'CWE Categories'!A:C,3,0),"")</f>
        <v>General Authentication, Authorization, and Permission Errors</v>
      </c>
      <c r="M1102" t="str">
        <f>IF($G1102&lt;&gt;"",VLOOKUP($G1102,Model!$A:$D,2,0),"")</f>
        <v>Exploit Public-Facing Application,  Exploitation for Privilege Escalation, Exploitation of Remote Services</v>
      </c>
      <c r="N1102" t="str">
        <f>IF($G1102&lt;&gt;"",VLOOKUP($G1102,Model!$A:$D,3,0),"")</f>
        <v>Depends on what is given access to.</v>
      </c>
      <c r="O1102" t="str">
        <f>IF($G1102&lt;&gt;"",VLOOKUP($G1102,Model!$A:$D,4,0),"")</f>
        <v>N/A</v>
      </c>
    </row>
    <row r="1103" spans="1:15" x14ac:dyDescent="0.3">
      <c r="A1103" t="s">
        <v>2985</v>
      </c>
      <c r="B1103" t="s">
        <v>2986</v>
      </c>
      <c r="C1103" t="s">
        <v>429</v>
      </c>
      <c r="D1103" t="s">
        <v>1877</v>
      </c>
      <c r="E1103" t="s">
        <v>2326</v>
      </c>
      <c r="G1103" t="str">
        <f>IFERROR(VLOOKUP(C1103,'CWE Categories'!A:C,3,0),"")</f>
        <v>Memory Read (Memory Buffer Errors, Pointer Issues, Type Errors, etc.)</v>
      </c>
      <c r="M1103" t="str">
        <f>IF($G1103&lt;&gt;"",VLOOKUP($G1103,Model!$A:$D,2,0),"")</f>
        <v>Data from Local System</v>
      </c>
      <c r="N1103" t="str">
        <f>IF($G1103&lt;&gt;"",VLOOKUP($G1103,Model!$A:$D,3,0),"")</f>
        <v>Exploitation for Defense Evasion, Exploitation for Credential Access</v>
      </c>
      <c r="O1103">
        <f>IF($G1103&lt;&gt;"",VLOOKUP($G1103,Model!$A:$D,4,0),"")</f>
        <v>0</v>
      </c>
    </row>
    <row r="1104" spans="1:15" x14ac:dyDescent="0.3">
      <c r="A1104" t="s">
        <v>2987</v>
      </c>
      <c r="B1104" t="s">
        <v>2988</v>
      </c>
      <c r="C1104">
        <v>0</v>
      </c>
      <c r="D1104" t="s">
        <v>1877</v>
      </c>
      <c r="E1104">
        <v>0</v>
      </c>
      <c r="G1104" t="str">
        <f>IFERROR(VLOOKUP(C1104,'CWE Categories'!A:C,3,0),"")</f>
        <v/>
      </c>
      <c r="M1104" t="str">
        <f>IF($G1104&lt;&gt;"",VLOOKUP($G1104,Model!$A:$D,2,0),"")</f>
        <v/>
      </c>
      <c r="N1104" t="str">
        <f>IF($G1104&lt;&gt;"",VLOOKUP($G1104,Model!$A:$D,3,0),"")</f>
        <v/>
      </c>
      <c r="O1104" t="str">
        <f>IF($G1104&lt;&gt;"",VLOOKUP($G1104,Model!$A:$D,4,0),"")</f>
        <v/>
      </c>
    </row>
    <row r="1105" spans="1:15" x14ac:dyDescent="0.3">
      <c r="A1105" t="s">
        <v>2989</v>
      </c>
      <c r="B1105" t="s">
        <v>2990</v>
      </c>
      <c r="C1105" t="s">
        <v>60</v>
      </c>
      <c r="D1105" t="s">
        <v>1877</v>
      </c>
      <c r="E1105" t="s">
        <v>2991</v>
      </c>
      <c r="G1105" t="str">
        <f>IFERROR(VLOOKUP(C1105,'CWE Categories'!A:C,3,0),"")</f>
        <v>SQL Injection</v>
      </c>
      <c r="M1105" t="str">
        <f>IF($G1105&lt;&gt;"",VLOOKUP($G1105,Model!$A:$D,2,0),"")</f>
        <v>Command and Scripting Interpreter</v>
      </c>
      <c r="N1105" t="str">
        <f>IF($G1105&lt;&gt;"",VLOOKUP($G1105,Model!$A:$D,3,0),"")</f>
        <v>Data from Local System, Server Software Component: Web Shell, Create Account, Exploit Public-Facing Application, Data Manipulation</v>
      </c>
      <c r="O1105" t="str">
        <f>IF($G1105&lt;&gt;"",VLOOKUP($G1105,Model!$A:$D,4,0),"")</f>
        <v>External Remote Service</v>
      </c>
    </row>
    <row r="1106" spans="1:15" x14ac:dyDescent="0.3">
      <c r="A1106" t="s">
        <v>2992</v>
      </c>
      <c r="B1106" t="s">
        <v>2993</v>
      </c>
      <c r="C1106" t="s">
        <v>60</v>
      </c>
      <c r="D1106" t="s">
        <v>1877</v>
      </c>
      <c r="E1106" t="s">
        <v>2994</v>
      </c>
      <c r="G1106" t="str">
        <f>IFERROR(VLOOKUP(C1106,'CWE Categories'!A:C,3,0),"")</f>
        <v>SQL Injection</v>
      </c>
      <c r="M1106" t="str">
        <f>IF($G1106&lt;&gt;"",VLOOKUP($G1106,Model!$A:$D,2,0),"")</f>
        <v>Command and Scripting Interpreter</v>
      </c>
      <c r="N1106" t="str">
        <f>IF($G1106&lt;&gt;"",VLOOKUP($G1106,Model!$A:$D,3,0),"")</f>
        <v>Data from Local System, Server Software Component: Web Shell, Create Account, Exploit Public-Facing Application, Data Manipulation</v>
      </c>
      <c r="O1106" t="str">
        <f>IF($G1106&lt;&gt;"",VLOOKUP($G1106,Model!$A:$D,4,0),"")</f>
        <v>External Remote Service</v>
      </c>
    </row>
    <row r="1107" spans="1:15" x14ac:dyDescent="0.3">
      <c r="A1107" t="s">
        <v>2995</v>
      </c>
      <c r="B1107" t="s">
        <v>2996</v>
      </c>
      <c r="C1107" t="s">
        <v>1638</v>
      </c>
      <c r="D1107" t="s">
        <v>1877</v>
      </c>
      <c r="E1107" t="s">
        <v>2997</v>
      </c>
      <c r="G1107" t="str">
        <f>IFERROR(VLOOKUP(C1107,'CWE Categories'!A:C,3,0),"")</f>
        <v>Infinite Loop</v>
      </c>
      <c r="M1107" t="str">
        <f>IF($G1107&lt;&gt;"",VLOOKUP($G1107,Model!$A:$D,2,0),"")</f>
        <v>Endpoint Denial of Service: Application or System Exploitation</v>
      </c>
      <c r="N1107" t="str">
        <f>IF($G1107&lt;&gt;"",VLOOKUP($G1107,Model!$A:$D,3,0),"")</f>
        <v>N/A</v>
      </c>
      <c r="O1107" t="str">
        <f>IF($G1107&lt;&gt;"",VLOOKUP($G1107,Model!$A:$D,4,0),"")</f>
        <v>N/A</v>
      </c>
    </row>
    <row r="1108" spans="1:15" x14ac:dyDescent="0.3">
      <c r="A1108" t="s">
        <v>2998</v>
      </c>
      <c r="B1108" t="s">
        <v>2999</v>
      </c>
      <c r="C1108" t="s">
        <v>674</v>
      </c>
      <c r="D1108" t="s">
        <v>1877</v>
      </c>
      <c r="E1108">
        <v>0</v>
      </c>
      <c r="G1108" t="str">
        <f>IFERROR(VLOOKUP(C1108,'CWE Categories'!A:C,3,0),"")</f>
        <v>Memory Modification (Memory Buffer Errors, Pointer Issues, Type Errors, etc.)</v>
      </c>
      <c r="M1108" t="str">
        <f>IF($G1108&lt;&gt;"",VLOOKUP($G1108,Model!$A:$D,2,0),"")</f>
        <v>Hijack Execution Flow, Endpoint Denial of Service: Application or System Exploitation</v>
      </c>
      <c r="N1108" t="str">
        <f>IF($G1108&lt;&gt;"",VLOOKUP($G1108,Model!$A:$D,3,0),"")</f>
        <v>N/A</v>
      </c>
      <c r="O1108">
        <f>IF($G1108&lt;&gt;"",VLOOKUP($G1108,Model!$A:$D,4,0),"")</f>
        <v>0</v>
      </c>
    </row>
    <row r="1109" spans="1:15" x14ac:dyDescent="0.3">
      <c r="A1109" t="s">
        <v>3000</v>
      </c>
      <c r="B1109" t="s">
        <v>3001</v>
      </c>
      <c r="C1109" t="s">
        <v>203</v>
      </c>
      <c r="D1109" t="s">
        <v>1877</v>
      </c>
      <c r="E1109" t="s">
        <v>3002</v>
      </c>
      <c r="G1109" t="str">
        <f>IFERROR(VLOOKUP(C1109,'CWE Categories'!A:C,3,0),"")</f>
        <v/>
      </c>
      <c r="M1109" t="str">
        <f>IF($G1109&lt;&gt;"",VLOOKUP($G1109,Model!$A:$D,2,0),"")</f>
        <v/>
      </c>
      <c r="N1109" t="str">
        <f>IF($G1109&lt;&gt;"",VLOOKUP($G1109,Model!$A:$D,3,0),"")</f>
        <v/>
      </c>
      <c r="O1109" t="str">
        <f>IF($G1109&lt;&gt;"",VLOOKUP($G1109,Model!$A:$D,4,0),"")</f>
        <v/>
      </c>
    </row>
    <row r="1110" spans="1:15" x14ac:dyDescent="0.3">
      <c r="A1110" t="s">
        <v>3003</v>
      </c>
      <c r="B1110" t="s">
        <v>3004</v>
      </c>
      <c r="C1110">
        <v>0</v>
      </c>
      <c r="D1110" t="s">
        <v>1877</v>
      </c>
      <c r="E1110">
        <v>0</v>
      </c>
      <c r="G1110" t="str">
        <f>IFERROR(VLOOKUP(C1110,'CWE Categories'!A:C,3,0),"")</f>
        <v/>
      </c>
      <c r="M1110" t="str">
        <f>IF($G1110&lt;&gt;"",VLOOKUP($G1110,Model!$A:$D,2,0),"")</f>
        <v/>
      </c>
      <c r="N1110" t="str">
        <f>IF($G1110&lt;&gt;"",VLOOKUP($G1110,Model!$A:$D,3,0),"")</f>
        <v/>
      </c>
      <c r="O1110" t="str">
        <f>IF($G1110&lt;&gt;"",VLOOKUP($G1110,Model!$A:$D,4,0),"")</f>
        <v/>
      </c>
    </row>
    <row r="1111" spans="1:15" x14ac:dyDescent="0.3">
      <c r="A1111" t="s">
        <v>3005</v>
      </c>
      <c r="B1111" t="s">
        <v>3006</v>
      </c>
      <c r="C1111" t="s">
        <v>354</v>
      </c>
      <c r="D1111" t="s">
        <v>1877</v>
      </c>
      <c r="E1111" t="s">
        <v>3007</v>
      </c>
      <c r="G1111" t="str">
        <f>IFERROR(VLOOKUP(C1111,'CWE Categories'!A:C,3,0),"")</f>
        <v/>
      </c>
      <c r="M1111" t="str">
        <f>IF($G1111&lt;&gt;"",VLOOKUP($G1111,Model!$A:$D,2,0),"")</f>
        <v/>
      </c>
      <c r="N1111" t="str">
        <f>IF($G1111&lt;&gt;"",VLOOKUP($G1111,Model!$A:$D,3,0),"")</f>
        <v/>
      </c>
      <c r="O1111" t="str">
        <f>IF($G1111&lt;&gt;"",VLOOKUP($G1111,Model!$A:$D,4,0),"")</f>
        <v/>
      </c>
    </row>
    <row r="1112" spans="1:15" x14ac:dyDescent="0.3">
      <c r="A1112" t="s">
        <v>3008</v>
      </c>
      <c r="B1112" t="s">
        <v>3009</v>
      </c>
      <c r="C1112" t="s">
        <v>1176</v>
      </c>
      <c r="D1112" t="s">
        <v>1877</v>
      </c>
      <c r="E1112" t="s">
        <v>2347</v>
      </c>
      <c r="G1112" t="str">
        <f>IFERROR(VLOOKUP(C1112,'CWE Categories'!A:C,3,0),"")</f>
        <v>Memory Modification (Memory Buffer Errors, Pointer Issues, Type Errors, etc.)</v>
      </c>
      <c r="M1112" t="str">
        <f>IF($G1112&lt;&gt;"",VLOOKUP($G1112,Model!$A:$D,2,0),"")</f>
        <v>Hijack Execution Flow, Endpoint Denial of Service: Application or System Exploitation</v>
      </c>
      <c r="N1112" t="str">
        <f>IF($G1112&lt;&gt;"",VLOOKUP($G1112,Model!$A:$D,3,0),"")</f>
        <v>N/A</v>
      </c>
      <c r="O1112">
        <f>IF($G1112&lt;&gt;"",VLOOKUP($G1112,Model!$A:$D,4,0),"")</f>
        <v>0</v>
      </c>
    </row>
    <row r="1113" spans="1:15" x14ac:dyDescent="0.3">
      <c r="A1113" t="s">
        <v>3010</v>
      </c>
      <c r="B1113" t="s">
        <v>3011</v>
      </c>
      <c r="C1113" t="s">
        <v>354</v>
      </c>
      <c r="D1113" t="s">
        <v>1877</v>
      </c>
      <c r="E1113" t="s">
        <v>3012</v>
      </c>
      <c r="G1113" t="str">
        <f>IFERROR(VLOOKUP(C1113,'CWE Categories'!A:C,3,0),"")</f>
        <v/>
      </c>
      <c r="M1113" t="str">
        <f>IF($G1113&lt;&gt;"",VLOOKUP($G1113,Model!$A:$D,2,0),"")</f>
        <v/>
      </c>
      <c r="N1113" t="str">
        <f>IF($G1113&lt;&gt;"",VLOOKUP($G1113,Model!$A:$D,3,0),"")</f>
        <v/>
      </c>
      <c r="O1113" t="str">
        <f>IF($G1113&lt;&gt;"",VLOOKUP($G1113,Model!$A:$D,4,0),"")</f>
        <v/>
      </c>
    </row>
    <row r="1114" spans="1:15" x14ac:dyDescent="0.3">
      <c r="A1114" t="s">
        <v>3013</v>
      </c>
      <c r="B1114" t="s">
        <v>3014</v>
      </c>
      <c r="C1114" t="s">
        <v>1954</v>
      </c>
      <c r="D1114" t="s">
        <v>1877</v>
      </c>
      <c r="E1114" t="s">
        <v>3015</v>
      </c>
      <c r="G1114" t="str">
        <f>IFERROR(VLOOKUP(C1114,'CWE Categories'!A:C,3,0),"")</f>
        <v>Uncontrolled Resource Consumption</v>
      </c>
      <c r="M1114" t="str">
        <f>IF($G1114&lt;&gt;"",VLOOKUP($G1114,Model!$A:$D,2,0),"")</f>
        <v>Endpoint Denial of Service</v>
      </c>
      <c r="N1114" t="str">
        <f>IF($G1114&lt;&gt;"",VLOOKUP($G1114,Model!$A:$D,3,0),"")</f>
        <v>N/A</v>
      </c>
      <c r="O1114" t="str">
        <f>IF($G1114&lt;&gt;"",VLOOKUP($G1114,Model!$A:$D,4,0),"")</f>
        <v>N/A</v>
      </c>
    </row>
    <row r="1115" spans="1:15" x14ac:dyDescent="0.3">
      <c r="A1115" t="s">
        <v>3016</v>
      </c>
      <c r="B1115" t="s">
        <v>3017</v>
      </c>
      <c r="C1115" t="s">
        <v>448</v>
      </c>
      <c r="D1115" t="s">
        <v>1877</v>
      </c>
      <c r="E1115" t="s">
        <v>3018</v>
      </c>
      <c r="G1115" t="str">
        <f>IFERROR(VLOOKUP(C1115,'CWE Categories'!A:C,3,0),"")</f>
        <v/>
      </c>
      <c r="M1115" t="str">
        <f>IF($G1115&lt;&gt;"",VLOOKUP($G1115,Model!$A:$D,2,0),"")</f>
        <v/>
      </c>
      <c r="N1115" t="str">
        <f>IF($G1115&lt;&gt;"",VLOOKUP($G1115,Model!$A:$D,3,0),"")</f>
        <v/>
      </c>
      <c r="O1115" t="str">
        <f>IF($G1115&lt;&gt;"",VLOOKUP($G1115,Model!$A:$D,4,0),"")</f>
        <v/>
      </c>
    </row>
    <row r="1116" spans="1:15" x14ac:dyDescent="0.3">
      <c r="A1116" t="s">
        <v>3019</v>
      </c>
      <c r="B1116" t="s">
        <v>3020</v>
      </c>
      <c r="C1116" t="s">
        <v>36</v>
      </c>
      <c r="D1116" t="s">
        <v>1877</v>
      </c>
      <c r="E1116" t="s">
        <v>3021</v>
      </c>
      <c r="G1116" t="str">
        <f>IFERROR(VLOOKUP(C1116,'CWE Categories'!A:C,3,0),"")</f>
        <v/>
      </c>
      <c r="M1116" t="str">
        <f>IF($G1116&lt;&gt;"",VLOOKUP($G1116,Model!$A:$D,2,0),"")</f>
        <v/>
      </c>
      <c r="N1116" t="str">
        <f>IF($G1116&lt;&gt;"",VLOOKUP($G1116,Model!$A:$D,3,0),"")</f>
        <v/>
      </c>
      <c r="O1116" t="str">
        <f>IF($G1116&lt;&gt;"",VLOOKUP($G1116,Model!$A:$D,4,0),"")</f>
        <v/>
      </c>
    </row>
    <row r="1117" spans="1:15" x14ac:dyDescent="0.3">
      <c r="A1117" t="s">
        <v>3022</v>
      </c>
      <c r="B1117" t="s">
        <v>3023</v>
      </c>
      <c r="C1117" t="s">
        <v>203</v>
      </c>
      <c r="D1117" t="s">
        <v>1877</v>
      </c>
      <c r="E1117" t="s">
        <v>3024</v>
      </c>
      <c r="G1117" t="str">
        <f>IFERROR(VLOOKUP(C1117,'CWE Categories'!A:C,3,0),"")</f>
        <v/>
      </c>
      <c r="M1117" t="str">
        <f>IF($G1117&lt;&gt;"",VLOOKUP($G1117,Model!$A:$D,2,0),"")</f>
        <v/>
      </c>
      <c r="N1117" t="str">
        <f>IF($G1117&lt;&gt;"",VLOOKUP($G1117,Model!$A:$D,3,0),"")</f>
        <v/>
      </c>
      <c r="O1117" t="str">
        <f>IF($G1117&lt;&gt;"",VLOOKUP($G1117,Model!$A:$D,4,0),"")</f>
        <v/>
      </c>
    </row>
    <row r="1118" spans="1:15" x14ac:dyDescent="0.3">
      <c r="A1118" t="s">
        <v>3025</v>
      </c>
      <c r="B1118" t="s">
        <v>3026</v>
      </c>
      <c r="C1118" t="s">
        <v>203</v>
      </c>
      <c r="D1118" t="s">
        <v>1877</v>
      </c>
      <c r="E1118" t="s">
        <v>3027</v>
      </c>
      <c r="G1118" t="str">
        <f>IFERROR(VLOOKUP(C1118,'CWE Categories'!A:C,3,0),"")</f>
        <v/>
      </c>
      <c r="M1118" t="str">
        <f>IF($G1118&lt;&gt;"",VLOOKUP($G1118,Model!$A:$D,2,0),"")</f>
        <v/>
      </c>
      <c r="N1118" t="str">
        <f>IF($G1118&lt;&gt;"",VLOOKUP($G1118,Model!$A:$D,3,0),"")</f>
        <v/>
      </c>
      <c r="O1118" t="str">
        <f>IF($G1118&lt;&gt;"",VLOOKUP($G1118,Model!$A:$D,4,0),"")</f>
        <v/>
      </c>
    </row>
    <row r="1119" spans="1:15" x14ac:dyDescent="0.3">
      <c r="A1119" t="s">
        <v>3028</v>
      </c>
      <c r="B1119" t="s">
        <v>3029</v>
      </c>
      <c r="C1119" t="e">
        <v>#N/A</v>
      </c>
      <c r="D1119" t="s">
        <v>1877</v>
      </c>
      <c r="E1119" t="e">
        <v>#N/A</v>
      </c>
      <c r="G1119" t="str">
        <f>IFERROR(VLOOKUP(C1119,'CWE Categories'!A:C,3,0),"")</f>
        <v/>
      </c>
      <c r="M1119" t="str">
        <f>IF($G1119&lt;&gt;"",VLOOKUP($G1119,Model!$A:$D,2,0),"")</f>
        <v/>
      </c>
      <c r="N1119" t="str">
        <f>IF($G1119&lt;&gt;"",VLOOKUP($G1119,Model!$A:$D,3,0),"")</f>
        <v/>
      </c>
      <c r="O1119" t="str">
        <f>IF($G1119&lt;&gt;"",VLOOKUP($G1119,Model!$A:$D,4,0),"")</f>
        <v/>
      </c>
    </row>
    <row r="1120" spans="1:15" x14ac:dyDescent="0.3">
      <c r="A1120" t="s">
        <v>3030</v>
      </c>
      <c r="B1120" t="s">
        <v>3031</v>
      </c>
      <c r="C1120" t="s">
        <v>507</v>
      </c>
      <c r="D1120" t="s">
        <v>1877</v>
      </c>
      <c r="E1120" t="s">
        <v>3032</v>
      </c>
      <c r="G1120" t="str">
        <f>IFERROR(VLOOKUP(C1120,'CWE Categories'!A:C,3,0),"")</f>
        <v>General Authentication, Authorization, and Permission Errors</v>
      </c>
      <c r="M1120" t="str">
        <f>IF($G1120&lt;&gt;"",VLOOKUP($G1120,Model!$A:$D,2,0),"")</f>
        <v>Exploit Public-Facing Application,  Exploitation for Privilege Escalation, Exploitation of Remote Services</v>
      </c>
      <c r="N1120" t="str">
        <f>IF($G1120&lt;&gt;"",VLOOKUP($G1120,Model!$A:$D,3,0),"")</f>
        <v>Depends on what is given access to.</v>
      </c>
      <c r="O1120" t="str">
        <f>IF($G1120&lt;&gt;"",VLOOKUP($G1120,Model!$A:$D,4,0),"")</f>
        <v>N/A</v>
      </c>
    </row>
    <row r="1121" spans="1:15" x14ac:dyDescent="0.3">
      <c r="A1121" t="s">
        <v>3033</v>
      </c>
      <c r="B1121" t="s">
        <v>3034</v>
      </c>
      <c r="C1121" t="s">
        <v>1165</v>
      </c>
      <c r="D1121" t="s">
        <v>1877</v>
      </c>
      <c r="E1121" t="s">
        <v>3035</v>
      </c>
      <c r="G1121" t="str">
        <f>IFERROR(VLOOKUP(C1121,'CWE Categories'!A:C,3,0),"")</f>
        <v>General Credential Management Errors</v>
      </c>
      <c r="M1121" t="str">
        <f>IF($G1121&lt;&gt;"",VLOOKUP($G1121,Model!$A:$D,2,0),"")</f>
        <v>Unsecure Credentials</v>
      </c>
      <c r="N1121" t="str">
        <f>IF($G1121&lt;&gt;"",VLOOKUP($G1121,Model!$A:$D,3,0),"")</f>
        <v>Valid Accounts</v>
      </c>
      <c r="O1121" t="str">
        <f>IF($G1121&lt;&gt;"",VLOOKUP($G1121,Model!$A:$D,4,0),"")</f>
        <v>N/A</v>
      </c>
    </row>
    <row r="1122" spans="1:15" x14ac:dyDescent="0.3">
      <c r="A1122" t="s">
        <v>3036</v>
      </c>
      <c r="B1122" t="s">
        <v>3037</v>
      </c>
      <c r="C1122" t="s">
        <v>1579</v>
      </c>
      <c r="D1122" t="s">
        <v>1877</v>
      </c>
      <c r="E1122">
        <v>0</v>
      </c>
      <c r="G1122" t="str">
        <f>IFERROR(VLOOKUP(C1122,'CWE Categories'!A:C,3,0),"")</f>
        <v>General Authentication, Authorization, and Permission Errors</v>
      </c>
      <c r="M1122" t="str">
        <f>IF($G1122&lt;&gt;"",VLOOKUP($G1122,Model!$A:$D,2,0),"")</f>
        <v>Exploit Public-Facing Application,  Exploitation for Privilege Escalation, Exploitation of Remote Services</v>
      </c>
      <c r="N1122" t="str">
        <f>IF($G1122&lt;&gt;"",VLOOKUP($G1122,Model!$A:$D,3,0),"")</f>
        <v>Depends on what is given access to.</v>
      </c>
      <c r="O1122" t="str">
        <f>IF($G1122&lt;&gt;"",VLOOKUP($G1122,Model!$A:$D,4,0),"")</f>
        <v>N/A</v>
      </c>
    </row>
    <row r="1123" spans="1:15" x14ac:dyDescent="0.3">
      <c r="A1123" t="s">
        <v>3038</v>
      </c>
      <c r="B1123" t="s">
        <v>3039</v>
      </c>
      <c r="C1123" t="s">
        <v>390</v>
      </c>
      <c r="D1123" t="s">
        <v>1877</v>
      </c>
      <c r="E1123">
        <v>0</v>
      </c>
      <c r="G1123" t="str">
        <f>IFERROR(VLOOKUP(C1123,'CWE Categories'!A:C,3,0),"")</f>
        <v>General Authentication, Authorization, and Permission Errors</v>
      </c>
      <c r="M1123" t="str">
        <f>IF($G1123&lt;&gt;"",VLOOKUP($G1123,Model!$A:$D,2,0),"")</f>
        <v>Exploit Public-Facing Application,  Exploitation for Privilege Escalation, Exploitation of Remote Services</v>
      </c>
      <c r="N1123" t="str">
        <f>IF($G1123&lt;&gt;"",VLOOKUP($G1123,Model!$A:$D,3,0),"")</f>
        <v>Depends on what is given access to.</v>
      </c>
      <c r="O1123" t="str">
        <f>IF($G1123&lt;&gt;"",VLOOKUP($G1123,Model!$A:$D,4,0),"")</f>
        <v>N/A</v>
      </c>
    </row>
    <row r="1124" spans="1:15" x14ac:dyDescent="0.3">
      <c r="A1124" t="s">
        <v>3040</v>
      </c>
      <c r="B1124" t="s">
        <v>3041</v>
      </c>
      <c r="C1124" t="s">
        <v>158</v>
      </c>
      <c r="D1124" t="s">
        <v>1877</v>
      </c>
      <c r="E1124" t="s">
        <v>1945</v>
      </c>
      <c r="G1124" t="str">
        <f>IFERROR(VLOOKUP(C1124,'CWE Categories'!A:C,3,0),"")</f>
        <v>Uncontrolled Resource Consumption</v>
      </c>
      <c r="M1124" t="str">
        <f>IF($G1124&lt;&gt;"",VLOOKUP($G1124,Model!$A:$D,2,0),"")</f>
        <v>Endpoint Denial of Service</v>
      </c>
      <c r="N1124" t="str">
        <f>IF($G1124&lt;&gt;"",VLOOKUP($G1124,Model!$A:$D,3,0),"")</f>
        <v>N/A</v>
      </c>
      <c r="O1124" t="str">
        <f>IF($G1124&lt;&gt;"",VLOOKUP($G1124,Model!$A:$D,4,0),"")</f>
        <v>N/A</v>
      </c>
    </row>
    <row r="1125" spans="1:15" x14ac:dyDescent="0.3">
      <c r="A1125" t="s">
        <v>3042</v>
      </c>
      <c r="B1125" t="s">
        <v>3043</v>
      </c>
      <c r="C1125" t="s">
        <v>60</v>
      </c>
      <c r="D1125" t="s">
        <v>1877</v>
      </c>
      <c r="E1125" t="s">
        <v>3044</v>
      </c>
      <c r="G1125" t="str">
        <f>IFERROR(VLOOKUP(C1125,'CWE Categories'!A:C,3,0),"")</f>
        <v>SQL Injection</v>
      </c>
      <c r="M1125" t="str">
        <f>IF($G1125&lt;&gt;"",VLOOKUP($G1125,Model!$A:$D,2,0),"")</f>
        <v>Command and Scripting Interpreter</v>
      </c>
      <c r="N1125" t="str">
        <f>IF($G1125&lt;&gt;"",VLOOKUP($G1125,Model!$A:$D,3,0),"")</f>
        <v>Data from Local System, Server Software Component: Web Shell, Create Account, Exploit Public-Facing Application, Data Manipulation</v>
      </c>
      <c r="O1125" t="str">
        <f>IF($G1125&lt;&gt;"",VLOOKUP($G1125,Model!$A:$D,4,0),"")</f>
        <v>External Remote Service</v>
      </c>
    </row>
    <row r="1126" spans="1:15" x14ac:dyDescent="0.3">
      <c r="A1126" t="s">
        <v>3045</v>
      </c>
      <c r="B1126" t="s">
        <v>3046</v>
      </c>
      <c r="C1126" t="s">
        <v>2010</v>
      </c>
      <c r="D1126" t="s">
        <v>1877</v>
      </c>
      <c r="E1126" t="s">
        <v>2233</v>
      </c>
      <c r="G1126" t="str">
        <f>IFERROR(VLOOKUP(C1126,'CWE Categories'!A:C,3,0),"")</f>
        <v/>
      </c>
      <c r="M1126" t="str">
        <f>IF($G1126&lt;&gt;"",VLOOKUP($G1126,Model!$A:$D,2,0),"")</f>
        <v/>
      </c>
      <c r="N1126" t="str">
        <f>IF($G1126&lt;&gt;"",VLOOKUP($G1126,Model!$A:$D,3,0),"")</f>
        <v/>
      </c>
      <c r="O1126" t="str">
        <f>IF($G1126&lt;&gt;"",VLOOKUP($G1126,Model!$A:$D,4,0),"")</f>
        <v/>
      </c>
    </row>
    <row r="1127" spans="1:15" x14ac:dyDescent="0.3">
      <c r="A1127" t="s">
        <v>3047</v>
      </c>
      <c r="B1127" t="s">
        <v>3048</v>
      </c>
      <c r="C1127" t="s">
        <v>83</v>
      </c>
      <c r="D1127" t="s">
        <v>1877</v>
      </c>
      <c r="E1127" t="s">
        <v>3049</v>
      </c>
      <c r="G1127" t="str">
        <f>IFERROR(VLOOKUP(C1127,'CWE Categories'!A:C,3,0),"")</f>
        <v>Cross-site Scripting (XSS)</v>
      </c>
      <c r="M1127" t="str">
        <f>IF($G1127&lt;&gt;"",VLOOKUP($G1127,Model!$A:$D,2,0),"")</f>
        <v>Command and Scripting Interpreter: JavaScript/JScript</v>
      </c>
      <c r="N1127" t="str">
        <f>IF($G1127&lt;&gt;"",VLOOKUP($G1127,Model!$A:$D,3,0),"")</f>
        <v>Man-in-the-Browser</v>
      </c>
      <c r="O1127" t="str">
        <f>IF($G1127&lt;&gt;"",VLOOKUP($G1127,Model!$A:$D,4,0),"")</f>
        <v>Stored – Drive-by Compromise, Others – User Execution: Malicious Link</v>
      </c>
    </row>
    <row r="1128" spans="1:15" x14ac:dyDescent="0.3">
      <c r="A1128" t="s">
        <v>3050</v>
      </c>
      <c r="B1128" t="s">
        <v>3051</v>
      </c>
      <c r="C1128" t="s">
        <v>448</v>
      </c>
      <c r="D1128" t="s">
        <v>1877</v>
      </c>
      <c r="E1128">
        <v>0</v>
      </c>
      <c r="G1128" t="str">
        <f>IFERROR(VLOOKUP(C1128,'CWE Categories'!A:C,3,0),"")</f>
        <v/>
      </c>
      <c r="M1128" t="str">
        <f>IF($G1128&lt;&gt;"",VLOOKUP($G1128,Model!$A:$D,2,0),"")</f>
        <v/>
      </c>
      <c r="N1128" t="str">
        <f>IF($G1128&lt;&gt;"",VLOOKUP($G1128,Model!$A:$D,3,0),"")</f>
        <v/>
      </c>
      <c r="O1128" t="str">
        <f>IF($G1128&lt;&gt;"",VLOOKUP($G1128,Model!$A:$D,4,0),"")</f>
        <v/>
      </c>
    </row>
    <row r="1129" spans="1:15" x14ac:dyDescent="0.3">
      <c r="A1129" t="s">
        <v>3052</v>
      </c>
      <c r="B1129" t="s">
        <v>3053</v>
      </c>
      <c r="C1129" t="e">
        <v>#N/A</v>
      </c>
      <c r="D1129" t="s">
        <v>1877</v>
      </c>
      <c r="E1129" t="e">
        <v>#N/A</v>
      </c>
      <c r="G1129" t="str">
        <f>IFERROR(VLOOKUP(C1129,'CWE Categories'!A:C,3,0),"")</f>
        <v/>
      </c>
      <c r="M1129" t="str">
        <f>IF($G1129&lt;&gt;"",VLOOKUP($G1129,Model!$A:$D,2,0),"")</f>
        <v/>
      </c>
      <c r="N1129" t="str">
        <f>IF($G1129&lt;&gt;"",VLOOKUP($G1129,Model!$A:$D,3,0),"")</f>
        <v/>
      </c>
      <c r="O1129" t="str">
        <f>IF($G1129&lt;&gt;"",VLOOKUP($G1129,Model!$A:$D,4,0),"")</f>
        <v/>
      </c>
    </row>
    <row r="1130" spans="1:15" x14ac:dyDescent="0.3">
      <c r="A1130" t="s">
        <v>3054</v>
      </c>
      <c r="B1130" t="s">
        <v>3055</v>
      </c>
      <c r="C1130" t="s">
        <v>136</v>
      </c>
      <c r="D1130" t="s">
        <v>1877</v>
      </c>
      <c r="E1130" t="s">
        <v>1939</v>
      </c>
      <c r="G1130" t="str">
        <f>IFERROR(VLOOKUP(C1130,'CWE Categories'!A:C,3,0),"")</f>
        <v>General Authentication, Authorization, and Permission Errors</v>
      </c>
      <c r="M1130" t="str">
        <f>IF($G1130&lt;&gt;"",VLOOKUP($G1130,Model!$A:$D,2,0),"")</f>
        <v>Exploit Public-Facing Application,  Exploitation for Privilege Escalation, Exploitation of Remote Services</v>
      </c>
      <c r="N1130" t="str">
        <f>IF($G1130&lt;&gt;"",VLOOKUP($G1130,Model!$A:$D,3,0),"")</f>
        <v>Depends on what is given access to.</v>
      </c>
      <c r="O1130" t="str">
        <f>IF($G1130&lt;&gt;"",VLOOKUP($G1130,Model!$A:$D,4,0),"")</f>
        <v>N/A</v>
      </c>
    </row>
    <row r="1131" spans="1:15" x14ac:dyDescent="0.3">
      <c r="A1131" t="s">
        <v>3056</v>
      </c>
      <c r="B1131" t="s">
        <v>3057</v>
      </c>
      <c r="C1131" t="s">
        <v>985</v>
      </c>
      <c r="D1131" t="s">
        <v>1877</v>
      </c>
      <c r="E1131" t="s">
        <v>3058</v>
      </c>
      <c r="G1131" t="str">
        <f>IFERROR(VLOOKUP(C1131,'CWE Categories'!A:C,3,0),"")</f>
        <v>Memory Modification (Memory Buffer Errors, Pointer Issues, Type Errors, etc.)</v>
      </c>
      <c r="M1131" t="str">
        <f>IF($G1131&lt;&gt;"",VLOOKUP($G1131,Model!$A:$D,2,0),"")</f>
        <v>Hijack Execution Flow, Endpoint Denial of Service: Application or System Exploitation</v>
      </c>
      <c r="N1131" t="str">
        <f>IF($G1131&lt;&gt;"",VLOOKUP($G1131,Model!$A:$D,3,0),"")</f>
        <v>N/A</v>
      </c>
      <c r="O1131">
        <f>IF($G1131&lt;&gt;"",VLOOKUP($G1131,Model!$A:$D,4,0),"")</f>
        <v>0</v>
      </c>
    </row>
    <row r="1132" spans="1:15" x14ac:dyDescent="0.3">
      <c r="A1132" t="s">
        <v>3059</v>
      </c>
      <c r="B1132" t="s">
        <v>3060</v>
      </c>
      <c r="C1132" t="s">
        <v>83</v>
      </c>
      <c r="D1132" t="s">
        <v>1877</v>
      </c>
      <c r="E1132" t="s">
        <v>3061</v>
      </c>
      <c r="G1132" t="str">
        <f>IFERROR(VLOOKUP(C1132,'CWE Categories'!A:C,3,0),"")</f>
        <v>Cross-site Scripting (XSS)</v>
      </c>
      <c r="M1132" t="str">
        <f>IF($G1132&lt;&gt;"",VLOOKUP($G1132,Model!$A:$D,2,0),"")</f>
        <v>Command and Scripting Interpreter: JavaScript/JScript</v>
      </c>
      <c r="N1132" t="str">
        <f>IF($G1132&lt;&gt;"",VLOOKUP($G1132,Model!$A:$D,3,0),"")</f>
        <v>Man-in-the-Browser</v>
      </c>
      <c r="O1132" t="str">
        <f>IF($G1132&lt;&gt;"",VLOOKUP($G1132,Model!$A:$D,4,0),"")</f>
        <v>Stored – Drive-by Compromise, Others – User Execution: Malicious Link</v>
      </c>
    </row>
    <row r="1133" spans="1:15" x14ac:dyDescent="0.3">
      <c r="A1133" t="s">
        <v>3062</v>
      </c>
      <c r="B1133" t="s">
        <v>3063</v>
      </c>
      <c r="C1133" t="s">
        <v>60</v>
      </c>
      <c r="D1133" t="s">
        <v>1877</v>
      </c>
      <c r="E1133" t="s">
        <v>2620</v>
      </c>
      <c r="G1133" t="str">
        <f>IFERROR(VLOOKUP(C1133,'CWE Categories'!A:C,3,0),"")</f>
        <v>SQL Injection</v>
      </c>
      <c r="M1133" t="str">
        <f>IF($G1133&lt;&gt;"",VLOOKUP($G1133,Model!$A:$D,2,0),"")</f>
        <v>Command and Scripting Interpreter</v>
      </c>
      <c r="N1133" t="str">
        <f>IF($G1133&lt;&gt;"",VLOOKUP($G1133,Model!$A:$D,3,0),"")</f>
        <v>Data from Local System, Server Software Component: Web Shell, Create Account, Exploit Public-Facing Application, Data Manipulation</v>
      </c>
      <c r="O1133" t="str">
        <f>IF($G1133&lt;&gt;"",VLOOKUP($G1133,Model!$A:$D,4,0),"")</f>
        <v>External Remote Service</v>
      </c>
    </row>
    <row r="1134" spans="1:15" x14ac:dyDescent="0.3">
      <c r="A1134" t="s">
        <v>3064</v>
      </c>
      <c r="B1134" t="s">
        <v>3065</v>
      </c>
      <c r="C1134" t="s">
        <v>1176</v>
      </c>
      <c r="D1134" t="s">
        <v>1877</v>
      </c>
      <c r="E1134" t="s">
        <v>3066</v>
      </c>
      <c r="G1134" t="str">
        <f>IFERROR(VLOOKUP(C1134,'CWE Categories'!A:C,3,0),"")</f>
        <v>Memory Modification (Memory Buffer Errors, Pointer Issues, Type Errors, etc.)</v>
      </c>
      <c r="M1134" t="str">
        <f>IF($G1134&lt;&gt;"",VLOOKUP($G1134,Model!$A:$D,2,0),"")</f>
        <v>Hijack Execution Flow, Endpoint Denial of Service: Application or System Exploitation</v>
      </c>
      <c r="N1134" t="str">
        <f>IF($G1134&lt;&gt;"",VLOOKUP($G1134,Model!$A:$D,3,0),"")</f>
        <v>N/A</v>
      </c>
      <c r="O1134">
        <f>IF($G1134&lt;&gt;"",VLOOKUP($G1134,Model!$A:$D,4,0),"")</f>
        <v>0</v>
      </c>
    </row>
    <row r="1135" spans="1:15" x14ac:dyDescent="0.3">
      <c r="A1135" t="s">
        <v>3067</v>
      </c>
      <c r="B1135" t="s">
        <v>3068</v>
      </c>
      <c r="C1135" t="s">
        <v>17</v>
      </c>
      <c r="D1135" t="s">
        <v>1877</v>
      </c>
      <c r="E1135" t="s">
        <v>3069</v>
      </c>
      <c r="G1135" t="str">
        <f>IFERROR(VLOOKUP(C1135,'CWE Categories'!A:C,3,0),"")</f>
        <v>Memory Modification (Memory Buffer Errors, Pointer Issues, Type Errors, etc.)</v>
      </c>
      <c r="M1135" t="str">
        <f>IF($G1135&lt;&gt;"",VLOOKUP($G1135,Model!$A:$D,2,0),"")</f>
        <v>Hijack Execution Flow, Endpoint Denial of Service: Application or System Exploitation</v>
      </c>
      <c r="N1135" t="str">
        <f>IF($G1135&lt;&gt;"",VLOOKUP($G1135,Model!$A:$D,3,0),"")</f>
        <v>N/A</v>
      </c>
      <c r="O1135">
        <f>IF($G1135&lt;&gt;"",VLOOKUP($G1135,Model!$A:$D,4,0),"")</f>
        <v>0</v>
      </c>
    </row>
    <row r="1136" spans="1:15" x14ac:dyDescent="0.3">
      <c r="A1136" t="s">
        <v>3070</v>
      </c>
      <c r="B1136" t="s">
        <v>3071</v>
      </c>
      <c r="C1136" t="s">
        <v>83</v>
      </c>
      <c r="D1136" t="s">
        <v>1877</v>
      </c>
      <c r="E1136" t="s">
        <v>3072</v>
      </c>
      <c r="G1136" t="str">
        <f>IFERROR(VLOOKUP(C1136,'CWE Categories'!A:C,3,0),"")</f>
        <v>Cross-site Scripting (XSS)</v>
      </c>
      <c r="M1136" t="str">
        <f>IF($G1136&lt;&gt;"",VLOOKUP($G1136,Model!$A:$D,2,0),"")</f>
        <v>Command and Scripting Interpreter: JavaScript/JScript</v>
      </c>
      <c r="N1136" t="str">
        <f>IF($G1136&lt;&gt;"",VLOOKUP($G1136,Model!$A:$D,3,0),"")</f>
        <v>Man-in-the-Browser</v>
      </c>
      <c r="O1136" t="str">
        <f>IF($G1136&lt;&gt;"",VLOOKUP($G1136,Model!$A:$D,4,0),"")</f>
        <v>Stored – Drive-by Compromise, Others – User Execution: Malicious Link</v>
      </c>
    </row>
    <row r="1137" spans="1:15" x14ac:dyDescent="0.3">
      <c r="A1137" t="s">
        <v>3073</v>
      </c>
      <c r="B1137" t="s">
        <v>3074</v>
      </c>
      <c r="C1137" t="s">
        <v>429</v>
      </c>
      <c r="D1137" t="s">
        <v>1877</v>
      </c>
      <c r="E1137" t="s">
        <v>1912</v>
      </c>
      <c r="G1137" t="str">
        <f>IFERROR(VLOOKUP(C1137,'CWE Categories'!A:C,3,0),"")</f>
        <v>Memory Read (Memory Buffer Errors, Pointer Issues, Type Errors, etc.)</v>
      </c>
      <c r="M1137" t="str">
        <f>IF($G1137&lt;&gt;"",VLOOKUP($G1137,Model!$A:$D,2,0),"")</f>
        <v>Data from Local System</v>
      </c>
      <c r="N1137" t="str">
        <f>IF($G1137&lt;&gt;"",VLOOKUP($G1137,Model!$A:$D,3,0),"")</f>
        <v>Exploitation for Defense Evasion, Exploitation for Credential Access</v>
      </c>
      <c r="O1137">
        <f>IF($G1137&lt;&gt;"",VLOOKUP($G1137,Model!$A:$D,4,0),"")</f>
        <v>0</v>
      </c>
    </row>
    <row r="1138" spans="1:15" x14ac:dyDescent="0.3">
      <c r="A1138" t="s">
        <v>3075</v>
      </c>
      <c r="B1138" t="s">
        <v>3076</v>
      </c>
      <c r="C1138" t="s">
        <v>60</v>
      </c>
      <c r="D1138" t="s">
        <v>1877</v>
      </c>
      <c r="E1138" t="s">
        <v>3077</v>
      </c>
      <c r="G1138" t="str">
        <f>IFERROR(VLOOKUP(C1138,'CWE Categories'!A:C,3,0),"")</f>
        <v>SQL Injection</v>
      </c>
      <c r="M1138" t="str">
        <f>IF($G1138&lt;&gt;"",VLOOKUP($G1138,Model!$A:$D,2,0),"")</f>
        <v>Command and Scripting Interpreter</v>
      </c>
      <c r="N1138" t="str">
        <f>IF($G1138&lt;&gt;"",VLOOKUP($G1138,Model!$A:$D,3,0),"")</f>
        <v>Data from Local System, Server Software Component: Web Shell, Create Account, Exploit Public-Facing Application, Data Manipulation</v>
      </c>
      <c r="O1138" t="str">
        <f>IF($G1138&lt;&gt;"",VLOOKUP($G1138,Model!$A:$D,4,0),"")</f>
        <v>External Remote Service</v>
      </c>
    </row>
    <row r="1139" spans="1:15" x14ac:dyDescent="0.3">
      <c r="A1139" t="s">
        <v>3078</v>
      </c>
      <c r="B1139" t="s">
        <v>3079</v>
      </c>
      <c r="C1139" t="s">
        <v>83</v>
      </c>
      <c r="D1139" t="s">
        <v>1877</v>
      </c>
      <c r="E1139" t="s">
        <v>3080</v>
      </c>
      <c r="G1139" t="str">
        <f>IFERROR(VLOOKUP(C1139,'CWE Categories'!A:C,3,0),"")</f>
        <v>Cross-site Scripting (XSS)</v>
      </c>
      <c r="M1139" t="str">
        <f>IF($G1139&lt;&gt;"",VLOOKUP($G1139,Model!$A:$D,2,0),"")</f>
        <v>Command and Scripting Interpreter: JavaScript/JScript</v>
      </c>
      <c r="N1139" t="str">
        <f>IF($G1139&lt;&gt;"",VLOOKUP($G1139,Model!$A:$D,3,0),"")</f>
        <v>Man-in-the-Browser</v>
      </c>
      <c r="O1139" t="str">
        <f>IF($G1139&lt;&gt;"",VLOOKUP($G1139,Model!$A:$D,4,0),"")</f>
        <v>Stored – Drive-by Compromise, Others – User Execution: Malicious Link</v>
      </c>
    </row>
    <row r="1140" spans="1:15" x14ac:dyDescent="0.3">
      <c r="A1140" t="s">
        <v>3081</v>
      </c>
      <c r="B1140" t="s">
        <v>3082</v>
      </c>
      <c r="C1140" t="s">
        <v>266</v>
      </c>
      <c r="D1140" t="s">
        <v>1877</v>
      </c>
      <c r="E1140" t="s">
        <v>3083</v>
      </c>
      <c r="G1140" t="str">
        <f>IFERROR(VLOOKUP(C1140,'CWE Categories'!A:C,3,0),"")</f>
        <v>XML External Entity (XXE)</v>
      </c>
      <c r="M1140" t="str">
        <f>IF($G1140&lt;&gt;"",VLOOKUP($G1140,Model!$A:$D,2,0),"")</f>
        <v>Command and Scripting Interpreter.</v>
      </c>
      <c r="N1140" t="str">
        <f>IF($G1140&lt;&gt;"",VLOOKUP($G1140,Model!$A:$D,3,0),"")</f>
        <v>Data from Local System, Network Service Scanning</v>
      </c>
      <c r="O1140" t="str">
        <f>IF($G1140&lt;&gt;"",VLOOKUP($G1140,Model!$A:$D,4,0),"")</f>
        <v>External Remote Service</v>
      </c>
    </row>
    <row r="1141" spans="1:15" x14ac:dyDescent="0.3">
      <c r="A1141" t="s">
        <v>3084</v>
      </c>
      <c r="B1141" t="s">
        <v>3085</v>
      </c>
      <c r="C1141" t="s">
        <v>96</v>
      </c>
      <c r="D1141" t="s">
        <v>1877</v>
      </c>
      <c r="E1141" t="s">
        <v>3086</v>
      </c>
      <c r="G1141" t="str">
        <f>IFERROR(VLOOKUP(C1141,'CWE Categories'!A:C,3,0),"")</f>
        <v/>
      </c>
      <c r="M1141" t="str">
        <f>IF($G1141&lt;&gt;"",VLOOKUP($G1141,Model!$A:$D,2,0),"")</f>
        <v/>
      </c>
      <c r="N1141" t="str">
        <f>IF($G1141&lt;&gt;"",VLOOKUP($G1141,Model!$A:$D,3,0),"")</f>
        <v/>
      </c>
      <c r="O1141" t="str">
        <f>IF($G1141&lt;&gt;"",VLOOKUP($G1141,Model!$A:$D,4,0),"")</f>
        <v/>
      </c>
    </row>
    <row r="1142" spans="1:15" x14ac:dyDescent="0.3">
      <c r="A1142" t="s">
        <v>3087</v>
      </c>
      <c r="B1142" t="s">
        <v>3088</v>
      </c>
      <c r="C1142" t="s">
        <v>1165</v>
      </c>
      <c r="D1142" t="s">
        <v>1877</v>
      </c>
      <c r="E1142" t="s">
        <v>3089</v>
      </c>
      <c r="G1142" t="str">
        <f>IFERROR(VLOOKUP(C1142,'CWE Categories'!A:C,3,0),"")</f>
        <v>General Credential Management Errors</v>
      </c>
      <c r="M1142" t="str">
        <f>IF($G1142&lt;&gt;"",VLOOKUP($G1142,Model!$A:$D,2,0),"")</f>
        <v>Unsecure Credentials</v>
      </c>
      <c r="N1142" t="str">
        <f>IF($G1142&lt;&gt;"",VLOOKUP($G1142,Model!$A:$D,3,0),"")</f>
        <v>Valid Accounts</v>
      </c>
      <c r="O1142" t="str">
        <f>IF($G1142&lt;&gt;"",VLOOKUP($G1142,Model!$A:$D,4,0),"")</f>
        <v>N/A</v>
      </c>
    </row>
    <row r="1143" spans="1:15" x14ac:dyDescent="0.3">
      <c r="A1143" t="s">
        <v>3090</v>
      </c>
      <c r="B1143" t="s">
        <v>3091</v>
      </c>
      <c r="C1143" t="s">
        <v>1546</v>
      </c>
      <c r="D1143" t="s">
        <v>1877</v>
      </c>
      <c r="E1143" t="s">
        <v>3092</v>
      </c>
      <c r="G1143" t="str">
        <f>IFERROR(VLOOKUP(C1143,'CWE Categories'!A:C,3,0),"")</f>
        <v/>
      </c>
      <c r="M1143" t="str">
        <f>IF($G1143&lt;&gt;"",VLOOKUP($G1143,Model!$A:$D,2,0),"")</f>
        <v/>
      </c>
      <c r="N1143" t="str">
        <f>IF($G1143&lt;&gt;"",VLOOKUP($G1143,Model!$A:$D,3,0),"")</f>
        <v/>
      </c>
      <c r="O1143" t="str">
        <f>IF($G1143&lt;&gt;"",VLOOKUP($G1143,Model!$A:$D,4,0),"")</f>
        <v/>
      </c>
    </row>
    <row r="1144" spans="1:15" x14ac:dyDescent="0.3">
      <c r="A1144" t="s">
        <v>3093</v>
      </c>
      <c r="B1144" t="s">
        <v>3094</v>
      </c>
      <c r="C1144" t="s">
        <v>203</v>
      </c>
      <c r="D1144" t="s">
        <v>1877</v>
      </c>
      <c r="E1144" t="s">
        <v>3095</v>
      </c>
      <c r="G1144" t="str">
        <f>IFERROR(VLOOKUP(C1144,'CWE Categories'!A:C,3,0),"")</f>
        <v/>
      </c>
      <c r="M1144" t="str">
        <f>IF($G1144&lt;&gt;"",VLOOKUP($G1144,Model!$A:$D,2,0),"")</f>
        <v/>
      </c>
      <c r="N1144" t="str">
        <f>IF($G1144&lt;&gt;"",VLOOKUP($G1144,Model!$A:$D,3,0),"")</f>
        <v/>
      </c>
      <c r="O1144" t="str">
        <f>IF($G1144&lt;&gt;"",VLOOKUP($G1144,Model!$A:$D,4,0),"")</f>
        <v/>
      </c>
    </row>
    <row r="1145" spans="1:15" x14ac:dyDescent="0.3">
      <c r="A1145" t="s">
        <v>3096</v>
      </c>
      <c r="B1145" t="s">
        <v>3097</v>
      </c>
      <c r="C1145" t="s">
        <v>429</v>
      </c>
      <c r="D1145" t="s">
        <v>1877</v>
      </c>
      <c r="E1145" t="s">
        <v>2265</v>
      </c>
      <c r="G1145" t="str">
        <f>IFERROR(VLOOKUP(C1145,'CWE Categories'!A:C,3,0),"")</f>
        <v>Memory Read (Memory Buffer Errors, Pointer Issues, Type Errors, etc.)</v>
      </c>
      <c r="M1145" t="str">
        <f>IF($G1145&lt;&gt;"",VLOOKUP($G1145,Model!$A:$D,2,0),"")</f>
        <v>Data from Local System</v>
      </c>
      <c r="N1145" t="str">
        <f>IF($G1145&lt;&gt;"",VLOOKUP($G1145,Model!$A:$D,3,0),"")</f>
        <v>Exploitation for Defense Evasion, Exploitation for Credential Access</v>
      </c>
      <c r="O1145">
        <f>IF($G1145&lt;&gt;"",VLOOKUP($G1145,Model!$A:$D,4,0),"")</f>
        <v>0</v>
      </c>
    </row>
    <row r="1146" spans="1:15" x14ac:dyDescent="0.3">
      <c r="A1146" t="s">
        <v>3098</v>
      </c>
      <c r="B1146" t="s">
        <v>3099</v>
      </c>
      <c r="C1146" t="s">
        <v>36</v>
      </c>
      <c r="D1146" t="s">
        <v>1877</v>
      </c>
      <c r="E1146" t="s">
        <v>3100</v>
      </c>
      <c r="G1146" t="str">
        <f>IFERROR(VLOOKUP(C1146,'CWE Categories'!A:C,3,0),"")</f>
        <v/>
      </c>
      <c r="M1146" t="str">
        <f>IF($G1146&lt;&gt;"",VLOOKUP($G1146,Model!$A:$D,2,0),"")</f>
        <v/>
      </c>
      <c r="N1146" t="str">
        <f>IF($G1146&lt;&gt;"",VLOOKUP($G1146,Model!$A:$D,3,0),"")</f>
        <v/>
      </c>
      <c r="O1146" t="str">
        <f>IF($G1146&lt;&gt;"",VLOOKUP($G1146,Model!$A:$D,4,0),"")</f>
        <v/>
      </c>
    </row>
    <row r="1147" spans="1:15" x14ac:dyDescent="0.3">
      <c r="A1147" t="s">
        <v>3101</v>
      </c>
      <c r="B1147" t="s">
        <v>3102</v>
      </c>
      <c r="C1147" t="s">
        <v>106</v>
      </c>
      <c r="D1147" t="s">
        <v>1877</v>
      </c>
      <c r="E1147" t="s">
        <v>3103</v>
      </c>
      <c r="G1147" t="str">
        <f>IFERROR(VLOOKUP(C1147,'CWE Categories'!A:C,3,0),"")</f>
        <v>Cross-site Request Forgery (CSRF)</v>
      </c>
      <c r="M1147" t="str">
        <f>IF($G1147&lt;&gt;"",VLOOKUP($G1147,Model!$A:$D,2,0),"")</f>
        <v>Exploitation for Privilege Escalation</v>
      </c>
      <c r="N1147" t="str">
        <f>IF($G1147&lt;&gt;"",VLOOKUP($G1147,Model!$A:$D,3,0),"")</f>
        <v>Depends on what functionality is vulnerable</v>
      </c>
      <c r="O1147" t="str">
        <f>IF($G1147&lt;&gt;"",VLOOKUP($G1147,Model!$A:$D,4,0),"")</f>
        <v>User Execution: Malicious Link</v>
      </c>
    </row>
    <row r="1148" spans="1:15" x14ac:dyDescent="0.3">
      <c r="A1148" t="s">
        <v>3104</v>
      </c>
      <c r="B1148" t="s">
        <v>3105</v>
      </c>
      <c r="C1148" t="s">
        <v>128</v>
      </c>
      <c r="D1148" t="s">
        <v>1877</v>
      </c>
      <c r="E1148">
        <v>0</v>
      </c>
      <c r="G1148" t="str">
        <f>IFERROR(VLOOKUP(C1148,'CWE Categories'!A:C,3,0),"")</f>
        <v>General Authentication, Authorization, and Permission Errors</v>
      </c>
      <c r="M1148" t="str">
        <f>IF($G1148&lt;&gt;"",VLOOKUP($G1148,Model!$A:$D,2,0),"")</f>
        <v>Exploit Public-Facing Application,  Exploitation for Privilege Escalation, Exploitation of Remote Services</v>
      </c>
      <c r="N1148" t="str">
        <f>IF($G1148&lt;&gt;"",VLOOKUP($G1148,Model!$A:$D,3,0),"")</f>
        <v>Depends on what is given access to.</v>
      </c>
      <c r="O1148" t="str">
        <f>IF($G1148&lt;&gt;"",VLOOKUP($G1148,Model!$A:$D,4,0),"")</f>
        <v>N/A</v>
      </c>
    </row>
    <row r="1149" spans="1:15" x14ac:dyDescent="0.3">
      <c r="A1149" t="s">
        <v>3106</v>
      </c>
      <c r="B1149" t="s">
        <v>3107</v>
      </c>
      <c r="C1149" t="s">
        <v>578</v>
      </c>
      <c r="D1149" t="s">
        <v>1877</v>
      </c>
      <c r="E1149" t="s">
        <v>3108</v>
      </c>
      <c r="G1149" t="str">
        <f>IFERROR(VLOOKUP(C1149,'CWE Categories'!A:C,3,0),"")</f>
        <v>Code Injection</v>
      </c>
      <c r="M1149" t="str">
        <f>IF($G1149&lt;&gt;"",VLOOKUP($G1149,Model!$A:$D,2,0),"")</f>
        <v>Command and Scripting Interpreter</v>
      </c>
      <c r="N1149" t="str">
        <f>IF($G1149&lt;&gt;"",VLOOKUP($G1149,Model!$A:$D,3,0),"")</f>
        <v>N/A</v>
      </c>
      <c r="O1149" t="str">
        <f>IF($G1149&lt;&gt;"",VLOOKUP($G1149,Model!$A:$D,4,0),"")</f>
        <v>N/A</v>
      </c>
    </row>
    <row r="1150" spans="1:15" x14ac:dyDescent="0.3">
      <c r="A1150" t="s">
        <v>3109</v>
      </c>
      <c r="B1150" t="s">
        <v>3110</v>
      </c>
      <c r="C1150" t="s">
        <v>1042</v>
      </c>
      <c r="D1150" t="s">
        <v>1877</v>
      </c>
      <c r="E1150">
        <v>0</v>
      </c>
      <c r="G1150" t="str">
        <f>IFERROR(VLOOKUP(C1150,'CWE Categories'!A:C,3,0),"")</f>
        <v>Cleartext Transmission of Sensitive Information</v>
      </c>
      <c r="M1150" t="str">
        <f>IF($G1150&lt;&gt;"",VLOOKUP($G1150,Model!$A:$D,2,0),"")</f>
        <v>Unsecured Credentials</v>
      </c>
      <c r="N1150" t="str">
        <f>IF($G1150&lt;&gt;"",VLOOKUP($G1150,Model!$A:$D,3,0),"")</f>
        <v>Valid Accounts</v>
      </c>
      <c r="O1150" t="str">
        <f>IF($G1150&lt;&gt;"",VLOOKUP($G1150,Model!$A:$D,4,0),"")</f>
        <v>Network Sniffing</v>
      </c>
    </row>
    <row r="1151" spans="1:15" x14ac:dyDescent="0.3">
      <c r="A1151" t="s">
        <v>3111</v>
      </c>
      <c r="B1151" t="s">
        <v>3112</v>
      </c>
      <c r="C1151" t="s">
        <v>674</v>
      </c>
      <c r="D1151" t="s">
        <v>1877</v>
      </c>
      <c r="E1151">
        <v>0</v>
      </c>
      <c r="G1151" t="str">
        <f>IFERROR(VLOOKUP(C1151,'CWE Categories'!A:C,3,0),"")</f>
        <v>Memory Modification (Memory Buffer Errors, Pointer Issues, Type Errors, etc.)</v>
      </c>
      <c r="M1151" t="str">
        <f>IF($G1151&lt;&gt;"",VLOOKUP($G1151,Model!$A:$D,2,0),"")</f>
        <v>Hijack Execution Flow, Endpoint Denial of Service: Application or System Exploitation</v>
      </c>
      <c r="N1151" t="str">
        <f>IF($G1151&lt;&gt;"",VLOOKUP($G1151,Model!$A:$D,3,0),"")</f>
        <v>N/A</v>
      </c>
      <c r="O1151">
        <f>IF($G1151&lt;&gt;"",VLOOKUP($G1151,Model!$A:$D,4,0),"")</f>
        <v>0</v>
      </c>
    </row>
    <row r="1152" spans="1:15" x14ac:dyDescent="0.3">
      <c r="A1152" t="s">
        <v>3113</v>
      </c>
      <c r="B1152" t="s">
        <v>3114</v>
      </c>
      <c r="C1152" t="s">
        <v>83</v>
      </c>
      <c r="D1152" t="s">
        <v>1877</v>
      </c>
      <c r="E1152" t="s">
        <v>3115</v>
      </c>
      <c r="G1152" t="str">
        <f>IFERROR(VLOOKUP(C1152,'CWE Categories'!A:C,3,0),"")</f>
        <v>Cross-site Scripting (XSS)</v>
      </c>
      <c r="M1152" t="str">
        <f>IF($G1152&lt;&gt;"",VLOOKUP($G1152,Model!$A:$D,2,0),"")</f>
        <v>Command and Scripting Interpreter: JavaScript/JScript</v>
      </c>
      <c r="N1152" t="str">
        <f>IF($G1152&lt;&gt;"",VLOOKUP($G1152,Model!$A:$D,3,0),"")</f>
        <v>Man-in-the-Browser</v>
      </c>
      <c r="O1152" t="str">
        <f>IF($G1152&lt;&gt;"",VLOOKUP($G1152,Model!$A:$D,4,0),"")</f>
        <v>Stored – Drive-by Compromise, Others – User Execution: Malicious Link</v>
      </c>
    </row>
    <row r="1153" spans="1:15" x14ac:dyDescent="0.3">
      <c r="A1153" t="s">
        <v>3116</v>
      </c>
      <c r="B1153" t="s">
        <v>3117</v>
      </c>
      <c r="C1153" t="s">
        <v>83</v>
      </c>
      <c r="D1153" t="s">
        <v>1877</v>
      </c>
      <c r="E1153" t="s">
        <v>2233</v>
      </c>
      <c r="G1153" t="str">
        <f>IFERROR(VLOOKUP(C1153,'CWE Categories'!A:C,3,0),"")</f>
        <v>Cross-site Scripting (XSS)</v>
      </c>
      <c r="M1153" t="str">
        <f>IF($G1153&lt;&gt;"",VLOOKUP($G1153,Model!$A:$D,2,0),"")</f>
        <v>Command and Scripting Interpreter: JavaScript/JScript</v>
      </c>
      <c r="N1153" t="str">
        <f>IF($G1153&lt;&gt;"",VLOOKUP($G1153,Model!$A:$D,3,0),"")</f>
        <v>Man-in-the-Browser</v>
      </c>
      <c r="O1153" t="str">
        <f>IF($G1153&lt;&gt;"",VLOOKUP($G1153,Model!$A:$D,4,0),"")</f>
        <v>Stored – Drive-by Compromise, Others – User Execution: Malicious Link</v>
      </c>
    </row>
    <row r="1154" spans="1:15" x14ac:dyDescent="0.3">
      <c r="A1154" t="s">
        <v>3118</v>
      </c>
      <c r="B1154" t="s">
        <v>3119</v>
      </c>
      <c r="C1154" t="s">
        <v>128</v>
      </c>
      <c r="D1154" t="s">
        <v>1877</v>
      </c>
      <c r="E1154" t="s">
        <v>3120</v>
      </c>
      <c r="G1154" t="str">
        <f>IFERROR(VLOOKUP(C1154,'CWE Categories'!A:C,3,0),"")</f>
        <v>General Authentication, Authorization, and Permission Errors</v>
      </c>
      <c r="M1154" t="str">
        <f>IF($G1154&lt;&gt;"",VLOOKUP($G1154,Model!$A:$D,2,0),"")</f>
        <v>Exploit Public-Facing Application,  Exploitation for Privilege Escalation, Exploitation of Remote Services</v>
      </c>
      <c r="N1154" t="str">
        <f>IF($G1154&lt;&gt;"",VLOOKUP($G1154,Model!$A:$D,3,0),"")</f>
        <v>Depends on what is given access to.</v>
      </c>
      <c r="O1154" t="str">
        <f>IF($G1154&lt;&gt;"",VLOOKUP($G1154,Model!$A:$D,4,0),"")</f>
        <v>N/A</v>
      </c>
    </row>
    <row r="1155" spans="1:15" x14ac:dyDescent="0.3">
      <c r="A1155" t="s">
        <v>3121</v>
      </c>
      <c r="B1155" t="s">
        <v>3122</v>
      </c>
      <c r="C1155" t="s">
        <v>83</v>
      </c>
      <c r="D1155" t="s">
        <v>1877</v>
      </c>
      <c r="E1155" t="s">
        <v>3123</v>
      </c>
      <c r="G1155" t="str">
        <f>IFERROR(VLOOKUP(C1155,'CWE Categories'!A:C,3,0),"")</f>
        <v>Cross-site Scripting (XSS)</v>
      </c>
      <c r="M1155" t="str">
        <f>IF($G1155&lt;&gt;"",VLOOKUP($G1155,Model!$A:$D,2,0),"")</f>
        <v>Command and Scripting Interpreter: JavaScript/JScript</v>
      </c>
      <c r="N1155" t="str">
        <f>IF($G1155&lt;&gt;"",VLOOKUP($G1155,Model!$A:$D,3,0),"")</f>
        <v>Man-in-the-Browser</v>
      </c>
      <c r="O1155" t="str">
        <f>IF($G1155&lt;&gt;"",VLOOKUP($G1155,Model!$A:$D,4,0),"")</f>
        <v>Stored – Drive-by Compromise, Others – User Execution: Malicious Link</v>
      </c>
    </row>
    <row r="1156" spans="1:15" x14ac:dyDescent="0.3">
      <c r="A1156" t="s">
        <v>3124</v>
      </c>
      <c r="B1156" t="s">
        <v>3125</v>
      </c>
      <c r="C1156" t="s">
        <v>119</v>
      </c>
      <c r="D1156" t="s">
        <v>1877</v>
      </c>
      <c r="E1156" t="s">
        <v>3126</v>
      </c>
      <c r="G1156" t="str">
        <f>IFERROR(VLOOKUP(C1156,'CWE Categories'!A:C,3,0),"")</f>
        <v>OS Command Injection</v>
      </c>
      <c r="M1156" t="str">
        <f>IF($G1156&lt;&gt;"",VLOOKUP($G1156,Model!$A:$D,2,0),"")</f>
        <v>Command and Scripting Interpreter</v>
      </c>
      <c r="N1156" t="str">
        <f>IF($G1156&lt;&gt;"",VLOOKUP($G1156,Model!$A:$D,3,0),"")</f>
        <v>N/A</v>
      </c>
      <c r="O1156" t="str">
        <f>IF($G1156&lt;&gt;"",VLOOKUP($G1156,Model!$A:$D,4,0),"")</f>
        <v>External Remote Service</v>
      </c>
    </row>
    <row r="1157" spans="1:15" x14ac:dyDescent="0.3">
      <c r="A1157" t="s">
        <v>3127</v>
      </c>
      <c r="B1157" t="s">
        <v>3128</v>
      </c>
      <c r="C1157" t="s">
        <v>390</v>
      </c>
      <c r="D1157" t="s">
        <v>1877</v>
      </c>
      <c r="E1157" t="s">
        <v>2391</v>
      </c>
      <c r="G1157" t="str">
        <f>IFERROR(VLOOKUP(C1157,'CWE Categories'!A:C,3,0),"")</f>
        <v>General Authentication, Authorization, and Permission Errors</v>
      </c>
      <c r="M1157" t="str">
        <f>IF($G1157&lt;&gt;"",VLOOKUP($G1157,Model!$A:$D,2,0),"")</f>
        <v>Exploit Public-Facing Application,  Exploitation for Privilege Escalation, Exploitation of Remote Services</v>
      </c>
      <c r="N1157" t="str">
        <f>IF($G1157&lt;&gt;"",VLOOKUP($G1157,Model!$A:$D,3,0),"")</f>
        <v>Depends on what is given access to.</v>
      </c>
      <c r="O1157" t="str">
        <f>IF($G1157&lt;&gt;"",VLOOKUP($G1157,Model!$A:$D,4,0),"")</f>
        <v>N/A</v>
      </c>
    </row>
    <row r="1158" spans="1:15" x14ac:dyDescent="0.3">
      <c r="A1158" t="s">
        <v>3129</v>
      </c>
      <c r="B1158" t="s">
        <v>3130</v>
      </c>
      <c r="C1158" t="s">
        <v>106</v>
      </c>
      <c r="D1158" t="s">
        <v>1877</v>
      </c>
      <c r="E1158" t="s">
        <v>3131</v>
      </c>
      <c r="G1158" t="str">
        <f>IFERROR(VLOOKUP(C1158,'CWE Categories'!A:C,3,0),"")</f>
        <v>Cross-site Request Forgery (CSRF)</v>
      </c>
      <c r="M1158" t="str">
        <f>IF($G1158&lt;&gt;"",VLOOKUP($G1158,Model!$A:$D,2,0),"")</f>
        <v>Exploitation for Privilege Escalation</v>
      </c>
      <c r="N1158" t="str">
        <f>IF($G1158&lt;&gt;"",VLOOKUP($G1158,Model!$A:$D,3,0),"")</f>
        <v>Depends on what functionality is vulnerable</v>
      </c>
      <c r="O1158" t="str">
        <f>IF($G1158&lt;&gt;"",VLOOKUP($G1158,Model!$A:$D,4,0),"")</f>
        <v>User Execution: Malicious Link</v>
      </c>
    </row>
    <row r="1159" spans="1:15" x14ac:dyDescent="0.3">
      <c r="A1159" t="s">
        <v>3132</v>
      </c>
      <c r="B1159" t="s">
        <v>3133</v>
      </c>
      <c r="C1159" t="s">
        <v>749</v>
      </c>
      <c r="D1159" t="s">
        <v>1877</v>
      </c>
      <c r="E1159" t="s">
        <v>3134</v>
      </c>
      <c r="G1159" t="str">
        <f>IFERROR(VLOOKUP(C1159,'CWE Categories'!A:C,3,0),"")</f>
        <v/>
      </c>
      <c r="M1159" t="str">
        <f>IF($G1159&lt;&gt;"",VLOOKUP($G1159,Model!$A:$D,2,0),"")</f>
        <v/>
      </c>
      <c r="N1159" t="str">
        <f>IF($G1159&lt;&gt;"",VLOOKUP($G1159,Model!$A:$D,3,0),"")</f>
        <v/>
      </c>
      <c r="O1159" t="str">
        <f>IF($G1159&lt;&gt;"",VLOOKUP($G1159,Model!$A:$D,4,0),"")</f>
        <v/>
      </c>
    </row>
    <row r="1160" spans="1:15" x14ac:dyDescent="0.3">
      <c r="A1160" t="s">
        <v>3135</v>
      </c>
      <c r="B1160" t="s">
        <v>3136</v>
      </c>
      <c r="C1160" t="s">
        <v>261</v>
      </c>
      <c r="D1160" t="s">
        <v>1877</v>
      </c>
      <c r="E1160" t="s">
        <v>3137</v>
      </c>
      <c r="G1160" t="str">
        <f>IFERROR(VLOOKUP(C1160,'CWE Categories'!A:C,3,0),"")</f>
        <v>Directory Traversal (Relative and Absolute)</v>
      </c>
      <c r="M1160" t="str">
        <f>IF($G1160&lt;&gt;"",VLOOKUP($G1160,Model!$A:$D,2,0),"")</f>
        <v>Read files on system  - Data from Local System; Delete files  - Data Destruction; Upload files - Server Software Component: Web Shell; Write to existing files on system  - Data Manipulation</v>
      </c>
      <c r="N1160" t="str">
        <f>IF($G1160&lt;&gt;"",VLOOKUP($G1160,Model!$A:$D,3,0),"")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160" t="str">
        <f>IF($G1160&lt;&gt;"",VLOOKUP($G1160,Model!$A:$D,4,0),"")</f>
        <v>T1133</v>
      </c>
    </row>
    <row r="1161" spans="1:15" x14ac:dyDescent="0.3">
      <c r="A1161" t="s">
        <v>3138</v>
      </c>
      <c r="B1161" t="s">
        <v>3139</v>
      </c>
      <c r="C1161" t="e">
        <v>#N/A</v>
      </c>
      <c r="D1161" t="s">
        <v>1877</v>
      </c>
      <c r="E1161" t="e">
        <v>#N/A</v>
      </c>
      <c r="G1161" t="str">
        <f>IFERROR(VLOOKUP(C1161,'CWE Categories'!A:C,3,0),"")</f>
        <v/>
      </c>
      <c r="M1161" t="str">
        <f>IF($G1161&lt;&gt;"",VLOOKUP($G1161,Model!$A:$D,2,0),"")</f>
        <v/>
      </c>
      <c r="N1161" t="str">
        <f>IF($G1161&lt;&gt;"",VLOOKUP($G1161,Model!$A:$D,3,0),"")</f>
        <v/>
      </c>
      <c r="O1161" t="str">
        <f>IF($G1161&lt;&gt;"",VLOOKUP($G1161,Model!$A:$D,4,0),"")</f>
        <v/>
      </c>
    </row>
    <row r="1162" spans="1:15" x14ac:dyDescent="0.3">
      <c r="A1162" t="s">
        <v>3140</v>
      </c>
      <c r="B1162" t="s">
        <v>3141</v>
      </c>
      <c r="C1162" t="s">
        <v>1176</v>
      </c>
      <c r="D1162" t="s">
        <v>1877</v>
      </c>
      <c r="E1162" t="s">
        <v>1989</v>
      </c>
      <c r="G1162" t="str">
        <f>IFERROR(VLOOKUP(C1162,'CWE Categories'!A:C,3,0),"")</f>
        <v>Memory Modification (Memory Buffer Errors, Pointer Issues, Type Errors, etc.)</v>
      </c>
      <c r="M1162" t="str">
        <f>IF($G1162&lt;&gt;"",VLOOKUP($G1162,Model!$A:$D,2,0),"")</f>
        <v>Hijack Execution Flow, Endpoint Denial of Service: Application or System Exploitation</v>
      </c>
      <c r="N1162" t="str">
        <f>IF($G1162&lt;&gt;"",VLOOKUP($G1162,Model!$A:$D,3,0),"")</f>
        <v>N/A</v>
      </c>
      <c r="O1162">
        <f>IF($G1162&lt;&gt;"",VLOOKUP($G1162,Model!$A:$D,4,0),"")</f>
        <v>0</v>
      </c>
    </row>
    <row r="1163" spans="1:15" x14ac:dyDescent="0.3">
      <c r="A1163" t="s">
        <v>3142</v>
      </c>
      <c r="B1163" t="s">
        <v>3143</v>
      </c>
      <c r="C1163" t="s">
        <v>83</v>
      </c>
      <c r="D1163" t="s">
        <v>1877</v>
      </c>
      <c r="E1163" t="s">
        <v>2233</v>
      </c>
      <c r="G1163" t="str">
        <f>IFERROR(VLOOKUP(C1163,'CWE Categories'!A:C,3,0),"")</f>
        <v>Cross-site Scripting (XSS)</v>
      </c>
      <c r="M1163" t="str">
        <f>IF($G1163&lt;&gt;"",VLOOKUP($G1163,Model!$A:$D,2,0),"")</f>
        <v>Command and Scripting Interpreter: JavaScript/JScript</v>
      </c>
      <c r="N1163" t="str">
        <f>IF($G1163&lt;&gt;"",VLOOKUP($G1163,Model!$A:$D,3,0),"")</f>
        <v>Man-in-the-Browser</v>
      </c>
      <c r="O1163" t="str">
        <f>IF($G1163&lt;&gt;"",VLOOKUP($G1163,Model!$A:$D,4,0),"")</f>
        <v>Stored – Drive-by Compromise, Others – User Execution: Malicious Link</v>
      </c>
    </row>
    <row r="1164" spans="1:15" x14ac:dyDescent="0.3">
      <c r="A1164" t="s">
        <v>3144</v>
      </c>
      <c r="B1164" t="s">
        <v>3145</v>
      </c>
      <c r="C1164" t="s">
        <v>330</v>
      </c>
      <c r="D1164" t="s">
        <v>1877</v>
      </c>
      <c r="E1164" t="s">
        <v>3146</v>
      </c>
      <c r="G1164" t="str">
        <f>IFERROR(VLOOKUP(C1164,'CWE Categories'!A:C,3,0),"")</f>
        <v/>
      </c>
      <c r="M1164" t="str">
        <f>IF($G1164&lt;&gt;"",VLOOKUP($G1164,Model!$A:$D,2,0),"")</f>
        <v/>
      </c>
      <c r="N1164" t="str">
        <f>IF($G1164&lt;&gt;"",VLOOKUP($G1164,Model!$A:$D,3,0),"")</f>
        <v/>
      </c>
      <c r="O1164" t="str">
        <f>IF($G1164&lt;&gt;"",VLOOKUP($G1164,Model!$A:$D,4,0),"")</f>
        <v/>
      </c>
    </row>
    <row r="1165" spans="1:15" x14ac:dyDescent="0.3">
      <c r="A1165" t="s">
        <v>3147</v>
      </c>
      <c r="B1165" t="s">
        <v>3148</v>
      </c>
      <c r="C1165" t="s">
        <v>36</v>
      </c>
      <c r="D1165" t="s">
        <v>1877</v>
      </c>
      <c r="E1165" t="s">
        <v>3149</v>
      </c>
      <c r="G1165" t="str">
        <f>IFERROR(VLOOKUP(C1165,'CWE Categories'!A:C,3,0),"")</f>
        <v/>
      </c>
      <c r="M1165" t="str">
        <f>IF($G1165&lt;&gt;"",VLOOKUP($G1165,Model!$A:$D,2,0),"")</f>
        <v/>
      </c>
      <c r="N1165" t="str">
        <f>IF($G1165&lt;&gt;"",VLOOKUP($G1165,Model!$A:$D,3,0),"")</f>
        <v/>
      </c>
      <c r="O1165" t="str">
        <f>IF($G1165&lt;&gt;"",VLOOKUP($G1165,Model!$A:$D,4,0),"")</f>
        <v/>
      </c>
    </row>
    <row r="1166" spans="1:15" x14ac:dyDescent="0.3">
      <c r="A1166" t="s">
        <v>3150</v>
      </c>
      <c r="B1166" t="s">
        <v>3151</v>
      </c>
      <c r="C1166" t="s">
        <v>73</v>
      </c>
      <c r="D1166" t="s">
        <v>1877</v>
      </c>
      <c r="E1166">
        <v>0</v>
      </c>
      <c r="G1166" t="str">
        <f>IFERROR(VLOOKUP(C1166,'CWE Categories'!A:C,3,0),"")</f>
        <v>OS Command Injection</v>
      </c>
      <c r="M1166" t="str">
        <f>IF($G1166&lt;&gt;"",VLOOKUP($G1166,Model!$A:$D,2,0),"")</f>
        <v>Command and Scripting Interpreter</v>
      </c>
      <c r="N1166" t="str">
        <f>IF($G1166&lt;&gt;"",VLOOKUP($G1166,Model!$A:$D,3,0),"")</f>
        <v>N/A</v>
      </c>
      <c r="O1166" t="str">
        <f>IF($G1166&lt;&gt;"",VLOOKUP($G1166,Model!$A:$D,4,0),"")</f>
        <v>External Remote Service</v>
      </c>
    </row>
    <row r="1167" spans="1:15" x14ac:dyDescent="0.3">
      <c r="A1167" t="s">
        <v>3152</v>
      </c>
      <c r="B1167" t="s">
        <v>3153</v>
      </c>
      <c r="C1167" t="s">
        <v>203</v>
      </c>
      <c r="D1167" t="s">
        <v>1877</v>
      </c>
      <c r="E1167" t="s">
        <v>3154</v>
      </c>
      <c r="G1167" t="str">
        <f>IFERROR(VLOOKUP(C1167,'CWE Categories'!A:C,3,0),"")</f>
        <v/>
      </c>
      <c r="M1167" t="str">
        <f>IF($G1167&lt;&gt;"",VLOOKUP($G1167,Model!$A:$D,2,0),"")</f>
        <v/>
      </c>
      <c r="N1167" t="str">
        <f>IF($G1167&lt;&gt;"",VLOOKUP($G1167,Model!$A:$D,3,0),"")</f>
        <v/>
      </c>
      <c r="O1167" t="str">
        <f>IF($G1167&lt;&gt;"",VLOOKUP($G1167,Model!$A:$D,4,0),"")</f>
        <v/>
      </c>
    </row>
    <row r="1168" spans="1:15" x14ac:dyDescent="0.3">
      <c r="A1168" t="s">
        <v>3155</v>
      </c>
      <c r="B1168" t="s">
        <v>3156</v>
      </c>
      <c r="C1168" t="s">
        <v>354</v>
      </c>
      <c r="D1168" t="s">
        <v>1877</v>
      </c>
      <c r="E1168" t="s">
        <v>3157</v>
      </c>
      <c r="G1168" t="str">
        <f>IFERROR(VLOOKUP(C1168,'CWE Categories'!A:C,3,0),"")</f>
        <v/>
      </c>
      <c r="M1168" t="str">
        <f>IF($G1168&lt;&gt;"",VLOOKUP($G1168,Model!$A:$D,2,0),"")</f>
        <v/>
      </c>
      <c r="N1168" t="str">
        <f>IF($G1168&lt;&gt;"",VLOOKUP($G1168,Model!$A:$D,3,0),"")</f>
        <v/>
      </c>
      <c r="O1168" t="str">
        <f>IF($G1168&lt;&gt;"",VLOOKUP($G1168,Model!$A:$D,4,0),"")</f>
        <v/>
      </c>
    </row>
    <row r="1169" spans="1:15" x14ac:dyDescent="0.3">
      <c r="A1169" t="s">
        <v>3158</v>
      </c>
      <c r="B1169" t="s">
        <v>3159</v>
      </c>
      <c r="C1169" t="s">
        <v>60</v>
      </c>
      <c r="D1169" t="s">
        <v>1877</v>
      </c>
      <c r="E1169" t="s">
        <v>3160</v>
      </c>
      <c r="G1169" t="str">
        <f>IFERROR(VLOOKUP(C1169,'CWE Categories'!A:C,3,0),"")</f>
        <v>SQL Injection</v>
      </c>
      <c r="M1169" t="str">
        <f>IF($G1169&lt;&gt;"",VLOOKUP($G1169,Model!$A:$D,2,0),"")</f>
        <v>Command and Scripting Interpreter</v>
      </c>
      <c r="N1169" t="str">
        <f>IF($G1169&lt;&gt;"",VLOOKUP($G1169,Model!$A:$D,3,0),"")</f>
        <v>Data from Local System, Server Software Component: Web Shell, Create Account, Exploit Public-Facing Application, Data Manipulation</v>
      </c>
      <c r="O1169" t="str">
        <f>IF($G1169&lt;&gt;"",VLOOKUP($G1169,Model!$A:$D,4,0),"")</f>
        <v>External Remote Service</v>
      </c>
    </row>
    <row r="1170" spans="1:15" x14ac:dyDescent="0.3">
      <c r="A1170" t="s">
        <v>3161</v>
      </c>
      <c r="B1170" t="s">
        <v>3162</v>
      </c>
      <c r="C1170" t="s">
        <v>106</v>
      </c>
      <c r="D1170" t="s">
        <v>1877</v>
      </c>
      <c r="E1170" t="s">
        <v>3163</v>
      </c>
      <c r="G1170" t="str">
        <f>IFERROR(VLOOKUP(C1170,'CWE Categories'!A:C,3,0),"")</f>
        <v>Cross-site Request Forgery (CSRF)</v>
      </c>
      <c r="M1170" t="str">
        <f>IF($G1170&lt;&gt;"",VLOOKUP($G1170,Model!$A:$D,2,0),"")</f>
        <v>Exploitation for Privilege Escalation</v>
      </c>
      <c r="N1170" t="str">
        <f>IF($G1170&lt;&gt;"",VLOOKUP($G1170,Model!$A:$D,3,0),"")</f>
        <v>Depends on what functionality is vulnerable</v>
      </c>
      <c r="O1170" t="str">
        <f>IF($G1170&lt;&gt;"",VLOOKUP($G1170,Model!$A:$D,4,0),"")</f>
        <v>User Execution: Malicious Link</v>
      </c>
    </row>
    <row r="1171" spans="1:15" x14ac:dyDescent="0.3">
      <c r="A1171" t="s">
        <v>3164</v>
      </c>
      <c r="B1171" t="s">
        <v>3165</v>
      </c>
      <c r="C1171" t="s">
        <v>83</v>
      </c>
      <c r="D1171" t="s">
        <v>1877</v>
      </c>
      <c r="E1171" t="s">
        <v>3166</v>
      </c>
      <c r="G1171" t="str">
        <f>IFERROR(VLOOKUP(C1171,'CWE Categories'!A:C,3,0),"")</f>
        <v>Cross-site Scripting (XSS)</v>
      </c>
      <c r="M1171" t="str">
        <f>IF($G1171&lt;&gt;"",VLOOKUP($G1171,Model!$A:$D,2,0),"")</f>
        <v>Command and Scripting Interpreter: JavaScript/JScript</v>
      </c>
      <c r="N1171" t="str">
        <f>IF($G1171&lt;&gt;"",VLOOKUP($G1171,Model!$A:$D,3,0),"")</f>
        <v>Man-in-the-Browser</v>
      </c>
      <c r="O1171" t="str">
        <f>IF($G1171&lt;&gt;"",VLOOKUP($G1171,Model!$A:$D,4,0),"")</f>
        <v>Stored – Drive-by Compromise, Others – User Execution: Malicious Link</v>
      </c>
    </row>
    <row r="1172" spans="1:15" x14ac:dyDescent="0.3">
      <c r="A1172" t="s">
        <v>3167</v>
      </c>
      <c r="B1172" t="s">
        <v>3168</v>
      </c>
      <c r="C1172" t="s">
        <v>83</v>
      </c>
      <c r="D1172" t="s">
        <v>1877</v>
      </c>
      <c r="E1172" t="s">
        <v>3169</v>
      </c>
      <c r="G1172" t="str">
        <f>IFERROR(VLOOKUP(C1172,'CWE Categories'!A:C,3,0),"")</f>
        <v>Cross-site Scripting (XSS)</v>
      </c>
      <c r="M1172" t="str">
        <f>IF($G1172&lt;&gt;"",VLOOKUP($G1172,Model!$A:$D,2,0),"")</f>
        <v>Command and Scripting Interpreter: JavaScript/JScript</v>
      </c>
      <c r="N1172" t="str">
        <f>IF($G1172&lt;&gt;"",VLOOKUP($G1172,Model!$A:$D,3,0),"")</f>
        <v>Man-in-the-Browser</v>
      </c>
      <c r="O1172" t="str">
        <f>IF($G1172&lt;&gt;"",VLOOKUP($G1172,Model!$A:$D,4,0),"")</f>
        <v>Stored – Drive-by Compromise, Others – User Execution: Malicious Link</v>
      </c>
    </row>
    <row r="1173" spans="1:15" x14ac:dyDescent="0.3">
      <c r="A1173" t="s">
        <v>3170</v>
      </c>
      <c r="B1173" t="s">
        <v>3171</v>
      </c>
      <c r="C1173" t="s">
        <v>119</v>
      </c>
      <c r="D1173" t="s">
        <v>1877</v>
      </c>
      <c r="E1173" t="s">
        <v>2318</v>
      </c>
      <c r="G1173" t="str">
        <f>IFERROR(VLOOKUP(C1173,'CWE Categories'!A:C,3,0),"")</f>
        <v>OS Command Injection</v>
      </c>
      <c r="M1173" t="str">
        <f>IF($G1173&lt;&gt;"",VLOOKUP($G1173,Model!$A:$D,2,0),"")</f>
        <v>Command and Scripting Interpreter</v>
      </c>
      <c r="N1173" t="str">
        <f>IF($G1173&lt;&gt;"",VLOOKUP($G1173,Model!$A:$D,3,0),"")</f>
        <v>N/A</v>
      </c>
      <c r="O1173" t="str">
        <f>IF($G1173&lt;&gt;"",VLOOKUP($G1173,Model!$A:$D,4,0),"")</f>
        <v>External Remote Service</v>
      </c>
    </row>
    <row r="1174" spans="1:15" x14ac:dyDescent="0.3">
      <c r="A1174" t="s">
        <v>3172</v>
      </c>
      <c r="B1174" t="s">
        <v>3173</v>
      </c>
      <c r="C1174" t="s">
        <v>190</v>
      </c>
      <c r="D1174" t="s">
        <v>1877</v>
      </c>
      <c r="E1174">
        <v>0</v>
      </c>
      <c r="G1174" t="str">
        <f>IFERROR(VLOOKUP(C1174,'CWE Categories'!A:C,3,0),"")</f>
        <v>General Authentication, Authorization, and Permission Errors</v>
      </c>
      <c r="M1174" t="str">
        <f>IF($G1174&lt;&gt;"",VLOOKUP($G1174,Model!$A:$D,2,0),"")</f>
        <v>Exploit Public-Facing Application,  Exploitation for Privilege Escalation, Exploitation of Remote Services</v>
      </c>
      <c r="N1174" t="str">
        <f>IF($G1174&lt;&gt;"",VLOOKUP($G1174,Model!$A:$D,3,0),"")</f>
        <v>Depends on what is given access to.</v>
      </c>
      <c r="O1174" t="str">
        <f>IF($G1174&lt;&gt;"",VLOOKUP($G1174,Model!$A:$D,4,0),"")</f>
        <v>N/A</v>
      </c>
    </row>
    <row r="1175" spans="1:15" x14ac:dyDescent="0.3">
      <c r="A1175" t="s">
        <v>3174</v>
      </c>
      <c r="B1175" t="s">
        <v>3175</v>
      </c>
      <c r="C1175" t="s">
        <v>17</v>
      </c>
      <c r="D1175" t="s">
        <v>1877</v>
      </c>
      <c r="E1175" t="s">
        <v>3176</v>
      </c>
      <c r="G1175" t="str">
        <f>IFERROR(VLOOKUP(C1175,'CWE Categories'!A:C,3,0),"")</f>
        <v>Memory Modification (Memory Buffer Errors, Pointer Issues, Type Errors, etc.)</v>
      </c>
      <c r="M1175" t="str">
        <f>IF($G1175&lt;&gt;"",VLOOKUP($G1175,Model!$A:$D,2,0),"")</f>
        <v>Hijack Execution Flow, Endpoint Denial of Service: Application or System Exploitation</v>
      </c>
      <c r="N1175" t="str">
        <f>IF($G1175&lt;&gt;"",VLOOKUP($G1175,Model!$A:$D,3,0),"")</f>
        <v>N/A</v>
      </c>
      <c r="O1175">
        <f>IF($G1175&lt;&gt;"",VLOOKUP($G1175,Model!$A:$D,4,0),"")</f>
        <v>0</v>
      </c>
    </row>
    <row r="1176" spans="1:15" x14ac:dyDescent="0.3">
      <c r="A1176" t="s">
        <v>3177</v>
      </c>
      <c r="B1176" t="s">
        <v>3178</v>
      </c>
      <c r="C1176" t="s">
        <v>354</v>
      </c>
      <c r="D1176" t="s">
        <v>1877</v>
      </c>
      <c r="E1176" t="s">
        <v>3179</v>
      </c>
      <c r="G1176" t="str">
        <f>IFERROR(VLOOKUP(C1176,'CWE Categories'!A:C,3,0),"")</f>
        <v/>
      </c>
      <c r="M1176" t="str">
        <f>IF($G1176&lt;&gt;"",VLOOKUP($G1176,Model!$A:$D,2,0),"")</f>
        <v/>
      </c>
      <c r="N1176" t="str">
        <f>IF($G1176&lt;&gt;"",VLOOKUP($G1176,Model!$A:$D,3,0),"")</f>
        <v/>
      </c>
      <c r="O1176" t="str">
        <f>IF($G1176&lt;&gt;"",VLOOKUP($G1176,Model!$A:$D,4,0),"")</f>
        <v/>
      </c>
    </row>
    <row r="1177" spans="1:15" x14ac:dyDescent="0.3">
      <c r="A1177" t="s">
        <v>3180</v>
      </c>
      <c r="B1177" t="s">
        <v>3181</v>
      </c>
      <c r="C1177" t="s">
        <v>306</v>
      </c>
      <c r="D1177" t="s">
        <v>1877</v>
      </c>
      <c r="E1177" t="s">
        <v>2233</v>
      </c>
      <c r="G1177" t="str">
        <f>IFERROR(VLOOKUP(C1177,'CWE Categories'!A:C,3,0),"")</f>
        <v>General Cryptographic Issues</v>
      </c>
      <c r="M1177" t="str">
        <f>IF($G1177&lt;&gt;"",VLOOKUP($G1177,Model!$A:$D,2,0),"")</f>
        <v>Credential storage or transmission – Valid Accounts; Transmitting over network – Man-in-the-Middle, Network Sniffing; Sensitive information storage – various techniques from the Collection tactic</v>
      </c>
      <c r="N1177" t="str">
        <f>IF($G1177&lt;&gt;"",VLOOKUP($G1177,Model!$A:$D,3,0),"")</f>
        <v>Brute Force</v>
      </c>
      <c r="O1177">
        <f>IF($G1177&lt;&gt;"",VLOOKUP($G1177,Model!$A:$D,4,0),"")</f>
        <v>0</v>
      </c>
    </row>
    <row r="1178" spans="1:15" x14ac:dyDescent="0.3">
      <c r="A1178" t="s">
        <v>3182</v>
      </c>
      <c r="B1178" t="s">
        <v>3183</v>
      </c>
      <c r="C1178" t="s">
        <v>60</v>
      </c>
      <c r="D1178" t="s">
        <v>1877</v>
      </c>
      <c r="E1178" t="s">
        <v>3184</v>
      </c>
      <c r="G1178" t="str">
        <f>IFERROR(VLOOKUP(C1178,'CWE Categories'!A:C,3,0),"")</f>
        <v>SQL Injection</v>
      </c>
      <c r="M1178" t="str">
        <f>IF($G1178&lt;&gt;"",VLOOKUP($G1178,Model!$A:$D,2,0),"")</f>
        <v>Command and Scripting Interpreter</v>
      </c>
      <c r="N1178" t="str">
        <f>IF($G1178&lt;&gt;"",VLOOKUP($G1178,Model!$A:$D,3,0),"")</f>
        <v>Data from Local System, Server Software Component: Web Shell, Create Account, Exploit Public-Facing Application, Data Manipulation</v>
      </c>
      <c r="O1178" t="str">
        <f>IF($G1178&lt;&gt;"",VLOOKUP($G1178,Model!$A:$D,4,0),"")</f>
        <v>External Remote Service</v>
      </c>
    </row>
    <row r="1179" spans="1:15" x14ac:dyDescent="0.3">
      <c r="A1179" t="s">
        <v>3185</v>
      </c>
      <c r="B1179" t="s">
        <v>3186</v>
      </c>
      <c r="C1179" t="s">
        <v>83</v>
      </c>
      <c r="D1179" t="s">
        <v>1877</v>
      </c>
      <c r="E1179" t="s">
        <v>2007</v>
      </c>
      <c r="G1179" t="str">
        <f>IFERROR(VLOOKUP(C1179,'CWE Categories'!A:C,3,0),"")</f>
        <v>Cross-site Scripting (XSS)</v>
      </c>
      <c r="M1179" t="str">
        <f>IF($G1179&lt;&gt;"",VLOOKUP($G1179,Model!$A:$D,2,0),"")</f>
        <v>Command and Scripting Interpreter: JavaScript/JScript</v>
      </c>
      <c r="N1179" t="str">
        <f>IF($G1179&lt;&gt;"",VLOOKUP($G1179,Model!$A:$D,3,0),"")</f>
        <v>Man-in-the-Browser</v>
      </c>
      <c r="O1179" t="str">
        <f>IF($G1179&lt;&gt;"",VLOOKUP($G1179,Model!$A:$D,4,0),"")</f>
        <v>Stored – Drive-by Compromise, Others – User Execution: Malicious Link</v>
      </c>
    </row>
    <row r="1180" spans="1:15" x14ac:dyDescent="0.3">
      <c r="A1180" t="s">
        <v>3187</v>
      </c>
      <c r="B1180" t="s">
        <v>3188</v>
      </c>
      <c r="C1180" t="s">
        <v>1176</v>
      </c>
      <c r="D1180" t="s">
        <v>1877</v>
      </c>
      <c r="E1180" t="s">
        <v>2479</v>
      </c>
      <c r="G1180" t="str">
        <f>IFERROR(VLOOKUP(C1180,'CWE Categories'!A:C,3,0),"")</f>
        <v>Memory Modification (Memory Buffer Errors, Pointer Issues, Type Errors, etc.)</v>
      </c>
      <c r="M1180" t="str">
        <f>IF($G1180&lt;&gt;"",VLOOKUP($G1180,Model!$A:$D,2,0),"")</f>
        <v>Hijack Execution Flow, Endpoint Denial of Service: Application or System Exploitation</v>
      </c>
      <c r="N1180" t="str">
        <f>IF($G1180&lt;&gt;"",VLOOKUP($G1180,Model!$A:$D,3,0),"")</f>
        <v>N/A</v>
      </c>
      <c r="O1180">
        <f>IF($G1180&lt;&gt;"",VLOOKUP($G1180,Model!$A:$D,4,0),"")</f>
        <v>0</v>
      </c>
    </row>
    <row r="1181" spans="1:15" x14ac:dyDescent="0.3">
      <c r="A1181" t="s">
        <v>3189</v>
      </c>
      <c r="B1181" t="s">
        <v>3190</v>
      </c>
      <c r="C1181" t="s">
        <v>83</v>
      </c>
      <c r="D1181" t="s">
        <v>1877</v>
      </c>
      <c r="E1181" t="s">
        <v>3191</v>
      </c>
      <c r="G1181" t="str">
        <f>IFERROR(VLOOKUP(C1181,'CWE Categories'!A:C,3,0),"")</f>
        <v>Cross-site Scripting (XSS)</v>
      </c>
      <c r="M1181" t="str">
        <f>IF($G1181&lt;&gt;"",VLOOKUP($G1181,Model!$A:$D,2,0),"")</f>
        <v>Command and Scripting Interpreter: JavaScript/JScript</v>
      </c>
      <c r="N1181" t="str">
        <f>IF($G1181&lt;&gt;"",VLOOKUP($G1181,Model!$A:$D,3,0),"")</f>
        <v>Man-in-the-Browser</v>
      </c>
      <c r="O1181" t="str">
        <f>IF($G1181&lt;&gt;"",VLOOKUP($G1181,Model!$A:$D,4,0),"")</f>
        <v>Stored – Drive-by Compromise, Others – User Execution: Malicious Link</v>
      </c>
    </row>
    <row r="1182" spans="1:15" x14ac:dyDescent="0.3">
      <c r="A1182" t="s">
        <v>3192</v>
      </c>
      <c r="B1182" t="s">
        <v>3193</v>
      </c>
      <c r="C1182" t="s">
        <v>1176</v>
      </c>
      <c r="D1182" t="s">
        <v>1877</v>
      </c>
      <c r="E1182" t="s">
        <v>3194</v>
      </c>
      <c r="G1182" t="str">
        <f>IFERROR(VLOOKUP(C1182,'CWE Categories'!A:C,3,0),"")</f>
        <v>Memory Modification (Memory Buffer Errors, Pointer Issues, Type Errors, etc.)</v>
      </c>
      <c r="M1182" t="str">
        <f>IF($G1182&lt;&gt;"",VLOOKUP($G1182,Model!$A:$D,2,0),"")</f>
        <v>Hijack Execution Flow, Endpoint Denial of Service: Application or System Exploitation</v>
      </c>
      <c r="N1182" t="str">
        <f>IF($G1182&lt;&gt;"",VLOOKUP($G1182,Model!$A:$D,3,0),"")</f>
        <v>N/A</v>
      </c>
      <c r="O1182">
        <f>IF($G1182&lt;&gt;"",VLOOKUP($G1182,Model!$A:$D,4,0),"")</f>
        <v>0</v>
      </c>
    </row>
    <row r="1183" spans="1:15" x14ac:dyDescent="0.3">
      <c r="A1183" t="s">
        <v>3195</v>
      </c>
      <c r="B1183" t="s">
        <v>3196</v>
      </c>
      <c r="C1183" t="s">
        <v>429</v>
      </c>
      <c r="D1183" t="s">
        <v>1877</v>
      </c>
      <c r="E1183" t="s">
        <v>3197</v>
      </c>
      <c r="G1183" t="str">
        <f>IFERROR(VLOOKUP(C1183,'CWE Categories'!A:C,3,0),"")</f>
        <v>Memory Read (Memory Buffer Errors, Pointer Issues, Type Errors, etc.)</v>
      </c>
      <c r="M1183" t="str">
        <f>IF($G1183&lt;&gt;"",VLOOKUP($G1183,Model!$A:$D,2,0),"")</f>
        <v>Data from Local System</v>
      </c>
      <c r="N1183" t="str">
        <f>IF($G1183&lt;&gt;"",VLOOKUP($G1183,Model!$A:$D,3,0),"")</f>
        <v>Exploitation for Defense Evasion, Exploitation for Credential Access</v>
      </c>
      <c r="O1183">
        <f>IF($G1183&lt;&gt;"",VLOOKUP($G1183,Model!$A:$D,4,0),"")</f>
        <v>0</v>
      </c>
    </row>
    <row r="1184" spans="1:15" x14ac:dyDescent="0.3">
      <c r="A1184" t="s">
        <v>3198</v>
      </c>
      <c r="B1184" t="s">
        <v>3199</v>
      </c>
      <c r="C1184" t="s">
        <v>190</v>
      </c>
      <c r="D1184" t="s">
        <v>1877</v>
      </c>
      <c r="E1184" t="s">
        <v>3200</v>
      </c>
      <c r="G1184" t="str">
        <f>IFERROR(VLOOKUP(C1184,'CWE Categories'!A:C,3,0),"")</f>
        <v>General Authentication, Authorization, and Permission Errors</v>
      </c>
      <c r="M1184" t="str">
        <f>IF($G1184&lt;&gt;"",VLOOKUP($G1184,Model!$A:$D,2,0),"")</f>
        <v>Exploit Public-Facing Application,  Exploitation for Privilege Escalation, Exploitation of Remote Services</v>
      </c>
      <c r="N1184" t="str">
        <f>IF($G1184&lt;&gt;"",VLOOKUP($G1184,Model!$A:$D,3,0),"")</f>
        <v>Depends on what is given access to.</v>
      </c>
      <c r="O1184" t="str">
        <f>IF($G1184&lt;&gt;"",VLOOKUP($G1184,Model!$A:$D,4,0),"")</f>
        <v>N/A</v>
      </c>
    </row>
    <row r="1185" spans="1:15" x14ac:dyDescent="0.3">
      <c r="A1185" t="s">
        <v>3201</v>
      </c>
      <c r="B1185" t="s">
        <v>3202</v>
      </c>
      <c r="C1185" t="s">
        <v>394</v>
      </c>
      <c r="D1185" t="s">
        <v>1877</v>
      </c>
      <c r="E1185" t="s">
        <v>3203</v>
      </c>
      <c r="G1185" t="str">
        <f>IFERROR(VLOOKUP(C1185,'CWE Categories'!A:C,3,0),"")</f>
        <v/>
      </c>
      <c r="M1185" t="str">
        <f>IF($G1185&lt;&gt;"",VLOOKUP($G1185,Model!$A:$D,2,0),"")</f>
        <v/>
      </c>
      <c r="N1185" t="str">
        <f>IF($G1185&lt;&gt;"",VLOOKUP($G1185,Model!$A:$D,3,0),"")</f>
        <v/>
      </c>
      <c r="O1185" t="str">
        <f>IF($G1185&lt;&gt;"",VLOOKUP($G1185,Model!$A:$D,4,0),"")</f>
        <v/>
      </c>
    </row>
    <row r="1186" spans="1:15" x14ac:dyDescent="0.3">
      <c r="A1186" t="s">
        <v>3204</v>
      </c>
      <c r="B1186" t="s">
        <v>3205</v>
      </c>
      <c r="C1186" t="s">
        <v>60</v>
      </c>
      <c r="D1186" t="s">
        <v>1877</v>
      </c>
      <c r="E1186" t="s">
        <v>3206</v>
      </c>
      <c r="G1186" t="str">
        <f>IFERROR(VLOOKUP(C1186,'CWE Categories'!A:C,3,0),"")</f>
        <v>SQL Injection</v>
      </c>
      <c r="M1186" t="str">
        <f>IF($G1186&lt;&gt;"",VLOOKUP($G1186,Model!$A:$D,2,0),"")</f>
        <v>Command and Scripting Interpreter</v>
      </c>
      <c r="N1186" t="str">
        <f>IF($G1186&lt;&gt;"",VLOOKUP($G1186,Model!$A:$D,3,0),"")</f>
        <v>Data from Local System, Server Software Component: Web Shell, Create Account, Exploit Public-Facing Application, Data Manipulation</v>
      </c>
      <c r="O1186" t="str">
        <f>IF($G1186&lt;&gt;"",VLOOKUP($G1186,Model!$A:$D,4,0),"")</f>
        <v>External Remote Service</v>
      </c>
    </row>
    <row r="1187" spans="1:15" x14ac:dyDescent="0.3">
      <c r="A1187" t="s">
        <v>3207</v>
      </c>
      <c r="B1187" t="s">
        <v>3208</v>
      </c>
      <c r="C1187" t="s">
        <v>83</v>
      </c>
      <c r="D1187" t="s">
        <v>1877</v>
      </c>
      <c r="E1187" t="s">
        <v>2573</v>
      </c>
      <c r="G1187" t="str">
        <f>IFERROR(VLOOKUP(C1187,'CWE Categories'!A:C,3,0),"")</f>
        <v>Cross-site Scripting (XSS)</v>
      </c>
      <c r="M1187" t="str">
        <f>IF($G1187&lt;&gt;"",VLOOKUP($G1187,Model!$A:$D,2,0),"")</f>
        <v>Command and Scripting Interpreter: JavaScript/JScript</v>
      </c>
      <c r="N1187" t="str">
        <f>IF($G1187&lt;&gt;"",VLOOKUP($G1187,Model!$A:$D,3,0),"")</f>
        <v>Man-in-the-Browser</v>
      </c>
      <c r="O1187" t="str">
        <f>IF($G1187&lt;&gt;"",VLOOKUP($G1187,Model!$A:$D,4,0),"")</f>
        <v>Stored – Drive-by Compromise, Others – User Execution: Malicious Link</v>
      </c>
    </row>
    <row r="1188" spans="1:15" x14ac:dyDescent="0.3">
      <c r="A1188" t="s">
        <v>3209</v>
      </c>
      <c r="B1188" t="s">
        <v>3210</v>
      </c>
      <c r="C1188" t="s">
        <v>83</v>
      </c>
      <c r="D1188" t="s">
        <v>1877</v>
      </c>
      <c r="E1188" t="s">
        <v>2391</v>
      </c>
      <c r="G1188" t="str">
        <f>IFERROR(VLOOKUP(C1188,'CWE Categories'!A:C,3,0),"")</f>
        <v>Cross-site Scripting (XSS)</v>
      </c>
      <c r="M1188" t="str">
        <f>IF($G1188&lt;&gt;"",VLOOKUP($G1188,Model!$A:$D,2,0),"")</f>
        <v>Command and Scripting Interpreter: JavaScript/JScript</v>
      </c>
      <c r="N1188" t="str">
        <f>IF($G1188&lt;&gt;"",VLOOKUP($G1188,Model!$A:$D,3,0),"")</f>
        <v>Man-in-the-Browser</v>
      </c>
      <c r="O1188" t="str">
        <f>IF($G1188&lt;&gt;"",VLOOKUP($G1188,Model!$A:$D,4,0),"")</f>
        <v>Stored – Drive-by Compromise, Others – User Execution: Malicious Link</v>
      </c>
    </row>
    <row r="1189" spans="1:15" x14ac:dyDescent="0.3">
      <c r="A1189" t="s">
        <v>3211</v>
      </c>
      <c r="B1189" t="s">
        <v>3212</v>
      </c>
      <c r="C1189" t="e">
        <v>#N/A</v>
      </c>
      <c r="D1189" t="s">
        <v>1877</v>
      </c>
      <c r="E1189" t="e">
        <v>#N/A</v>
      </c>
      <c r="G1189" t="str">
        <f>IFERROR(VLOOKUP(C1189,'CWE Categories'!A:C,3,0),"")</f>
        <v/>
      </c>
      <c r="M1189" t="str">
        <f>IF($G1189&lt;&gt;"",VLOOKUP($G1189,Model!$A:$D,2,0),"")</f>
        <v/>
      </c>
      <c r="N1189" t="str">
        <f>IF($G1189&lt;&gt;"",VLOOKUP($G1189,Model!$A:$D,3,0),"")</f>
        <v/>
      </c>
      <c r="O1189" t="str">
        <f>IF($G1189&lt;&gt;"",VLOOKUP($G1189,Model!$A:$D,4,0),"")</f>
        <v/>
      </c>
    </row>
    <row r="1190" spans="1:15" x14ac:dyDescent="0.3">
      <c r="A1190" t="s">
        <v>3213</v>
      </c>
      <c r="B1190" t="s">
        <v>3214</v>
      </c>
      <c r="C1190" t="s">
        <v>25</v>
      </c>
      <c r="D1190" t="s">
        <v>1877</v>
      </c>
      <c r="E1190">
        <v>0</v>
      </c>
      <c r="G1190" t="str">
        <f>IFERROR(VLOOKUP(C1190,'CWE Categories'!A:C,3,0),"")</f>
        <v>Hard-coded Credentials</v>
      </c>
      <c r="M1190" t="str">
        <f>IF($G1190&lt;&gt;"",VLOOKUP($G1190,Model!$A:$D,2,0),"")</f>
        <v>Default Accounts</v>
      </c>
      <c r="N1190" t="str">
        <f>IF($G1190&lt;&gt;"",VLOOKUP($G1190,Model!$A:$D,3,0),"")</f>
        <v>N/A</v>
      </c>
      <c r="O1190" t="str">
        <f>IF($G1190&lt;&gt;"",VLOOKUP($G1190,Model!$A:$D,4,0),"")</f>
        <v>N/A</v>
      </c>
    </row>
    <row r="1191" spans="1:15" x14ac:dyDescent="0.3">
      <c r="A1191" t="s">
        <v>3215</v>
      </c>
      <c r="B1191" t="s">
        <v>3216</v>
      </c>
      <c r="C1191" t="s">
        <v>83</v>
      </c>
      <c r="D1191" t="s">
        <v>1877</v>
      </c>
      <c r="E1191" t="s">
        <v>1958</v>
      </c>
      <c r="G1191" t="str">
        <f>IFERROR(VLOOKUP(C1191,'CWE Categories'!A:C,3,0),"")</f>
        <v>Cross-site Scripting (XSS)</v>
      </c>
      <c r="M1191" t="str">
        <f>IF($G1191&lt;&gt;"",VLOOKUP($G1191,Model!$A:$D,2,0),"")</f>
        <v>Command and Scripting Interpreter: JavaScript/JScript</v>
      </c>
      <c r="N1191" t="str">
        <f>IF($G1191&lt;&gt;"",VLOOKUP($G1191,Model!$A:$D,3,0),"")</f>
        <v>Man-in-the-Browser</v>
      </c>
      <c r="O1191" t="str">
        <f>IF($G1191&lt;&gt;"",VLOOKUP($G1191,Model!$A:$D,4,0),"")</f>
        <v>Stored – Drive-by Compromise, Others – User Execution: Malicious Link</v>
      </c>
    </row>
    <row r="1192" spans="1:15" x14ac:dyDescent="0.3">
      <c r="A1192" t="s">
        <v>3217</v>
      </c>
      <c r="B1192" t="s">
        <v>3218</v>
      </c>
      <c r="C1192" t="s">
        <v>73</v>
      </c>
      <c r="D1192" t="s">
        <v>1877</v>
      </c>
      <c r="E1192">
        <v>0</v>
      </c>
      <c r="G1192" t="str">
        <f>IFERROR(VLOOKUP(C1192,'CWE Categories'!A:C,3,0),"")</f>
        <v>OS Command Injection</v>
      </c>
      <c r="M1192" t="str">
        <f>IF($G1192&lt;&gt;"",VLOOKUP($G1192,Model!$A:$D,2,0),"")</f>
        <v>Command and Scripting Interpreter</v>
      </c>
      <c r="N1192" t="str">
        <f>IF($G1192&lt;&gt;"",VLOOKUP($G1192,Model!$A:$D,3,0),"")</f>
        <v>N/A</v>
      </c>
      <c r="O1192" t="str">
        <f>IF($G1192&lt;&gt;"",VLOOKUP($G1192,Model!$A:$D,4,0),"")</f>
        <v>External Remote Service</v>
      </c>
    </row>
    <row r="1193" spans="1:15" x14ac:dyDescent="0.3">
      <c r="A1193" t="s">
        <v>3219</v>
      </c>
      <c r="B1193" t="s">
        <v>3220</v>
      </c>
      <c r="C1193" t="s">
        <v>578</v>
      </c>
      <c r="D1193" t="s">
        <v>1877</v>
      </c>
      <c r="E1193" t="s">
        <v>3221</v>
      </c>
      <c r="G1193" t="str">
        <f>IFERROR(VLOOKUP(C1193,'CWE Categories'!A:C,3,0),"")</f>
        <v>Code Injection</v>
      </c>
      <c r="M1193" t="str">
        <f>IF($G1193&lt;&gt;"",VLOOKUP($G1193,Model!$A:$D,2,0),"")</f>
        <v>Command and Scripting Interpreter</v>
      </c>
      <c r="N1193" t="str">
        <f>IF($G1193&lt;&gt;"",VLOOKUP($G1193,Model!$A:$D,3,0),"")</f>
        <v>N/A</v>
      </c>
      <c r="O1193" t="str">
        <f>IF($G1193&lt;&gt;"",VLOOKUP($G1193,Model!$A:$D,4,0),"")</f>
        <v>N/A</v>
      </c>
    </row>
    <row r="1194" spans="1:15" x14ac:dyDescent="0.3">
      <c r="A1194" t="s">
        <v>3222</v>
      </c>
      <c r="B1194" t="s">
        <v>3223</v>
      </c>
      <c r="C1194">
        <v>0</v>
      </c>
      <c r="D1194" t="s">
        <v>1877</v>
      </c>
      <c r="E1194">
        <v>0</v>
      </c>
      <c r="G1194" t="str">
        <f>IFERROR(VLOOKUP(C1194,'CWE Categories'!A:C,3,0),"")</f>
        <v/>
      </c>
      <c r="M1194" t="str">
        <f>IF($G1194&lt;&gt;"",VLOOKUP($G1194,Model!$A:$D,2,0),"")</f>
        <v/>
      </c>
      <c r="N1194" t="str">
        <f>IF($G1194&lt;&gt;"",VLOOKUP($G1194,Model!$A:$D,3,0),"")</f>
        <v/>
      </c>
      <c r="O1194" t="str">
        <f>IF($G1194&lt;&gt;"",VLOOKUP($G1194,Model!$A:$D,4,0),"")</f>
        <v/>
      </c>
    </row>
    <row r="1195" spans="1:15" x14ac:dyDescent="0.3">
      <c r="A1195" t="s">
        <v>3224</v>
      </c>
      <c r="B1195" t="s">
        <v>3225</v>
      </c>
      <c r="C1195" t="s">
        <v>36</v>
      </c>
      <c r="D1195" t="s">
        <v>1877</v>
      </c>
      <c r="E1195" t="s">
        <v>2288</v>
      </c>
      <c r="G1195" t="str">
        <f>IFERROR(VLOOKUP(C1195,'CWE Categories'!A:C,3,0),"")</f>
        <v/>
      </c>
      <c r="M1195" t="str">
        <f>IF($G1195&lt;&gt;"",VLOOKUP($G1195,Model!$A:$D,2,0),"")</f>
        <v/>
      </c>
      <c r="N1195" t="str">
        <f>IF($G1195&lt;&gt;"",VLOOKUP($G1195,Model!$A:$D,3,0),"")</f>
        <v/>
      </c>
      <c r="O1195" t="str">
        <f>IF($G1195&lt;&gt;"",VLOOKUP($G1195,Model!$A:$D,4,0),"")</f>
        <v/>
      </c>
    </row>
    <row r="1196" spans="1:15" x14ac:dyDescent="0.3">
      <c r="A1196" t="s">
        <v>3226</v>
      </c>
      <c r="B1196" t="s">
        <v>3227</v>
      </c>
      <c r="C1196" t="s">
        <v>429</v>
      </c>
      <c r="D1196" t="s">
        <v>1877</v>
      </c>
      <c r="E1196" t="s">
        <v>3228</v>
      </c>
      <c r="G1196" t="str">
        <f>IFERROR(VLOOKUP(C1196,'CWE Categories'!A:C,3,0),"")</f>
        <v>Memory Read (Memory Buffer Errors, Pointer Issues, Type Errors, etc.)</v>
      </c>
      <c r="M1196" t="str">
        <f>IF($G1196&lt;&gt;"",VLOOKUP($G1196,Model!$A:$D,2,0),"")</f>
        <v>Data from Local System</v>
      </c>
      <c r="N1196" t="str">
        <f>IF($G1196&lt;&gt;"",VLOOKUP($G1196,Model!$A:$D,3,0),"")</f>
        <v>Exploitation for Defense Evasion, Exploitation for Credential Access</v>
      </c>
      <c r="O1196">
        <f>IF($G1196&lt;&gt;"",VLOOKUP($G1196,Model!$A:$D,4,0),"")</f>
        <v>0</v>
      </c>
    </row>
    <row r="1197" spans="1:15" x14ac:dyDescent="0.3">
      <c r="A1197" t="s">
        <v>3229</v>
      </c>
      <c r="B1197" t="s">
        <v>3230</v>
      </c>
      <c r="C1197">
        <v>0</v>
      </c>
      <c r="D1197" t="s">
        <v>1877</v>
      </c>
      <c r="E1197">
        <v>0</v>
      </c>
      <c r="G1197" t="str">
        <f>IFERROR(VLOOKUP(C1197,'CWE Categories'!A:C,3,0),"")</f>
        <v/>
      </c>
      <c r="M1197" t="str">
        <f>IF($G1197&lt;&gt;"",VLOOKUP($G1197,Model!$A:$D,2,0),"")</f>
        <v/>
      </c>
      <c r="N1197" t="str">
        <f>IF($G1197&lt;&gt;"",VLOOKUP($G1197,Model!$A:$D,3,0),"")</f>
        <v/>
      </c>
      <c r="O1197" t="str">
        <f>IF($G1197&lt;&gt;"",VLOOKUP($G1197,Model!$A:$D,4,0),"")</f>
        <v/>
      </c>
    </row>
    <row r="1198" spans="1:15" x14ac:dyDescent="0.3">
      <c r="A1198" t="s">
        <v>3231</v>
      </c>
      <c r="B1198" t="s">
        <v>3232</v>
      </c>
      <c r="C1198" t="s">
        <v>83</v>
      </c>
      <c r="D1198" t="s">
        <v>1877</v>
      </c>
      <c r="E1198" t="s">
        <v>3233</v>
      </c>
      <c r="G1198" t="str">
        <f>IFERROR(VLOOKUP(C1198,'CWE Categories'!A:C,3,0),"")</f>
        <v>Cross-site Scripting (XSS)</v>
      </c>
      <c r="M1198" t="str">
        <f>IF($G1198&lt;&gt;"",VLOOKUP($G1198,Model!$A:$D,2,0),"")</f>
        <v>Command and Scripting Interpreter: JavaScript/JScript</v>
      </c>
      <c r="N1198" t="str">
        <f>IF($G1198&lt;&gt;"",VLOOKUP($G1198,Model!$A:$D,3,0),"")</f>
        <v>Man-in-the-Browser</v>
      </c>
      <c r="O1198" t="str">
        <f>IF($G1198&lt;&gt;"",VLOOKUP($G1198,Model!$A:$D,4,0),"")</f>
        <v>Stored – Drive-by Compromise, Others – User Execution: Malicious Link</v>
      </c>
    </row>
    <row r="1199" spans="1:15" x14ac:dyDescent="0.3">
      <c r="A1199" t="s">
        <v>3234</v>
      </c>
      <c r="B1199" t="s">
        <v>3235</v>
      </c>
      <c r="C1199" t="s">
        <v>83</v>
      </c>
      <c r="D1199" t="s">
        <v>1877</v>
      </c>
      <c r="E1199" t="s">
        <v>3236</v>
      </c>
      <c r="G1199" t="str">
        <f>IFERROR(VLOOKUP(C1199,'CWE Categories'!A:C,3,0),"")</f>
        <v>Cross-site Scripting (XSS)</v>
      </c>
      <c r="M1199" t="str">
        <f>IF($G1199&lt;&gt;"",VLOOKUP($G1199,Model!$A:$D,2,0),"")</f>
        <v>Command and Scripting Interpreter: JavaScript/JScript</v>
      </c>
      <c r="N1199" t="str">
        <f>IF($G1199&lt;&gt;"",VLOOKUP($G1199,Model!$A:$D,3,0),"")</f>
        <v>Man-in-the-Browser</v>
      </c>
      <c r="O1199" t="str">
        <f>IF($G1199&lt;&gt;"",VLOOKUP($G1199,Model!$A:$D,4,0),"")</f>
        <v>Stored – Drive-by Compromise, Others – User Execution: Malicious Link</v>
      </c>
    </row>
    <row r="1200" spans="1:15" x14ac:dyDescent="0.3">
      <c r="A1200" t="s">
        <v>3237</v>
      </c>
      <c r="B1200" t="s">
        <v>3238</v>
      </c>
      <c r="C1200" t="s">
        <v>83</v>
      </c>
      <c r="D1200" t="s">
        <v>1877</v>
      </c>
      <c r="E1200" t="s">
        <v>3239</v>
      </c>
      <c r="G1200" t="str">
        <f>IFERROR(VLOOKUP(C1200,'CWE Categories'!A:C,3,0),"")</f>
        <v>Cross-site Scripting (XSS)</v>
      </c>
      <c r="M1200" t="str">
        <f>IF($G1200&lt;&gt;"",VLOOKUP($G1200,Model!$A:$D,2,0),"")</f>
        <v>Command and Scripting Interpreter: JavaScript/JScript</v>
      </c>
      <c r="N1200" t="str">
        <f>IF($G1200&lt;&gt;"",VLOOKUP($G1200,Model!$A:$D,3,0),"")</f>
        <v>Man-in-the-Browser</v>
      </c>
      <c r="O1200" t="str">
        <f>IF($G1200&lt;&gt;"",VLOOKUP($G1200,Model!$A:$D,4,0),"")</f>
        <v>Stored – Drive-by Compromise, Others – User Execution: Malicious Link</v>
      </c>
    </row>
    <row r="1201" spans="1:15" x14ac:dyDescent="0.3">
      <c r="A1201" t="s">
        <v>3240</v>
      </c>
      <c r="B1201" t="s">
        <v>3241</v>
      </c>
      <c r="C1201" t="s">
        <v>420</v>
      </c>
      <c r="D1201" t="s">
        <v>1877</v>
      </c>
      <c r="E1201" t="s">
        <v>3242</v>
      </c>
      <c r="G1201" t="str">
        <f>IFERROR(VLOOKUP(C1201,'CWE Categories'!A:C,3,0),"")</f>
        <v>Session Fixation</v>
      </c>
      <c r="M1201" t="str">
        <f>IF($G1201&lt;&gt;"",VLOOKUP($G1201,Model!$A:$D,2,0),"")</f>
        <v>Remote Service Session Hijacking</v>
      </c>
      <c r="N1201" t="str">
        <f>IF($G1201&lt;&gt;"",VLOOKUP($G1201,Model!$A:$D,3,0),"")</f>
        <v>N/A</v>
      </c>
      <c r="O1201" t="str">
        <f>IF($G1201&lt;&gt;"",VLOOKUP($G1201,Model!$A:$D,4,0),"")</f>
        <v>N/A</v>
      </c>
    </row>
    <row r="1202" spans="1:15" x14ac:dyDescent="0.3">
      <c r="A1202" t="s">
        <v>3243</v>
      </c>
      <c r="B1202" t="s">
        <v>3244</v>
      </c>
      <c r="C1202" t="s">
        <v>2177</v>
      </c>
      <c r="D1202" t="s">
        <v>1877</v>
      </c>
      <c r="E1202" t="s">
        <v>3245</v>
      </c>
      <c r="G1202" t="str">
        <f>IFERROR(VLOOKUP(C1202,'CWE Categories'!A:C,3,0),"")</f>
        <v>Server-Side Request Forgery (SSRF)</v>
      </c>
      <c r="M1202" t="str">
        <f>IF($G1202&lt;&gt;"",VLOOKUP($G1202,Model!$A:$D,2,0),"")</f>
        <v>Proxy</v>
      </c>
      <c r="N1202" t="str">
        <f>IF($G1202&lt;&gt;"",VLOOKUP($G1202,Model!$A:$D,3,0),"")</f>
        <v>Network Discovery, Data from Local System</v>
      </c>
      <c r="O1202" t="str">
        <f>IF($G1202&lt;&gt;"",VLOOKUP($G1202,Model!$A:$D,4,0),"")</f>
        <v>External Remote Service</v>
      </c>
    </row>
    <row r="1203" spans="1:15" x14ac:dyDescent="0.3">
      <c r="A1203" t="s">
        <v>3246</v>
      </c>
      <c r="B1203" t="s">
        <v>3247</v>
      </c>
      <c r="C1203" t="s">
        <v>394</v>
      </c>
      <c r="D1203" t="s">
        <v>1877</v>
      </c>
      <c r="E1203">
        <v>0</v>
      </c>
      <c r="G1203" t="str">
        <f>IFERROR(VLOOKUP(C1203,'CWE Categories'!A:C,3,0),"")</f>
        <v/>
      </c>
      <c r="M1203" t="str">
        <f>IF($G1203&lt;&gt;"",VLOOKUP($G1203,Model!$A:$D,2,0),"")</f>
        <v/>
      </c>
      <c r="N1203" t="str">
        <f>IF($G1203&lt;&gt;"",VLOOKUP($G1203,Model!$A:$D,3,0),"")</f>
        <v/>
      </c>
      <c r="O1203" t="str">
        <f>IF($G1203&lt;&gt;"",VLOOKUP($G1203,Model!$A:$D,4,0),"")</f>
        <v/>
      </c>
    </row>
    <row r="1204" spans="1:15" x14ac:dyDescent="0.3">
      <c r="A1204" t="s">
        <v>3248</v>
      </c>
      <c r="B1204" t="s">
        <v>3249</v>
      </c>
      <c r="C1204">
        <v>0</v>
      </c>
      <c r="D1204" t="s">
        <v>1877</v>
      </c>
      <c r="E1204">
        <v>0</v>
      </c>
      <c r="G1204" t="str">
        <f>IFERROR(VLOOKUP(C1204,'CWE Categories'!A:C,3,0),"")</f>
        <v/>
      </c>
      <c r="M1204" t="str">
        <f>IF($G1204&lt;&gt;"",VLOOKUP($G1204,Model!$A:$D,2,0),"")</f>
        <v/>
      </c>
      <c r="N1204" t="str">
        <f>IF($G1204&lt;&gt;"",VLOOKUP($G1204,Model!$A:$D,3,0),"")</f>
        <v/>
      </c>
      <c r="O1204" t="str">
        <f>IF($G1204&lt;&gt;"",VLOOKUP($G1204,Model!$A:$D,4,0),"")</f>
        <v/>
      </c>
    </row>
    <row r="1205" spans="1:15" x14ac:dyDescent="0.3">
      <c r="A1205" t="s">
        <v>3250</v>
      </c>
      <c r="B1205" t="s">
        <v>3251</v>
      </c>
      <c r="C1205" t="s">
        <v>1158</v>
      </c>
      <c r="D1205" t="s">
        <v>1877</v>
      </c>
      <c r="E1205" t="s">
        <v>3252</v>
      </c>
      <c r="G1205" t="str">
        <f>IFERROR(VLOOKUP(C1205,'CWE Categories'!A:C,3,0),"")</f>
        <v>Memory Modification (Memory Buffer Errors, Pointer Issues, Type Errors, etc.)</v>
      </c>
      <c r="M1205" t="str">
        <f>IF($G1205&lt;&gt;"",VLOOKUP($G1205,Model!$A:$D,2,0),"")</f>
        <v>Hijack Execution Flow, Endpoint Denial of Service: Application or System Exploitation</v>
      </c>
      <c r="N1205" t="str">
        <f>IF($G1205&lt;&gt;"",VLOOKUP($G1205,Model!$A:$D,3,0),"")</f>
        <v>N/A</v>
      </c>
      <c r="O1205">
        <f>IF($G1205&lt;&gt;"",VLOOKUP($G1205,Model!$A:$D,4,0),"")</f>
        <v>0</v>
      </c>
    </row>
    <row r="1206" spans="1:15" x14ac:dyDescent="0.3">
      <c r="A1206" t="s">
        <v>3253</v>
      </c>
      <c r="B1206" t="s">
        <v>3254</v>
      </c>
      <c r="C1206" t="e">
        <v>#N/A</v>
      </c>
      <c r="D1206" t="s">
        <v>1877</v>
      </c>
      <c r="E1206" t="e">
        <v>#N/A</v>
      </c>
      <c r="G1206" t="str">
        <f>IFERROR(VLOOKUP(C1206,'CWE Categories'!A:C,3,0),"")</f>
        <v/>
      </c>
      <c r="M1206" t="str">
        <f>IF($G1206&lt;&gt;"",VLOOKUP($G1206,Model!$A:$D,2,0),"")</f>
        <v/>
      </c>
      <c r="N1206" t="str">
        <f>IF($G1206&lt;&gt;"",VLOOKUP($G1206,Model!$A:$D,3,0),"")</f>
        <v/>
      </c>
      <c r="O1206" t="str">
        <f>IF($G1206&lt;&gt;"",VLOOKUP($G1206,Model!$A:$D,4,0),"")</f>
        <v/>
      </c>
    </row>
    <row r="1207" spans="1:15" x14ac:dyDescent="0.3">
      <c r="A1207" t="s">
        <v>3255</v>
      </c>
      <c r="B1207" t="s">
        <v>3256</v>
      </c>
      <c r="C1207" t="s">
        <v>316</v>
      </c>
      <c r="D1207" t="s">
        <v>1877</v>
      </c>
      <c r="E1207" t="s">
        <v>2090</v>
      </c>
      <c r="G1207" t="str">
        <f>IFERROR(VLOOKUP(C1207,'CWE Categories'!A:C,3,0),"")</f>
        <v>Memory Modification (Memory Buffer Errors, Pointer Issues, Type Errors, etc.)</v>
      </c>
      <c r="M1207" t="str">
        <f>IF($G1207&lt;&gt;"",VLOOKUP($G1207,Model!$A:$D,2,0),"")</f>
        <v>Hijack Execution Flow, Endpoint Denial of Service: Application or System Exploitation</v>
      </c>
      <c r="N1207" t="str">
        <f>IF($G1207&lt;&gt;"",VLOOKUP($G1207,Model!$A:$D,3,0),"")</f>
        <v>N/A</v>
      </c>
      <c r="O1207">
        <f>IF($G1207&lt;&gt;"",VLOOKUP($G1207,Model!$A:$D,4,0),"")</f>
        <v>0</v>
      </c>
    </row>
    <row r="1208" spans="1:15" x14ac:dyDescent="0.3">
      <c r="A1208" t="s">
        <v>3257</v>
      </c>
      <c r="B1208" t="s">
        <v>3258</v>
      </c>
      <c r="C1208" t="s">
        <v>106</v>
      </c>
      <c r="D1208" t="s">
        <v>1877</v>
      </c>
      <c r="E1208">
        <v>0</v>
      </c>
      <c r="G1208" t="str">
        <f>IFERROR(VLOOKUP(C1208,'CWE Categories'!A:C,3,0),"")</f>
        <v>Cross-site Request Forgery (CSRF)</v>
      </c>
      <c r="M1208" t="str">
        <f>IF($G1208&lt;&gt;"",VLOOKUP($G1208,Model!$A:$D,2,0),"")</f>
        <v>Exploitation for Privilege Escalation</v>
      </c>
      <c r="N1208" t="str">
        <f>IF($G1208&lt;&gt;"",VLOOKUP($G1208,Model!$A:$D,3,0),"")</f>
        <v>Depends on what functionality is vulnerable</v>
      </c>
      <c r="O1208" t="str">
        <f>IF($G1208&lt;&gt;"",VLOOKUP($G1208,Model!$A:$D,4,0),"")</f>
        <v>User Execution: Malicious Link</v>
      </c>
    </row>
    <row r="1209" spans="1:15" x14ac:dyDescent="0.3">
      <c r="A1209" t="s">
        <v>3259</v>
      </c>
      <c r="B1209" t="s">
        <v>3260</v>
      </c>
      <c r="C1209" t="s">
        <v>17</v>
      </c>
      <c r="D1209" t="s">
        <v>1877</v>
      </c>
      <c r="E1209" t="s">
        <v>3261</v>
      </c>
      <c r="G1209" t="str">
        <f>IFERROR(VLOOKUP(C1209,'CWE Categories'!A:C,3,0),"")</f>
        <v>Memory Modification (Memory Buffer Errors, Pointer Issues, Type Errors, etc.)</v>
      </c>
      <c r="M1209" t="str">
        <f>IF($G1209&lt;&gt;"",VLOOKUP($G1209,Model!$A:$D,2,0),"")</f>
        <v>Hijack Execution Flow, Endpoint Denial of Service: Application or System Exploitation</v>
      </c>
      <c r="N1209" t="str">
        <f>IF($G1209&lt;&gt;"",VLOOKUP($G1209,Model!$A:$D,3,0),"")</f>
        <v>N/A</v>
      </c>
      <c r="O1209">
        <f>IF($G1209&lt;&gt;"",VLOOKUP($G1209,Model!$A:$D,4,0),"")</f>
        <v>0</v>
      </c>
    </row>
    <row r="1210" spans="1:15" x14ac:dyDescent="0.3">
      <c r="A1210" t="s">
        <v>3262</v>
      </c>
      <c r="B1210" t="s">
        <v>3263</v>
      </c>
      <c r="C1210" t="s">
        <v>106</v>
      </c>
      <c r="D1210" t="s">
        <v>1877</v>
      </c>
      <c r="E1210" t="s">
        <v>3264</v>
      </c>
      <c r="G1210" t="str">
        <f>IFERROR(VLOOKUP(C1210,'CWE Categories'!A:C,3,0),"")</f>
        <v>Cross-site Request Forgery (CSRF)</v>
      </c>
      <c r="M1210" t="str">
        <f>IF($G1210&lt;&gt;"",VLOOKUP($G1210,Model!$A:$D,2,0),"")</f>
        <v>Exploitation for Privilege Escalation</v>
      </c>
      <c r="N1210" t="str">
        <f>IF($G1210&lt;&gt;"",VLOOKUP($G1210,Model!$A:$D,3,0),"")</f>
        <v>Depends on what functionality is vulnerable</v>
      </c>
      <c r="O1210" t="str">
        <f>IF($G1210&lt;&gt;"",VLOOKUP($G1210,Model!$A:$D,4,0),"")</f>
        <v>User Execution: Malicious Link</v>
      </c>
    </row>
    <row r="1211" spans="1:15" x14ac:dyDescent="0.3">
      <c r="A1211" t="s">
        <v>3265</v>
      </c>
      <c r="B1211" t="s">
        <v>3266</v>
      </c>
      <c r="C1211" t="s">
        <v>394</v>
      </c>
      <c r="D1211" t="s">
        <v>1877</v>
      </c>
      <c r="E1211" t="s">
        <v>3267</v>
      </c>
      <c r="G1211" t="str">
        <f>IFERROR(VLOOKUP(C1211,'CWE Categories'!A:C,3,0),"")</f>
        <v/>
      </c>
      <c r="M1211" t="str">
        <f>IF($G1211&lt;&gt;"",VLOOKUP($G1211,Model!$A:$D,2,0),"")</f>
        <v/>
      </c>
      <c r="N1211" t="str">
        <f>IF($G1211&lt;&gt;"",VLOOKUP($G1211,Model!$A:$D,3,0),"")</f>
        <v/>
      </c>
      <c r="O1211" t="str">
        <f>IF($G1211&lt;&gt;"",VLOOKUP($G1211,Model!$A:$D,4,0),"")</f>
        <v/>
      </c>
    </row>
    <row r="1212" spans="1:15" x14ac:dyDescent="0.3">
      <c r="A1212" t="s">
        <v>3268</v>
      </c>
      <c r="B1212" t="s">
        <v>3269</v>
      </c>
      <c r="C1212" t="s">
        <v>83</v>
      </c>
      <c r="D1212" t="s">
        <v>1877</v>
      </c>
      <c r="E1212" t="s">
        <v>3270</v>
      </c>
      <c r="G1212" t="str">
        <f>IFERROR(VLOOKUP(C1212,'CWE Categories'!A:C,3,0),"")</f>
        <v>Cross-site Scripting (XSS)</v>
      </c>
      <c r="M1212" t="str">
        <f>IF($G1212&lt;&gt;"",VLOOKUP($G1212,Model!$A:$D,2,0),"")</f>
        <v>Command and Scripting Interpreter: JavaScript/JScript</v>
      </c>
      <c r="N1212" t="str">
        <f>IF($G1212&lt;&gt;"",VLOOKUP($G1212,Model!$A:$D,3,0),"")</f>
        <v>Man-in-the-Browser</v>
      </c>
      <c r="O1212" t="str">
        <f>IF($G1212&lt;&gt;"",VLOOKUP($G1212,Model!$A:$D,4,0),"")</f>
        <v>Stored – Drive-by Compromise, Others – User Execution: Malicious Link</v>
      </c>
    </row>
    <row r="1213" spans="1:15" x14ac:dyDescent="0.3">
      <c r="A1213" t="s">
        <v>3271</v>
      </c>
      <c r="B1213" t="s">
        <v>3272</v>
      </c>
      <c r="C1213" t="s">
        <v>448</v>
      </c>
      <c r="D1213" t="s">
        <v>1877</v>
      </c>
      <c r="E1213" t="s">
        <v>3273</v>
      </c>
      <c r="G1213" t="str">
        <f>IFERROR(VLOOKUP(C1213,'CWE Categories'!A:C,3,0),"")</f>
        <v/>
      </c>
      <c r="M1213" t="str">
        <f>IF($G1213&lt;&gt;"",VLOOKUP($G1213,Model!$A:$D,2,0),"")</f>
        <v/>
      </c>
      <c r="N1213" t="str">
        <f>IF($G1213&lt;&gt;"",VLOOKUP($G1213,Model!$A:$D,3,0),"")</f>
        <v/>
      </c>
      <c r="O1213" t="str">
        <f>IF($G1213&lt;&gt;"",VLOOKUP($G1213,Model!$A:$D,4,0),"")</f>
        <v/>
      </c>
    </row>
    <row r="1214" spans="1:15" x14ac:dyDescent="0.3">
      <c r="A1214" t="s">
        <v>3274</v>
      </c>
      <c r="B1214" t="s">
        <v>3275</v>
      </c>
      <c r="C1214" t="e">
        <v>#N/A</v>
      </c>
      <c r="D1214" t="s">
        <v>1877</v>
      </c>
      <c r="E1214" t="e">
        <v>#N/A</v>
      </c>
      <c r="G1214" t="str">
        <f>IFERROR(VLOOKUP(C1214,'CWE Categories'!A:C,3,0),"")</f>
        <v/>
      </c>
      <c r="M1214" t="str">
        <f>IF($G1214&lt;&gt;"",VLOOKUP($G1214,Model!$A:$D,2,0),"")</f>
        <v/>
      </c>
      <c r="N1214" t="str">
        <f>IF($G1214&lt;&gt;"",VLOOKUP($G1214,Model!$A:$D,3,0),"")</f>
        <v/>
      </c>
      <c r="O1214" t="str">
        <f>IF($G1214&lt;&gt;"",VLOOKUP($G1214,Model!$A:$D,4,0),"")</f>
        <v/>
      </c>
    </row>
    <row r="1215" spans="1:15" x14ac:dyDescent="0.3">
      <c r="A1215" t="s">
        <v>3276</v>
      </c>
      <c r="B1215" t="s">
        <v>3277</v>
      </c>
      <c r="C1215" t="s">
        <v>190</v>
      </c>
      <c r="D1215" t="s">
        <v>1877</v>
      </c>
      <c r="E1215" t="s">
        <v>1945</v>
      </c>
      <c r="G1215" t="str">
        <f>IFERROR(VLOOKUP(C1215,'CWE Categories'!A:C,3,0),"")</f>
        <v>General Authentication, Authorization, and Permission Errors</v>
      </c>
      <c r="M1215" t="str">
        <f>IF($G1215&lt;&gt;"",VLOOKUP($G1215,Model!$A:$D,2,0),"")</f>
        <v>Exploit Public-Facing Application,  Exploitation for Privilege Escalation, Exploitation of Remote Services</v>
      </c>
      <c r="N1215" t="str">
        <f>IF($G1215&lt;&gt;"",VLOOKUP($G1215,Model!$A:$D,3,0),"")</f>
        <v>Depends on what is given access to.</v>
      </c>
      <c r="O1215" t="str">
        <f>IF($G1215&lt;&gt;"",VLOOKUP($G1215,Model!$A:$D,4,0),"")</f>
        <v>N/A</v>
      </c>
    </row>
    <row r="1216" spans="1:15" x14ac:dyDescent="0.3">
      <c r="A1216" t="s">
        <v>3278</v>
      </c>
      <c r="B1216" t="s">
        <v>3279</v>
      </c>
      <c r="C1216" t="s">
        <v>190</v>
      </c>
      <c r="D1216" t="s">
        <v>1877</v>
      </c>
      <c r="E1216" t="s">
        <v>3280</v>
      </c>
      <c r="G1216" t="str">
        <f>IFERROR(VLOOKUP(C1216,'CWE Categories'!A:C,3,0),"")</f>
        <v>General Authentication, Authorization, and Permission Errors</v>
      </c>
      <c r="M1216" t="str">
        <f>IF($G1216&lt;&gt;"",VLOOKUP($G1216,Model!$A:$D,2,0),"")</f>
        <v>Exploit Public-Facing Application,  Exploitation for Privilege Escalation, Exploitation of Remote Services</v>
      </c>
      <c r="N1216" t="str">
        <f>IF($G1216&lt;&gt;"",VLOOKUP($G1216,Model!$A:$D,3,0),"")</f>
        <v>Depends on what is given access to.</v>
      </c>
      <c r="O1216" t="str">
        <f>IF($G1216&lt;&gt;"",VLOOKUP($G1216,Model!$A:$D,4,0),"")</f>
        <v>N/A</v>
      </c>
    </row>
    <row r="1217" spans="1:15" x14ac:dyDescent="0.3">
      <c r="A1217" t="s">
        <v>3281</v>
      </c>
      <c r="B1217" t="s">
        <v>3282</v>
      </c>
      <c r="C1217" t="s">
        <v>330</v>
      </c>
      <c r="D1217" t="s">
        <v>1877</v>
      </c>
      <c r="E1217">
        <v>0</v>
      </c>
      <c r="G1217" t="str">
        <f>IFERROR(VLOOKUP(C1217,'CWE Categories'!A:C,3,0),"")</f>
        <v/>
      </c>
      <c r="M1217" t="str">
        <f>IF($G1217&lt;&gt;"",VLOOKUP($G1217,Model!$A:$D,2,0),"")</f>
        <v/>
      </c>
      <c r="N1217" t="str">
        <f>IF($G1217&lt;&gt;"",VLOOKUP($G1217,Model!$A:$D,3,0),"")</f>
        <v/>
      </c>
      <c r="O1217" t="str">
        <f>IF($G1217&lt;&gt;"",VLOOKUP($G1217,Model!$A:$D,4,0),"")</f>
        <v/>
      </c>
    </row>
    <row r="1218" spans="1:15" x14ac:dyDescent="0.3">
      <c r="A1218" t="s">
        <v>3283</v>
      </c>
      <c r="B1218" t="s">
        <v>3284</v>
      </c>
      <c r="C1218" t="e">
        <v>#N/A</v>
      </c>
      <c r="D1218" t="s">
        <v>1877</v>
      </c>
      <c r="E1218" t="e">
        <v>#N/A</v>
      </c>
      <c r="G1218" t="str">
        <f>IFERROR(VLOOKUP(C1218,'CWE Categories'!A:C,3,0),"")</f>
        <v/>
      </c>
      <c r="M1218" t="str">
        <f>IF($G1218&lt;&gt;"",VLOOKUP($G1218,Model!$A:$D,2,0),"")</f>
        <v/>
      </c>
      <c r="N1218" t="str">
        <f>IF($G1218&lt;&gt;"",VLOOKUP($G1218,Model!$A:$D,3,0),"")</f>
        <v/>
      </c>
      <c r="O1218" t="str">
        <f>IF($G1218&lt;&gt;"",VLOOKUP($G1218,Model!$A:$D,4,0),"")</f>
        <v/>
      </c>
    </row>
    <row r="1219" spans="1:15" x14ac:dyDescent="0.3">
      <c r="A1219" t="s">
        <v>3285</v>
      </c>
      <c r="B1219" t="s">
        <v>3286</v>
      </c>
      <c r="C1219" t="s">
        <v>1610</v>
      </c>
      <c r="D1219" t="s">
        <v>1877</v>
      </c>
      <c r="E1219" t="s">
        <v>2907</v>
      </c>
      <c r="G1219" t="str">
        <f>IFERROR(VLOOKUP(C1219,'CWE Categories'!A:C,3,0),"")</f>
        <v/>
      </c>
      <c r="M1219" t="str">
        <f>IF($G1219&lt;&gt;"",VLOOKUP($G1219,Model!$A:$D,2,0),"")</f>
        <v/>
      </c>
      <c r="N1219" t="str">
        <f>IF($G1219&lt;&gt;"",VLOOKUP($G1219,Model!$A:$D,3,0),"")</f>
        <v/>
      </c>
      <c r="O1219" t="str">
        <f>IF($G1219&lt;&gt;"",VLOOKUP($G1219,Model!$A:$D,4,0),"")</f>
        <v/>
      </c>
    </row>
    <row r="1220" spans="1:15" x14ac:dyDescent="0.3">
      <c r="A1220" t="s">
        <v>3287</v>
      </c>
      <c r="B1220" t="s">
        <v>3288</v>
      </c>
      <c r="C1220" t="s">
        <v>261</v>
      </c>
      <c r="D1220" t="s">
        <v>1877</v>
      </c>
      <c r="E1220" t="s">
        <v>3289</v>
      </c>
      <c r="G1220" t="str">
        <f>IFERROR(VLOOKUP(C1220,'CWE Categories'!A:C,3,0),"")</f>
        <v>Directory Traversal (Relative and Absolute)</v>
      </c>
      <c r="M1220" t="str">
        <f>IF($G1220&lt;&gt;"",VLOOKUP($G1220,Model!$A:$D,2,0),"")</f>
        <v>Read files on system  - Data from Local System; Delete files  - Data Destruction; Upload files - Server Software Component: Web Shell; Write to existing files on system  - Data Manipulation</v>
      </c>
      <c r="N1220" t="str">
        <f>IF($G1220&lt;&gt;"",VLOOKUP($G1220,Model!$A:$D,3,0),"")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20" t="str">
        <f>IF($G1220&lt;&gt;"",VLOOKUP($G1220,Model!$A:$D,4,0),"")</f>
        <v>T1133</v>
      </c>
    </row>
    <row r="1221" spans="1:15" x14ac:dyDescent="0.3">
      <c r="A1221" t="s">
        <v>3290</v>
      </c>
      <c r="B1221" t="s">
        <v>3291</v>
      </c>
      <c r="C1221" t="s">
        <v>60</v>
      </c>
      <c r="D1221" t="s">
        <v>1877</v>
      </c>
      <c r="E1221" t="s">
        <v>3292</v>
      </c>
      <c r="G1221" t="str">
        <f>IFERROR(VLOOKUP(C1221,'CWE Categories'!A:C,3,0),"")</f>
        <v>SQL Injection</v>
      </c>
      <c r="M1221" t="str">
        <f>IF($G1221&lt;&gt;"",VLOOKUP($G1221,Model!$A:$D,2,0),"")</f>
        <v>Command and Scripting Interpreter</v>
      </c>
      <c r="N1221" t="str">
        <f>IF($G1221&lt;&gt;"",VLOOKUP($G1221,Model!$A:$D,3,0),"")</f>
        <v>Data from Local System, Server Software Component: Web Shell, Create Account, Exploit Public-Facing Application, Data Manipulation</v>
      </c>
      <c r="O1221" t="str">
        <f>IF($G1221&lt;&gt;"",VLOOKUP($G1221,Model!$A:$D,4,0),"")</f>
        <v>External Remote Service</v>
      </c>
    </row>
    <row r="1222" spans="1:15" x14ac:dyDescent="0.3">
      <c r="A1222" t="s">
        <v>3293</v>
      </c>
      <c r="B1222" t="s">
        <v>3294</v>
      </c>
      <c r="C1222" t="s">
        <v>83</v>
      </c>
      <c r="D1222" t="s">
        <v>1877</v>
      </c>
      <c r="E1222" t="s">
        <v>3295</v>
      </c>
      <c r="G1222" t="str">
        <f>IFERROR(VLOOKUP(C1222,'CWE Categories'!A:C,3,0),"")</f>
        <v>Cross-site Scripting (XSS)</v>
      </c>
      <c r="M1222" t="str">
        <f>IF($G1222&lt;&gt;"",VLOOKUP($G1222,Model!$A:$D,2,0),"")</f>
        <v>Command and Scripting Interpreter: JavaScript/JScript</v>
      </c>
      <c r="N1222" t="str">
        <f>IF($G1222&lt;&gt;"",VLOOKUP($G1222,Model!$A:$D,3,0),"")</f>
        <v>Man-in-the-Browser</v>
      </c>
      <c r="O1222" t="str">
        <f>IF($G1222&lt;&gt;"",VLOOKUP($G1222,Model!$A:$D,4,0),"")</f>
        <v>Stored – Drive-by Compromise, Others – User Execution: Malicious Link</v>
      </c>
    </row>
    <row r="1223" spans="1:15" x14ac:dyDescent="0.3">
      <c r="A1223" t="s">
        <v>3296</v>
      </c>
      <c r="B1223" t="s">
        <v>3297</v>
      </c>
      <c r="C1223" t="e">
        <v>#N/A</v>
      </c>
      <c r="D1223" t="s">
        <v>1877</v>
      </c>
      <c r="E1223" t="e">
        <v>#N/A</v>
      </c>
      <c r="G1223" t="str">
        <f>IFERROR(VLOOKUP(C1223,'CWE Categories'!A:C,3,0),"")</f>
        <v/>
      </c>
      <c r="M1223" t="str">
        <f>IF($G1223&lt;&gt;"",VLOOKUP($G1223,Model!$A:$D,2,0),"")</f>
        <v/>
      </c>
      <c r="N1223" t="str">
        <f>IF($G1223&lt;&gt;"",VLOOKUP($G1223,Model!$A:$D,3,0),"")</f>
        <v/>
      </c>
      <c r="O1223" t="str">
        <f>IF($G1223&lt;&gt;"",VLOOKUP($G1223,Model!$A:$D,4,0),"")</f>
        <v/>
      </c>
    </row>
    <row r="1224" spans="1:15" x14ac:dyDescent="0.3">
      <c r="A1224" t="s">
        <v>3298</v>
      </c>
      <c r="B1224" t="s">
        <v>3299</v>
      </c>
      <c r="C1224" t="s">
        <v>404</v>
      </c>
      <c r="D1224" t="s">
        <v>1877</v>
      </c>
      <c r="E1224" t="s">
        <v>2233</v>
      </c>
      <c r="G1224" t="str">
        <f>IFERROR(VLOOKUP(C1224,'CWE Categories'!A:C,3,0),"")</f>
        <v>General Authentication, Authorization, and Permission Errors</v>
      </c>
      <c r="M1224" t="str">
        <f>IF($G1224&lt;&gt;"",VLOOKUP($G1224,Model!$A:$D,2,0),"")</f>
        <v>Exploit Public-Facing Application,  Exploitation for Privilege Escalation, Exploitation of Remote Services</v>
      </c>
      <c r="N1224" t="str">
        <f>IF($G1224&lt;&gt;"",VLOOKUP($G1224,Model!$A:$D,3,0),"")</f>
        <v>Depends on what is given access to.</v>
      </c>
      <c r="O1224" t="str">
        <f>IF($G1224&lt;&gt;"",VLOOKUP($G1224,Model!$A:$D,4,0),"")</f>
        <v>N/A</v>
      </c>
    </row>
    <row r="1225" spans="1:15" x14ac:dyDescent="0.3">
      <c r="A1225" t="s">
        <v>3300</v>
      </c>
      <c r="B1225" t="s">
        <v>3301</v>
      </c>
      <c r="C1225" t="s">
        <v>83</v>
      </c>
      <c r="D1225" t="s">
        <v>1877</v>
      </c>
      <c r="E1225" t="s">
        <v>3302</v>
      </c>
      <c r="G1225" t="str">
        <f>IFERROR(VLOOKUP(C1225,'CWE Categories'!A:C,3,0),"")</f>
        <v>Cross-site Scripting (XSS)</v>
      </c>
      <c r="M1225" t="str">
        <f>IF($G1225&lt;&gt;"",VLOOKUP($G1225,Model!$A:$D,2,0),"")</f>
        <v>Command and Scripting Interpreter: JavaScript/JScript</v>
      </c>
      <c r="N1225" t="str">
        <f>IF($G1225&lt;&gt;"",VLOOKUP($G1225,Model!$A:$D,3,0),"")</f>
        <v>Man-in-the-Browser</v>
      </c>
      <c r="O1225" t="str">
        <f>IF($G1225&lt;&gt;"",VLOOKUP($G1225,Model!$A:$D,4,0),"")</f>
        <v>Stored – Drive-by Compromise, Others – User Execution: Malicious Link</v>
      </c>
    </row>
    <row r="1226" spans="1:15" x14ac:dyDescent="0.3">
      <c r="A1226" t="s">
        <v>3303</v>
      </c>
      <c r="B1226" t="s">
        <v>3304</v>
      </c>
      <c r="C1226" t="s">
        <v>354</v>
      </c>
      <c r="D1226" t="s">
        <v>1877</v>
      </c>
      <c r="E1226" t="s">
        <v>2491</v>
      </c>
      <c r="G1226" t="str">
        <f>IFERROR(VLOOKUP(C1226,'CWE Categories'!A:C,3,0),"")</f>
        <v/>
      </c>
      <c r="M1226" t="str">
        <f>IF($G1226&lt;&gt;"",VLOOKUP($G1226,Model!$A:$D,2,0),"")</f>
        <v/>
      </c>
      <c r="N1226" t="str">
        <f>IF($G1226&lt;&gt;"",VLOOKUP($G1226,Model!$A:$D,3,0),"")</f>
        <v/>
      </c>
      <c r="O1226" t="str">
        <f>IF($G1226&lt;&gt;"",VLOOKUP($G1226,Model!$A:$D,4,0),"")</f>
        <v/>
      </c>
    </row>
    <row r="1227" spans="1:15" x14ac:dyDescent="0.3">
      <c r="A1227" t="s">
        <v>3305</v>
      </c>
      <c r="B1227" t="s">
        <v>3306</v>
      </c>
      <c r="C1227" t="s">
        <v>354</v>
      </c>
      <c r="D1227" t="s">
        <v>1877</v>
      </c>
      <c r="E1227" t="s">
        <v>3307</v>
      </c>
      <c r="G1227" t="str">
        <f>IFERROR(VLOOKUP(C1227,'CWE Categories'!A:C,3,0),"")</f>
        <v/>
      </c>
      <c r="M1227" t="str">
        <f>IF($G1227&lt;&gt;"",VLOOKUP($G1227,Model!$A:$D,2,0),"")</f>
        <v/>
      </c>
      <c r="N1227" t="str">
        <f>IF($G1227&lt;&gt;"",VLOOKUP($G1227,Model!$A:$D,3,0),"")</f>
        <v/>
      </c>
      <c r="O1227" t="str">
        <f>IF($G1227&lt;&gt;"",VLOOKUP($G1227,Model!$A:$D,4,0),"")</f>
        <v/>
      </c>
    </row>
    <row r="1228" spans="1:15" x14ac:dyDescent="0.3">
      <c r="A1228" t="s">
        <v>3308</v>
      </c>
      <c r="B1228" t="s">
        <v>3309</v>
      </c>
      <c r="C1228" t="s">
        <v>674</v>
      </c>
      <c r="D1228" t="s">
        <v>1877</v>
      </c>
      <c r="E1228" t="s">
        <v>2491</v>
      </c>
      <c r="G1228" t="str">
        <f>IFERROR(VLOOKUP(C1228,'CWE Categories'!A:C,3,0),"")</f>
        <v>Memory Modification (Memory Buffer Errors, Pointer Issues, Type Errors, etc.)</v>
      </c>
      <c r="M1228" t="str">
        <f>IF($G1228&lt;&gt;"",VLOOKUP($G1228,Model!$A:$D,2,0),"")</f>
        <v>Hijack Execution Flow, Endpoint Denial of Service: Application or System Exploitation</v>
      </c>
      <c r="N1228" t="str">
        <f>IF($G1228&lt;&gt;"",VLOOKUP($G1228,Model!$A:$D,3,0),"")</f>
        <v>N/A</v>
      </c>
      <c r="O1228">
        <f>IF($G1228&lt;&gt;"",VLOOKUP($G1228,Model!$A:$D,4,0),"")</f>
        <v>0</v>
      </c>
    </row>
    <row r="1229" spans="1:15" x14ac:dyDescent="0.3">
      <c r="A1229" t="s">
        <v>3310</v>
      </c>
      <c r="B1229" t="s">
        <v>3311</v>
      </c>
      <c r="C1229" t="s">
        <v>83</v>
      </c>
      <c r="D1229" t="s">
        <v>1877</v>
      </c>
      <c r="E1229" t="s">
        <v>3312</v>
      </c>
      <c r="G1229" t="str">
        <f>IFERROR(VLOOKUP(C1229,'CWE Categories'!A:C,3,0),"")</f>
        <v>Cross-site Scripting (XSS)</v>
      </c>
      <c r="M1229" t="str">
        <f>IF($G1229&lt;&gt;"",VLOOKUP($G1229,Model!$A:$D,2,0),"")</f>
        <v>Command and Scripting Interpreter: JavaScript/JScript</v>
      </c>
      <c r="N1229" t="str">
        <f>IF($G1229&lt;&gt;"",VLOOKUP($G1229,Model!$A:$D,3,0),"")</f>
        <v>Man-in-the-Browser</v>
      </c>
      <c r="O1229" t="str">
        <f>IF($G1229&lt;&gt;"",VLOOKUP($G1229,Model!$A:$D,4,0),"")</f>
        <v>Stored – Drive-by Compromise, Others – User Execution: Malicious Link</v>
      </c>
    </row>
    <row r="1230" spans="1:15" x14ac:dyDescent="0.3">
      <c r="A1230" t="s">
        <v>3313</v>
      </c>
      <c r="B1230" t="s">
        <v>3314</v>
      </c>
      <c r="C1230" t="s">
        <v>36</v>
      </c>
      <c r="D1230" t="s">
        <v>1877</v>
      </c>
      <c r="E1230" t="s">
        <v>3315</v>
      </c>
      <c r="G1230" t="str">
        <f>IFERROR(VLOOKUP(C1230,'CWE Categories'!A:C,3,0),"")</f>
        <v/>
      </c>
      <c r="M1230" t="str">
        <f>IF($G1230&lt;&gt;"",VLOOKUP($G1230,Model!$A:$D,2,0),"")</f>
        <v/>
      </c>
      <c r="N1230" t="str">
        <f>IF($G1230&lt;&gt;"",VLOOKUP($G1230,Model!$A:$D,3,0),"")</f>
        <v/>
      </c>
      <c r="O1230" t="str">
        <f>IF($G1230&lt;&gt;"",VLOOKUP($G1230,Model!$A:$D,4,0),"")</f>
        <v/>
      </c>
    </row>
    <row r="1231" spans="1:15" x14ac:dyDescent="0.3">
      <c r="A1231" t="s">
        <v>3316</v>
      </c>
      <c r="B1231" t="s">
        <v>3317</v>
      </c>
      <c r="C1231" t="s">
        <v>83</v>
      </c>
      <c r="D1231" t="s">
        <v>1877</v>
      </c>
      <c r="E1231" t="s">
        <v>3318</v>
      </c>
      <c r="G1231" t="str">
        <f>IFERROR(VLOOKUP(C1231,'CWE Categories'!A:C,3,0),"")</f>
        <v>Cross-site Scripting (XSS)</v>
      </c>
      <c r="M1231" t="str">
        <f>IF($G1231&lt;&gt;"",VLOOKUP($G1231,Model!$A:$D,2,0),"")</f>
        <v>Command and Scripting Interpreter: JavaScript/JScript</v>
      </c>
      <c r="N1231" t="str">
        <f>IF($G1231&lt;&gt;"",VLOOKUP($G1231,Model!$A:$D,3,0),"")</f>
        <v>Man-in-the-Browser</v>
      </c>
      <c r="O1231" t="str">
        <f>IF($G1231&lt;&gt;"",VLOOKUP($G1231,Model!$A:$D,4,0),"")</f>
        <v>Stored – Drive-by Compromise, Others – User Execution: Malicious Link</v>
      </c>
    </row>
    <row r="1232" spans="1:15" x14ac:dyDescent="0.3">
      <c r="A1232" t="s">
        <v>3319</v>
      </c>
      <c r="B1232" t="s">
        <v>3320</v>
      </c>
      <c r="C1232" t="s">
        <v>261</v>
      </c>
      <c r="D1232" t="s">
        <v>1877</v>
      </c>
      <c r="E1232" t="s">
        <v>2022</v>
      </c>
      <c r="G1232" t="str">
        <f>IFERROR(VLOOKUP(C1232,'CWE Categories'!A:C,3,0),"")</f>
        <v>Directory Traversal (Relative and Absolute)</v>
      </c>
      <c r="M1232" t="str">
        <f>IF($G1232&lt;&gt;"",VLOOKUP($G1232,Model!$A:$D,2,0),"")</f>
        <v>Read files on system  - Data from Local System; Delete files  - Data Destruction; Upload files - Server Software Component: Web Shell; Write to existing files on system  - Data Manipulation</v>
      </c>
      <c r="N1232" t="str">
        <f>IF($G1232&lt;&gt;"",VLOOKUP($G1232,Model!$A:$D,3,0),"")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32" t="str">
        <f>IF($G1232&lt;&gt;"",VLOOKUP($G1232,Model!$A:$D,4,0),"")</f>
        <v>T1133</v>
      </c>
    </row>
    <row r="1233" spans="1:15" x14ac:dyDescent="0.3">
      <c r="A1233" t="s">
        <v>3321</v>
      </c>
      <c r="B1233" t="s">
        <v>3322</v>
      </c>
      <c r="C1233" t="s">
        <v>261</v>
      </c>
      <c r="D1233" t="s">
        <v>1877</v>
      </c>
      <c r="E1233" t="s">
        <v>3323</v>
      </c>
      <c r="G1233" t="str">
        <f>IFERROR(VLOOKUP(C1233,'CWE Categories'!A:C,3,0),"")</f>
        <v>Directory Traversal (Relative and Absolute)</v>
      </c>
      <c r="M1233" t="str">
        <f>IF($G1233&lt;&gt;"",VLOOKUP($G1233,Model!$A:$D,2,0),"")</f>
        <v>Read files on system  - Data from Local System; Delete files  - Data Destruction; Upload files - Server Software Component: Web Shell; Write to existing files on system  - Data Manipulation</v>
      </c>
      <c r="N1233" t="str">
        <f>IF($G1233&lt;&gt;"",VLOOKUP($G1233,Model!$A:$D,3,0),"")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33" t="str">
        <f>IF($G1233&lt;&gt;"",VLOOKUP($G1233,Model!$A:$D,4,0),"")</f>
        <v>T1133</v>
      </c>
    </row>
    <row r="1234" spans="1:15" x14ac:dyDescent="0.3">
      <c r="A1234" t="s">
        <v>3324</v>
      </c>
      <c r="B1234" t="s">
        <v>3325</v>
      </c>
      <c r="C1234" t="s">
        <v>25</v>
      </c>
      <c r="D1234" t="s">
        <v>1877</v>
      </c>
      <c r="E1234">
        <v>0</v>
      </c>
      <c r="G1234" t="str">
        <f>IFERROR(VLOOKUP(C1234,'CWE Categories'!A:C,3,0),"")</f>
        <v>Hard-coded Credentials</v>
      </c>
      <c r="M1234" t="str">
        <f>IF($G1234&lt;&gt;"",VLOOKUP($G1234,Model!$A:$D,2,0),"")</f>
        <v>Default Accounts</v>
      </c>
      <c r="N1234" t="str">
        <f>IF($G1234&lt;&gt;"",VLOOKUP($G1234,Model!$A:$D,3,0),"")</f>
        <v>N/A</v>
      </c>
      <c r="O1234" t="str">
        <f>IF($G1234&lt;&gt;"",VLOOKUP($G1234,Model!$A:$D,4,0),"")</f>
        <v>N/A</v>
      </c>
    </row>
    <row r="1235" spans="1:15" x14ac:dyDescent="0.3">
      <c r="A1235" t="s">
        <v>3326</v>
      </c>
      <c r="B1235" t="s">
        <v>3327</v>
      </c>
      <c r="C1235" t="s">
        <v>1176</v>
      </c>
      <c r="D1235" t="s">
        <v>1877</v>
      </c>
      <c r="E1235" t="s">
        <v>3328</v>
      </c>
      <c r="G1235" t="str">
        <f>IFERROR(VLOOKUP(C1235,'CWE Categories'!A:C,3,0),"")</f>
        <v>Memory Modification (Memory Buffer Errors, Pointer Issues, Type Errors, etc.)</v>
      </c>
      <c r="M1235" t="str">
        <f>IF($G1235&lt;&gt;"",VLOOKUP($G1235,Model!$A:$D,2,0),"")</f>
        <v>Hijack Execution Flow, Endpoint Denial of Service: Application or System Exploitation</v>
      </c>
      <c r="N1235" t="str">
        <f>IF($G1235&lt;&gt;"",VLOOKUP($G1235,Model!$A:$D,3,0),"")</f>
        <v>N/A</v>
      </c>
      <c r="O1235">
        <f>IF($G1235&lt;&gt;"",VLOOKUP($G1235,Model!$A:$D,4,0),"")</f>
        <v>0</v>
      </c>
    </row>
    <row r="1236" spans="1:15" x14ac:dyDescent="0.3">
      <c r="A1236" t="s">
        <v>3329</v>
      </c>
      <c r="B1236" t="s">
        <v>3330</v>
      </c>
      <c r="C1236" t="s">
        <v>36</v>
      </c>
      <c r="D1236" t="s">
        <v>1877</v>
      </c>
      <c r="E1236">
        <v>0</v>
      </c>
      <c r="G1236" t="str">
        <f>IFERROR(VLOOKUP(C1236,'CWE Categories'!A:C,3,0),"")</f>
        <v/>
      </c>
      <c r="M1236" t="str">
        <f>IF($G1236&lt;&gt;"",VLOOKUP($G1236,Model!$A:$D,2,0),"")</f>
        <v/>
      </c>
      <c r="N1236" t="str">
        <f>IF($G1236&lt;&gt;"",VLOOKUP($G1236,Model!$A:$D,3,0),"")</f>
        <v/>
      </c>
      <c r="O1236" t="str">
        <f>IF($G1236&lt;&gt;"",VLOOKUP($G1236,Model!$A:$D,4,0),"")</f>
        <v/>
      </c>
    </row>
    <row r="1237" spans="1:15" x14ac:dyDescent="0.3">
      <c r="A1237" t="s">
        <v>3331</v>
      </c>
      <c r="B1237" t="s">
        <v>3332</v>
      </c>
      <c r="C1237" t="s">
        <v>36</v>
      </c>
      <c r="D1237" t="s">
        <v>1877</v>
      </c>
      <c r="E1237">
        <v>0</v>
      </c>
      <c r="G1237" t="str">
        <f>IFERROR(VLOOKUP(C1237,'CWE Categories'!A:C,3,0),"")</f>
        <v/>
      </c>
      <c r="M1237" t="str">
        <f>IF($G1237&lt;&gt;"",VLOOKUP($G1237,Model!$A:$D,2,0),"")</f>
        <v/>
      </c>
      <c r="N1237" t="str">
        <f>IF($G1237&lt;&gt;"",VLOOKUP($G1237,Model!$A:$D,3,0),"")</f>
        <v/>
      </c>
      <c r="O1237" t="str">
        <f>IF($G1237&lt;&gt;"",VLOOKUP($G1237,Model!$A:$D,4,0),"")</f>
        <v/>
      </c>
    </row>
    <row r="1238" spans="1:15" x14ac:dyDescent="0.3">
      <c r="A1238" t="s">
        <v>3333</v>
      </c>
      <c r="B1238" t="s">
        <v>3334</v>
      </c>
      <c r="C1238" t="s">
        <v>354</v>
      </c>
      <c r="D1238" t="s">
        <v>1877</v>
      </c>
      <c r="E1238" t="s">
        <v>3335</v>
      </c>
      <c r="G1238" t="str">
        <f>IFERROR(VLOOKUP(C1238,'CWE Categories'!A:C,3,0),"")</f>
        <v/>
      </c>
      <c r="M1238" t="str">
        <f>IF($G1238&lt;&gt;"",VLOOKUP($G1238,Model!$A:$D,2,0),"")</f>
        <v/>
      </c>
      <c r="N1238" t="str">
        <f>IF($G1238&lt;&gt;"",VLOOKUP($G1238,Model!$A:$D,3,0),"")</f>
        <v/>
      </c>
      <c r="O1238" t="str">
        <f>IF($G1238&lt;&gt;"",VLOOKUP($G1238,Model!$A:$D,4,0),"")</f>
        <v/>
      </c>
    </row>
    <row r="1239" spans="1:15" x14ac:dyDescent="0.3">
      <c r="A1239" t="s">
        <v>3336</v>
      </c>
      <c r="B1239" t="s">
        <v>3337</v>
      </c>
      <c r="C1239" t="s">
        <v>36</v>
      </c>
      <c r="D1239" t="s">
        <v>1877</v>
      </c>
      <c r="E1239" t="s">
        <v>2233</v>
      </c>
      <c r="G1239" t="str">
        <f>IFERROR(VLOOKUP(C1239,'CWE Categories'!A:C,3,0),"")</f>
        <v/>
      </c>
      <c r="M1239" t="str">
        <f>IF($G1239&lt;&gt;"",VLOOKUP($G1239,Model!$A:$D,2,0),"")</f>
        <v/>
      </c>
      <c r="N1239" t="str">
        <f>IF($G1239&lt;&gt;"",VLOOKUP($G1239,Model!$A:$D,3,0),"")</f>
        <v/>
      </c>
      <c r="O1239" t="str">
        <f>IF($G1239&lt;&gt;"",VLOOKUP($G1239,Model!$A:$D,4,0),"")</f>
        <v/>
      </c>
    </row>
    <row r="1240" spans="1:15" x14ac:dyDescent="0.3">
      <c r="A1240" t="s">
        <v>3338</v>
      </c>
      <c r="B1240" t="s">
        <v>3339</v>
      </c>
      <c r="C1240" t="s">
        <v>83</v>
      </c>
      <c r="D1240" t="s">
        <v>1877</v>
      </c>
      <c r="E1240" t="s">
        <v>3340</v>
      </c>
      <c r="G1240" t="str">
        <f>IFERROR(VLOOKUP(C1240,'CWE Categories'!A:C,3,0),"")</f>
        <v>Cross-site Scripting (XSS)</v>
      </c>
      <c r="M1240" t="str">
        <f>IF($G1240&lt;&gt;"",VLOOKUP($G1240,Model!$A:$D,2,0),"")</f>
        <v>Command and Scripting Interpreter: JavaScript/JScript</v>
      </c>
      <c r="N1240" t="str">
        <f>IF($G1240&lt;&gt;"",VLOOKUP($G1240,Model!$A:$D,3,0),"")</f>
        <v>Man-in-the-Browser</v>
      </c>
      <c r="O1240" t="str">
        <f>IF($G1240&lt;&gt;"",VLOOKUP($G1240,Model!$A:$D,4,0),"")</f>
        <v>Stored – Drive-by Compromise, Others – User Execution: Malicious Link</v>
      </c>
    </row>
    <row r="1241" spans="1:15" x14ac:dyDescent="0.3">
      <c r="A1241" t="s">
        <v>3341</v>
      </c>
      <c r="B1241" t="s">
        <v>3342</v>
      </c>
      <c r="C1241" t="s">
        <v>1540</v>
      </c>
      <c r="D1241" t="s">
        <v>1877</v>
      </c>
      <c r="E1241" t="s">
        <v>3343</v>
      </c>
      <c r="G1241" t="str">
        <f>IFERROR(VLOOKUP(C1241,'CWE Categories'!A:C,3,0),"")</f>
        <v/>
      </c>
      <c r="M1241" t="str">
        <f>IF($G1241&lt;&gt;"",VLOOKUP($G1241,Model!$A:$D,2,0),"")</f>
        <v/>
      </c>
      <c r="N1241" t="str">
        <f>IF($G1241&lt;&gt;"",VLOOKUP($G1241,Model!$A:$D,3,0),"")</f>
        <v/>
      </c>
      <c r="O1241" t="str">
        <f>IF($G1241&lt;&gt;"",VLOOKUP($G1241,Model!$A:$D,4,0),"")</f>
        <v/>
      </c>
    </row>
    <row r="1242" spans="1:15" x14ac:dyDescent="0.3">
      <c r="A1242" t="s">
        <v>3344</v>
      </c>
      <c r="B1242" t="s">
        <v>3345</v>
      </c>
      <c r="C1242" t="s">
        <v>36</v>
      </c>
      <c r="D1242" t="s">
        <v>1877</v>
      </c>
      <c r="E1242">
        <v>0</v>
      </c>
      <c r="G1242" t="str">
        <f>IFERROR(VLOOKUP(C1242,'CWE Categories'!A:C,3,0),"")</f>
        <v/>
      </c>
      <c r="M1242" t="str">
        <f>IF($G1242&lt;&gt;"",VLOOKUP($G1242,Model!$A:$D,2,0),"")</f>
        <v/>
      </c>
      <c r="N1242" t="str">
        <f>IF($G1242&lt;&gt;"",VLOOKUP($G1242,Model!$A:$D,3,0),"")</f>
        <v/>
      </c>
      <c r="O1242" t="str">
        <f>IF($G1242&lt;&gt;"",VLOOKUP($G1242,Model!$A:$D,4,0),"")</f>
        <v/>
      </c>
    </row>
    <row r="1243" spans="1:15" x14ac:dyDescent="0.3">
      <c r="A1243" t="s">
        <v>3346</v>
      </c>
      <c r="B1243" t="s">
        <v>3347</v>
      </c>
      <c r="C1243" t="s">
        <v>354</v>
      </c>
      <c r="D1243" t="s">
        <v>1877</v>
      </c>
      <c r="E1243" t="s">
        <v>1945</v>
      </c>
      <c r="G1243" t="str">
        <f>IFERROR(VLOOKUP(C1243,'CWE Categories'!A:C,3,0),"")</f>
        <v/>
      </c>
      <c r="M1243" t="str">
        <f>IF($G1243&lt;&gt;"",VLOOKUP($G1243,Model!$A:$D,2,0),"")</f>
        <v/>
      </c>
      <c r="N1243" t="str">
        <f>IF($G1243&lt;&gt;"",VLOOKUP($G1243,Model!$A:$D,3,0),"")</f>
        <v/>
      </c>
      <c r="O1243" t="str">
        <f>IF($G1243&lt;&gt;"",VLOOKUP($G1243,Model!$A:$D,4,0),"")</f>
        <v/>
      </c>
    </row>
    <row r="1244" spans="1:15" x14ac:dyDescent="0.3">
      <c r="A1244" t="s">
        <v>3348</v>
      </c>
      <c r="B1244" t="s">
        <v>3349</v>
      </c>
      <c r="C1244" t="s">
        <v>2096</v>
      </c>
      <c r="D1244" t="s">
        <v>1877</v>
      </c>
      <c r="E1244" t="s">
        <v>3350</v>
      </c>
      <c r="G1244" t="str">
        <f>IFERROR(VLOOKUP(C1244,'CWE Categories'!A:C,3,0),"")</f>
        <v>Unrestricted File Upload</v>
      </c>
      <c r="M1244" t="str">
        <f>IF($G1244&lt;&gt;"",VLOOKUP($G1244,Model!$A:$D,2,0),"")</f>
        <v>Server Software Component: Web Shell</v>
      </c>
      <c r="N1244" t="str">
        <f>IF($G1244&lt;&gt;"",VLOOKUP($G1244,Model!$A:$D,3,0),"")</f>
        <v>Command and Scripting Interpreter</v>
      </c>
      <c r="O1244" t="str">
        <f>IF($G1244&lt;&gt;"",VLOOKUP($G1244,Model!$A:$D,4,0),"")</f>
        <v>External Remote Service</v>
      </c>
    </row>
    <row r="1245" spans="1:15" x14ac:dyDescent="0.3">
      <c r="A1245" t="s">
        <v>3351</v>
      </c>
      <c r="B1245" t="s">
        <v>3352</v>
      </c>
      <c r="C1245" t="s">
        <v>2096</v>
      </c>
      <c r="D1245" t="s">
        <v>1877</v>
      </c>
      <c r="E1245" t="s">
        <v>3353</v>
      </c>
      <c r="G1245" t="str">
        <f>IFERROR(VLOOKUP(C1245,'CWE Categories'!A:C,3,0),"")</f>
        <v>Unrestricted File Upload</v>
      </c>
      <c r="M1245" t="str">
        <f>IF($G1245&lt;&gt;"",VLOOKUP($G1245,Model!$A:$D,2,0),"")</f>
        <v>Server Software Component: Web Shell</v>
      </c>
      <c r="N1245" t="str">
        <f>IF($G1245&lt;&gt;"",VLOOKUP($G1245,Model!$A:$D,3,0),"")</f>
        <v>Command and Scripting Interpreter</v>
      </c>
      <c r="O1245" t="str">
        <f>IF($G1245&lt;&gt;"",VLOOKUP($G1245,Model!$A:$D,4,0),"")</f>
        <v>External Remote Service</v>
      </c>
    </row>
    <row r="1246" spans="1:15" x14ac:dyDescent="0.3">
      <c r="A1246" t="s">
        <v>3354</v>
      </c>
      <c r="B1246" t="s">
        <v>3355</v>
      </c>
      <c r="C1246" t="s">
        <v>136</v>
      </c>
      <c r="D1246" t="s">
        <v>1877</v>
      </c>
      <c r="E1246" t="s">
        <v>3356</v>
      </c>
      <c r="G1246" t="str">
        <f>IFERROR(VLOOKUP(C1246,'CWE Categories'!A:C,3,0),"")</f>
        <v>General Authentication, Authorization, and Permission Errors</v>
      </c>
      <c r="M1246" t="str">
        <f>IF($G1246&lt;&gt;"",VLOOKUP($G1246,Model!$A:$D,2,0),"")</f>
        <v>Exploit Public-Facing Application,  Exploitation for Privilege Escalation, Exploitation of Remote Services</v>
      </c>
      <c r="N1246" t="str">
        <f>IF($G1246&lt;&gt;"",VLOOKUP($G1246,Model!$A:$D,3,0),"")</f>
        <v>Depends on what is given access to.</v>
      </c>
      <c r="O1246" t="str">
        <f>IF($G1246&lt;&gt;"",VLOOKUP($G1246,Model!$A:$D,4,0),"")</f>
        <v>N/A</v>
      </c>
    </row>
    <row r="1247" spans="1:15" x14ac:dyDescent="0.3">
      <c r="A1247" t="s">
        <v>3357</v>
      </c>
      <c r="B1247" t="s">
        <v>3358</v>
      </c>
      <c r="C1247" t="s">
        <v>60</v>
      </c>
      <c r="D1247" t="s">
        <v>1877</v>
      </c>
      <c r="E1247" t="s">
        <v>3359</v>
      </c>
      <c r="G1247" t="str">
        <f>IFERROR(VLOOKUP(C1247,'CWE Categories'!A:C,3,0),"")</f>
        <v>SQL Injection</v>
      </c>
      <c r="M1247" t="str">
        <f>IF($G1247&lt;&gt;"",VLOOKUP($G1247,Model!$A:$D,2,0),"")</f>
        <v>Command and Scripting Interpreter</v>
      </c>
      <c r="N1247" t="str">
        <f>IF($G1247&lt;&gt;"",VLOOKUP($G1247,Model!$A:$D,3,0),"")</f>
        <v>Data from Local System, Server Software Component: Web Shell, Create Account, Exploit Public-Facing Application, Data Manipulation</v>
      </c>
      <c r="O1247" t="str">
        <f>IF($G1247&lt;&gt;"",VLOOKUP($G1247,Model!$A:$D,4,0),"")</f>
        <v>External Remote Service</v>
      </c>
    </row>
    <row r="1248" spans="1:15" x14ac:dyDescent="0.3">
      <c r="A1248" t="s">
        <v>3360</v>
      </c>
      <c r="B1248" t="s">
        <v>3361</v>
      </c>
      <c r="C1248" t="s">
        <v>17</v>
      </c>
      <c r="D1248" t="s">
        <v>1877</v>
      </c>
      <c r="E1248" t="s">
        <v>3362</v>
      </c>
      <c r="G1248" t="str">
        <f>IFERROR(VLOOKUP(C1248,'CWE Categories'!A:C,3,0),"")</f>
        <v>Memory Modification (Memory Buffer Errors, Pointer Issues, Type Errors, etc.)</v>
      </c>
      <c r="M1248" t="str">
        <f>IF($G1248&lt;&gt;"",VLOOKUP($G1248,Model!$A:$D,2,0),"")</f>
        <v>Hijack Execution Flow, Endpoint Denial of Service: Application or System Exploitation</v>
      </c>
      <c r="N1248" t="str">
        <f>IF($G1248&lt;&gt;"",VLOOKUP($G1248,Model!$A:$D,3,0),"")</f>
        <v>N/A</v>
      </c>
      <c r="O1248">
        <f>IF($G1248&lt;&gt;"",VLOOKUP($G1248,Model!$A:$D,4,0),"")</f>
        <v>0</v>
      </c>
    </row>
    <row r="1249" spans="1:15" x14ac:dyDescent="0.3">
      <c r="A1249" t="s">
        <v>3363</v>
      </c>
      <c r="B1249" t="s">
        <v>3364</v>
      </c>
      <c r="C1249" t="s">
        <v>203</v>
      </c>
      <c r="D1249" t="s">
        <v>1877</v>
      </c>
      <c r="E1249" t="s">
        <v>3365</v>
      </c>
      <c r="G1249" t="str">
        <f>IFERROR(VLOOKUP(C1249,'CWE Categories'!A:C,3,0),"")</f>
        <v/>
      </c>
      <c r="M1249" t="str">
        <f>IF($G1249&lt;&gt;"",VLOOKUP($G1249,Model!$A:$D,2,0),"")</f>
        <v/>
      </c>
      <c r="N1249" t="str">
        <f>IF($G1249&lt;&gt;"",VLOOKUP($G1249,Model!$A:$D,3,0),"")</f>
        <v/>
      </c>
      <c r="O1249" t="str">
        <f>IF($G1249&lt;&gt;"",VLOOKUP($G1249,Model!$A:$D,4,0),"")</f>
        <v/>
      </c>
    </row>
    <row r="1250" spans="1:15" x14ac:dyDescent="0.3">
      <c r="A1250" t="s">
        <v>3366</v>
      </c>
      <c r="B1250" t="s">
        <v>3367</v>
      </c>
      <c r="C1250" t="s">
        <v>354</v>
      </c>
      <c r="D1250" t="s">
        <v>1877</v>
      </c>
      <c r="E1250" t="s">
        <v>3368</v>
      </c>
      <c r="G1250" t="str">
        <f>IFERROR(VLOOKUP(C1250,'CWE Categories'!A:C,3,0),"")</f>
        <v/>
      </c>
      <c r="M1250" t="str">
        <f>IF($G1250&lt;&gt;"",VLOOKUP($G1250,Model!$A:$D,2,0),"")</f>
        <v/>
      </c>
      <c r="N1250" t="str">
        <f>IF($G1250&lt;&gt;"",VLOOKUP($G1250,Model!$A:$D,3,0),"")</f>
        <v/>
      </c>
      <c r="O1250" t="str">
        <f>IF($G1250&lt;&gt;"",VLOOKUP($G1250,Model!$A:$D,4,0),"")</f>
        <v/>
      </c>
    </row>
    <row r="1251" spans="1:15" x14ac:dyDescent="0.3">
      <c r="A1251" t="s">
        <v>3369</v>
      </c>
      <c r="B1251" t="s">
        <v>3370</v>
      </c>
      <c r="C1251" t="s">
        <v>60</v>
      </c>
      <c r="D1251" t="s">
        <v>1877</v>
      </c>
      <c r="E1251" t="s">
        <v>3371</v>
      </c>
      <c r="G1251" t="str">
        <f>IFERROR(VLOOKUP(C1251,'CWE Categories'!A:C,3,0),"")</f>
        <v>SQL Injection</v>
      </c>
      <c r="M1251" t="str">
        <f>IF($G1251&lt;&gt;"",VLOOKUP($G1251,Model!$A:$D,2,0),"")</f>
        <v>Command and Scripting Interpreter</v>
      </c>
      <c r="N1251" t="str">
        <f>IF($G1251&lt;&gt;"",VLOOKUP($G1251,Model!$A:$D,3,0),"")</f>
        <v>Data from Local System, Server Software Component: Web Shell, Create Account, Exploit Public-Facing Application, Data Manipulation</v>
      </c>
      <c r="O1251" t="str">
        <f>IF($G1251&lt;&gt;"",VLOOKUP($G1251,Model!$A:$D,4,0),"")</f>
        <v>External Remote Service</v>
      </c>
    </row>
    <row r="1252" spans="1:15" x14ac:dyDescent="0.3">
      <c r="A1252" t="s">
        <v>3372</v>
      </c>
      <c r="B1252" t="s">
        <v>3373</v>
      </c>
      <c r="C1252" t="s">
        <v>158</v>
      </c>
      <c r="D1252" t="s">
        <v>1877</v>
      </c>
      <c r="E1252" t="s">
        <v>2617</v>
      </c>
      <c r="G1252" t="str">
        <f>IFERROR(VLOOKUP(C1252,'CWE Categories'!A:C,3,0),"")</f>
        <v>Uncontrolled Resource Consumption</v>
      </c>
      <c r="M1252" t="str">
        <f>IF($G1252&lt;&gt;"",VLOOKUP($G1252,Model!$A:$D,2,0),"")</f>
        <v>Endpoint Denial of Service</v>
      </c>
      <c r="N1252" t="str">
        <f>IF($G1252&lt;&gt;"",VLOOKUP($G1252,Model!$A:$D,3,0),"")</f>
        <v>N/A</v>
      </c>
      <c r="O1252" t="str">
        <f>IF($G1252&lt;&gt;"",VLOOKUP($G1252,Model!$A:$D,4,0),"")</f>
        <v>N/A</v>
      </c>
    </row>
    <row r="1253" spans="1:15" x14ac:dyDescent="0.3">
      <c r="A1253" t="s">
        <v>3374</v>
      </c>
      <c r="B1253" t="s">
        <v>3375</v>
      </c>
      <c r="C1253" t="s">
        <v>106</v>
      </c>
      <c r="D1253" t="s">
        <v>1877</v>
      </c>
      <c r="E1253" t="s">
        <v>3376</v>
      </c>
      <c r="G1253" t="str">
        <f>IFERROR(VLOOKUP(C1253,'CWE Categories'!A:C,3,0),"")</f>
        <v>Cross-site Request Forgery (CSRF)</v>
      </c>
      <c r="M1253" t="str">
        <f>IF($G1253&lt;&gt;"",VLOOKUP($G1253,Model!$A:$D,2,0),"")</f>
        <v>Exploitation for Privilege Escalation</v>
      </c>
      <c r="N1253" t="str">
        <f>IF($G1253&lt;&gt;"",VLOOKUP($G1253,Model!$A:$D,3,0),"")</f>
        <v>Depends on what functionality is vulnerable</v>
      </c>
      <c r="O1253" t="str">
        <f>IF($G1253&lt;&gt;"",VLOOKUP($G1253,Model!$A:$D,4,0),"")</f>
        <v>User Execution: Malicious Link</v>
      </c>
    </row>
    <row r="1254" spans="1:15" x14ac:dyDescent="0.3">
      <c r="A1254" t="s">
        <v>3377</v>
      </c>
      <c r="B1254" t="s">
        <v>3378</v>
      </c>
      <c r="C1254" t="s">
        <v>394</v>
      </c>
      <c r="D1254" t="s">
        <v>1877</v>
      </c>
      <c r="E1254" t="s">
        <v>3379</v>
      </c>
      <c r="G1254" t="str">
        <f>IFERROR(VLOOKUP(C1254,'CWE Categories'!A:C,3,0),"")</f>
        <v/>
      </c>
      <c r="M1254" t="str">
        <f>IF($G1254&lt;&gt;"",VLOOKUP($G1254,Model!$A:$D,2,0),"")</f>
        <v/>
      </c>
      <c r="N1254" t="str">
        <f>IF($G1254&lt;&gt;"",VLOOKUP($G1254,Model!$A:$D,3,0),"")</f>
        <v/>
      </c>
      <c r="O1254" t="str">
        <f>IF($G1254&lt;&gt;"",VLOOKUP($G1254,Model!$A:$D,4,0),"")</f>
        <v/>
      </c>
    </row>
    <row r="1255" spans="1:15" x14ac:dyDescent="0.3">
      <c r="A1255" t="s">
        <v>3380</v>
      </c>
      <c r="B1255" t="s">
        <v>3381</v>
      </c>
      <c r="C1255" t="s">
        <v>17</v>
      </c>
      <c r="D1255" t="s">
        <v>1877</v>
      </c>
      <c r="E1255" t="s">
        <v>3382</v>
      </c>
      <c r="G1255" t="str">
        <f>IFERROR(VLOOKUP(C1255,'CWE Categories'!A:C,3,0),"")</f>
        <v>Memory Modification (Memory Buffer Errors, Pointer Issues, Type Errors, etc.)</v>
      </c>
      <c r="M1255" t="str">
        <f>IF($G1255&lt;&gt;"",VLOOKUP($G1255,Model!$A:$D,2,0),"")</f>
        <v>Hijack Execution Flow, Endpoint Denial of Service: Application or System Exploitation</v>
      </c>
      <c r="N1255" t="str">
        <f>IF($G1255&lt;&gt;"",VLOOKUP($G1255,Model!$A:$D,3,0),"")</f>
        <v>N/A</v>
      </c>
      <c r="O1255">
        <f>IF($G1255&lt;&gt;"",VLOOKUP($G1255,Model!$A:$D,4,0),"")</f>
        <v>0</v>
      </c>
    </row>
    <row r="1256" spans="1:15" x14ac:dyDescent="0.3">
      <c r="A1256" t="s">
        <v>3383</v>
      </c>
      <c r="B1256" t="s">
        <v>3384</v>
      </c>
      <c r="C1256" t="s">
        <v>354</v>
      </c>
      <c r="D1256" t="s">
        <v>1877</v>
      </c>
      <c r="E1256" t="s">
        <v>2146</v>
      </c>
      <c r="G1256" t="str">
        <f>IFERROR(VLOOKUP(C1256,'CWE Categories'!A:C,3,0),"")</f>
        <v/>
      </c>
      <c r="M1256" t="str">
        <f>IF($G1256&lt;&gt;"",VLOOKUP($G1256,Model!$A:$D,2,0),"")</f>
        <v/>
      </c>
      <c r="N1256" t="str">
        <f>IF($G1256&lt;&gt;"",VLOOKUP($G1256,Model!$A:$D,3,0),"")</f>
        <v/>
      </c>
      <c r="O1256" t="str">
        <f>IF($G1256&lt;&gt;"",VLOOKUP($G1256,Model!$A:$D,4,0),"")</f>
        <v/>
      </c>
    </row>
    <row r="1257" spans="1:15" x14ac:dyDescent="0.3">
      <c r="A1257" t="s">
        <v>3385</v>
      </c>
      <c r="B1257" t="s">
        <v>3386</v>
      </c>
      <c r="C1257" t="s">
        <v>330</v>
      </c>
      <c r="D1257" t="s">
        <v>1877</v>
      </c>
      <c r="E1257" t="s">
        <v>3387</v>
      </c>
      <c r="G1257" t="str">
        <f>IFERROR(VLOOKUP(C1257,'CWE Categories'!A:C,3,0),"")</f>
        <v/>
      </c>
      <c r="M1257" t="str">
        <f>IF($G1257&lt;&gt;"",VLOOKUP($G1257,Model!$A:$D,2,0),"")</f>
        <v/>
      </c>
      <c r="N1257" t="str">
        <f>IF($G1257&lt;&gt;"",VLOOKUP($G1257,Model!$A:$D,3,0),"")</f>
        <v/>
      </c>
      <c r="O1257" t="str">
        <f>IF($G1257&lt;&gt;"",VLOOKUP($G1257,Model!$A:$D,4,0),"")</f>
        <v/>
      </c>
    </row>
    <row r="1258" spans="1:15" x14ac:dyDescent="0.3">
      <c r="A1258" t="s">
        <v>3388</v>
      </c>
      <c r="B1258" t="s">
        <v>3389</v>
      </c>
      <c r="C1258" t="s">
        <v>83</v>
      </c>
      <c r="D1258" t="s">
        <v>1877</v>
      </c>
      <c r="E1258" t="s">
        <v>3390</v>
      </c>
      <c r="G1258" t="str">
        <f>IFERROR(VLOOKUP(C1258,'CWE Categories'!A:C,3,0),"")</f>
        <v>Cross-site Scripting (XSS)</v>
      </c>
      <c r="M1258" t="str">
        <f>IF($G1258&lt;&gt;"",VLOOKUP($G1258,Model!$A:$D,2,0),"")</f>
        <v>Command and Scripting Interpreter: JavaScript/JScript</v>
      </c>
      <c r="N1258" t="str">
        <f>IF($G1258&lt;&gt;"",VLOOKUP($G1258,Model!$A:$D,3,0),"")</f>
        <v>Man-in-the-Browser</v>
      </c>
      <c r="O1258" t="str">
        <f>IF($G1258&lt;&gt;"",VLOOKUP($G1258,Model!$A:$D,4,0),"")</f>
        <v>Stored – Drive-by Compromise, Others – User Execution: Malicious Link</v>
      </c>
    </row>
    <row r="1259" spans="1:15" x14ac:dyDescent="0.3">
      <c r="A1259" t="s">
        <v>3391</v>
      </c>
      <c r="B1259" t="s">
        <v>3392</v>
      </c>
      <c r="C1259">
        <v>0</v>
      </c>
      <c r="D1259" t="s">
        <v>1877</v>
      </c>
      <c r="E1259">
        <v>0</v>
      </c>
      <c r="G1259" t="str">
        <f>IFERROR(VLOOKUP(C1259,'CWE Categories'!A:C,3,0),"")</f>
        <v/>
      </c>
      <c r="M1259" t="str">
        <f>IF($G1259&lt;&gt;"",VLOOKUP($G1259,Model!$A:$D,2,0),"")</f>
        <v/>
      </c>
      <c r="N1259" t="str">
        <f>IF($G1259&lt;&gt;"",VLOOKUP($G1259,Model!$A:$D,3,0),"")</f>
        <v/>
      </c>
      <c r="O1259" t="str">
        <f>IF($G1259&lt;&gt;"",VLOOKUP($G1259,Model!$A:$D,4,0),"")</f>
        <v/>
      </c>
    </row>
    <row r="1260" spans="1:15" x14ac:dyDescent="0.3">
      <c r="A1260" t="s">
        <v>3393</v>
      </c>
      <c r="B1260" t="s">
        <v>3394</v>
      </c>
      <c r="C1260" t="s">
        <v>2010</v>
      </c>
      <c r="D1260" t="s">
        <v>1877</v>
      </c>
      <c r="E1260" t="s">
        <v>3395</v>
      </c>
      <c r="G1260" t="str">
        <f>IFERROR(VLOOKUP(C1260,'CWE Categories'!A:C,3,0),"")</f>
        <v/>
      </c>
      <c r="M1260" t="str">
        <f>IF($G1260&lt;&gt;"",VLOOKUP($G1260,Model!$A:$D,2,0),"")</f>
        <v/>
      </c>
      <c r="N1260" t="str">
        <f>IF($G1260&lt;&gt;"",VLOOKUP($G1260,Model!$A:$D,3,0),"")</f>
        <v/>
      </c>
      <c r="O1260" t="str">
        <f>IF($G1260&lt;&gt;"",VLOOKUP($G1260,Model!$A:$D,4,0),"")</f>
        <v/>
      </c>
    </row>
    <row r="1261" spans="1:15" x14ac:dyDescent="0.3">
      <c r="A1261" t="s">
        <v>3396</v>
      </c>
      <c r="B1261" t="s">
        <v>3397</v>
      </c>
      <c r="C1261" t="s">
        <v>25</v>
      </c>
      <c r="D1261" t="s">
        <v>1877</v>
      </c>
      <c r="E1261">
        <v>0</v>
      </c>
      <c r="G1261" t="str">
        <f>IFERROR(VLOOKUP(C1261,'CWE Categories'!A:C,3,0),"")</f>
        <v>Hard-coded Credentials</v>
      </c>
      <c r="M1261" t="str">
        <f>IF($G1261&lt;&gt;"",VLOOKUP($G1261,Model!$A:$D,2,0),"")</f>
        <v>Default Accounts</v>
      </c>
      <c r="N1261" t="str">
        <f>IF($G1261&lt;&gt;"",VLOOKUP($G1261,Model!$A:$D,3,0),"")</f>
        <v>N/A</v>
      </c>
      <c r="O1261" t="str">
        <f>IF($G1261&lt;&gt;"",VLOOKUP($G1261,Model!$A:$D,4,0),"")</f>
        <v>N/A</v>
      </c>
    </row>
    <row r="1262" spans="1:15" x14ac:dyDescent="0.3">
      <c r="A1262" t="s">
        <v>3398</v>
      </c>
      <c r="B1262" t="s">
        <v>3399</v>
      </c>
      <c r="C1262" t="s">
        <v>404</v>
      </c>
      <c r="D1262" t="s">
        <v>1877</v>
      </c>
      <c r="E1262" t="s">
        <v>3400</v>
      </c>
      <c r="G1262" t="str">
        <f>IFERROR(VLOOKUP(C1262,'CWE Categories'!A:C,3,0),"")</f>
        <v>General Authentication, Authorization, and Permission Errors</v>
      </c>
      <c r="M1262" t="str">
        <f>IF($G1262&lt;&gt;"",VLOOKUP($G1262,Model!$A:$D,2,0),"")</f>
        <v>Exploit Public-Facing Application,  Exploitation for Privilege Escalation, Exploitation of Remote Services</v>
      </c>
      <c r="N1262" t="str">
        <f>IF($G1262&lt;&gt;"",VLOOKUP($G1262,Model!$A:$D,3,0),"")</f>
        <v>Depends on what is given access to.</v>
      </c>
      <c r="O1262" t="str">
        <f>IF($G1262&lt;&gt;"",VLOOKUP($G1262,Model!$A:$D,4,0),"")</f>
        <v>N/A</v>
      </c>
    </row>
    <row r="1263" spans="1:15" x14ac:dyDescent="0.3">
      <c r="A1263" t="s">
        <v>3401</v>
      </c>
      <c r="B1263" t="s">
        <v>3402</v>
      </c>
      <c r="C1263" t="s">
        <v>985</v>
      </c>
      <c r="D1263" t="s">
        <v>1877</v>
      </c>
      <c r="E1263" t="s">
        <v>1942</v>
      </c>
      <c r="G1263" t="str">
        <f>IFERROR(VLOOKUP(C1263,'CWE Categories'!A:C,3,0),"")</f>
        <v>Memory Modification (Memory Buffer Errors, Pointer Issues, Type Errors, etc.)</v>
      </c>
      <c r="M1263" t="str">
        <f>IF($G1263&lt;&gt;"",VLOOKUP($G1263,Model!$A:$D,2,0),"")</f>
        <v>Hijack Execution Flow, Endpoint Denial of Service: Application or System Exploitation</v>
      </c>
      <c r="N1263" t="str">
        <f>IF($G1263&lt;&gt;"",VLOOKUP($G1263,Model!$A:$D,3,0),"")</f>
        <v>N/A</v>
      </c>
      <c r="O1263">
        <f>IF($G1263&lt;&gt;"",VLOOKUP($G1263,Model!$A:$D,4,0),"")</f>
        <v>0</v>
      </c>
    </row>
    <row r="1264" spans="1:15" x14ac:dyDescent="0.3">
      <c r="A1264" t="s">
        <v>3403</v>
      </c>
      <c r="B1264" t="s">
        <v>3404</v>
      </c>
      <c r="C1264" t="s">
        <v>158</v>
      </c>
      <c r="D1264" t="s">
        <v>1877</v>
      </c>
      <c r="E1264" t="s">
        <v>2761</v>
      </c>
      <c r="G1264" t="str">
        <f>IFERROR(VLOOKUP(C1264,'CWE Categories'!A:C,3,0),"")</f>
        <v>Uncontrolled Resource Consumption</v>
      </c>
      <c r="M1264" t="str">
        <f>IF($G1264&lt;&gt;"",VLOOKUP($G1264,Model!$A:$D,2,0),"")</f>
        <v>Endpoint Denial of Service</v>
      </c>
      <c r="N1264" t="str">
        <f>IF($G1264&lt;&gt;"",VLOOKUP($G1264,Model!$A:$D,3,0),"")</f>
        <v>N/A</v>
      </c>
      <c r="O1264" t="str">
        <f>IF($G1264&lt;&gt;"",VLOOKUP($G1264,Model!$A:$D,4,0),"")</f>
        <v>N/A</v>
      </c>
    </row>
    <row r="1265" spans="1:15" x14ac:dyDescent="0.3">
      <c r="A1265" t="s">
        <v>3405</v>
      </c>
      <c r="B1265" t="s">
        <v>3406</v>
      </c>
      <c r="C1265" t="s">
        <v>261</v>
      </c>
      <c r="D1265" t="s">
        <v>1877</v>
      </c>
      <c r="E1265" t="s">
        <v>3407</v>
      </c>
      <c r="G1265" t="str">
        <f>IFERROR(VLOOKUP(C1265,'CWE Categories'!A:C,3,0),"")</f>
        <v>Directory Traversal (Relative and Absolute)</v>
      </c>
      <c r="M1265" t="str">
        <f>IF($G1265&lt;&gt;"",VLOOKUP($G1265,Model!$A:$D,2,0),"")</f>
        <v>Read files on system  - Data from Local System; Delete files  - Data Destruction; Upload files - Server Software Component: Web Shell; Write to existing files on system  - Data Manipulation</v>
      </c>
      <c r="N1265" t="str">
        <f>IF($G1265&lt;&gt;"",VLOOKUP($G1265,Model!$A:$D,3,0),"")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65" t="str">
        <f>IF($G1265&lt;&gt;"",VLOOKUP($G1265,Model!$A:$D,4,0),"")</f>
        <v>T1133</v>
      </c>
    </row>
    <row r="1266" spans="1:15" x14ac:dyDescent="0.3">
      <c r="A1266" t="s">
        <v>3408</v>
      </c>
      <c r="B1266" t="s">
        <v>3409</v>
      </c>
      <c r="C1266" t="s">
        <v>674</v>
      </c>
      <c r="D1266" t="s">
        <v>1877</v>
      </c>
      <c r="E1266" t="s">
        <v>3410</v>
      </c>
      <c r="G1266" t="str">
        <f>IFERROR(VLOOKUP(C1266,'CWE Categories'!A:C,3,0),"")</f>
        <v>Memory Modification (Memory Buffer Errors, Pointer Issues, Type Errors, etc.)</v>
      </c>
      <c r="M1266" t="str">
        <f>IF($G1266&lt;&gt;"",VLOOKUP($G1266,Model!$A:$D,2,0),"")</f>
        <v>Hijack Execution Flow, Endpoint Denial of Service: Application or System Exploitation</v>
      </c>
      <c r="N1266" t="str">
        <f>IF($G1266&lt;&gt;"",VLOOKUP($G1266,Model!$A:$D,3,0),"")</f>
        <v>N/A</v>
      </c>
      <c r="O1266">
        <f>IF($G1266&lt;&gt;"",VLOOKUP($G1266,Model!$A:$D,4,0),"")</f>
        <v>0</v>
      </c>
    </row>
    <row r="1267" spans="1:15" x14ac:dyDescent="0.3">
      <c r="A1267" t="s">
        <v>3411</v>
      </c>
      <c r="B1267" t="s">
        <v>3412</v>
      </c>
      <c r="C1267" t="s">
        <v>119</v>
      </c>
      <c r="D1267" t="s">
        <v>1877</v>
      </c>
      <c r="E1267" t="s">
        <v>3413</v>
      </c>
      <c r="G1267" t="str">
        <f>IFERROR(VLOOKUP(C1267,'CWE Categories'!A:C,3,0),"")</f>
        <v>OS Command Injection</v>
      </c>
      <c r="M1267" t="str">
        <f>IF($G1267&lt;&gt;"",VLOOKUP($G1267,Model!$A:$D,2,0),"")</f>
        <v>Command and Scripting Interpreter</v>
      </c>
      <c r="N1267" t="str">
        <f>IF($G1267&lt;&gt;"",VLOOKUP($G1267,Model!$A:$D,3,0),"")</f>
        <v>N/A</v>
      </c>
      <c r="O1267" t="str">
        <f>IF($G1267&lt;&gt;"",VLOOKUP($G1267,Model!$A:$D,4,0),"")</f>
        <v>External Remote Service</v>
      </c>
    </row>
    <row r="1268" spans="1:15" x14ac:dyDescent="0.3">
      <c r="A1268" t="s">
        <v>3414</v>
      </c>
      <c r="B1268" t="s">
        <v>3415</v>
      </c>
      <c r="C1268" t="s">
        <v>136</v>
      </c>
      <c r="D1268" t="s">
        <v>1877</v>
      </c>
      <c r="E1268" t="s">
        <v>3416</v>
      </c>
      <c r="G1268" t="str">
        <f>IFERROR(VLOOKUP(C1268,'CWE Categories'!A:C,3,0),"")</f>
        <v>General Authentication, Authorization, and Permission Errors</v>
      </c>
      <c r="M1268" t="str">
        <f>IF($G1268&lt;&gt;"",VLOOKUP($G1268,Model!$A:$D,2,0),"")</f>
        <v>Exploit Public-Facing Application,  Exploitation for Privilege Escalation, Exploitation of Remote Services</v>
      </c>
      <c r="N1268" t="str">
        <f>IF($G1268&lt;&gt;"",VLOOKUP($G1268,Model!$A:$D,3,0),"")</f>
        <v>Depends on what is given access to.</v>
      </c>
      <c r="O1268" t="str">
        <f>IF($G1268&lt;&gt;"",VLOOKUP($G1268,Model!$A:$D,4,0),"")</f>
        <v>N/A</v>
      </c>
    </row>
    <row r="1269" spans="1:15" x14ac:dyDescent="0.3">
      <c r="A1269" t="s">
        <v>3417</v>
      </c>
      <c r="B1269" t="s">
        <v>3418</v>
      </c>
      <c r="C1269" t="s">
        <v>183</v>
      </c>
      <c r="D1269" t="s">
        <v>1877</v>
      </c>
      <c r="E1269" t="s">
        <v>3419</v>
      </c>
      <c r="G1269" t="str">
        <f>IFERROR(VLOOKUP(C1269,'CWE Categories'!A:C,3,0),"")</f>
        <v>General Authentication, Authorization, and Permission Errors</v>
      </c>
      <c r="M1269" t="str">
        <f>IF($G1269&lt;&gt;"",VLOOKUP($G1269,Model!$A:$D,2,0),"")</f>
        <v>Exploit Public-Facing Application,  Exploitation for Privilege Escalation, Exploitation of Remote Services</v>
      </c>
      <c r="N1269" t="str">
        <f>IF($G1269&lt;&gt;"",VLOOKUP($G1269,Model!$A:$D,3,0),"")</f>
        <v>Depends on what is given access to.</v>
      </c>
      <c r="O1269" t="str">
        <f>IF($G1269&lt;&gt;"",VLOOKUP($G1269,Model!$A:$D,4,0),"")</f>
        <v>N/A</v>
      </c>
    </row>
    <row r="1270" spans="1:15" x14ac:dyDescent="0.3">
      <c r="A1270" t="s">
        <v>3420</v>
      </c>
      <c r="B1270" t="s">
        <v>3421</v>
      </c>
      <c r="C1270" t="s">
        <v>83</v>
      </c>
      <c r="D1270" t="s">
        <v>1877</v>
      </c>
      <c r="E1270" t="s">
        <v>3422</v>
      </c>
      <c r="G1270" t="str">
        <f>IFERROR(VLOOKUP(C1270,'CWE Categories'!A:C,3,0),"")</f>
        <v>Cross-site Scripting (XSS)</v>
      </c>
      <c r="M1270" t="str">
        <f>IF($G1270&lt;&gt;"",VLOOKUP($G1270,Model!$A:$D,2,0),"")</f>
        <v>Command and Scripting Interpreter: JavaScript/JScript</v>
      </c>
      <c r="N1270" t="str">
        <f>IF($G1270&lt;&gt;"",VLOOKUP($G1270,Model!$A:$D,3,0),"")</f>
        <v>Man-in-the-Browser</v>
      </c>
      <c r="O1270" t="str">
        <f>IF($G1270&lt;&gt;"",VLOOKUP($G1270,Model!$A:$D,4,0),"")</f>
        <v>Stored – Drive-by Compromise, Others – User Execution: Malicious Link</v>
      </c>
    </row>
    <row r="1271" spans="1:15" x14ac:dyDescent="0.3">
      <c r="A1271" t="s">
        <v>3423</v>
      </c>
      <c r="B1271" t="s">
        <v>3424</v>
      </c>
      <c r="C1271" t="s">
        <v>2010</v>
      </c>
      <c r="D1271" t="s">
        <v>1877</v>
      </c>
      <c r="E1271" t="s">
        <v>3425</v>
      </c>
      <c r="G1271" t="str">
        <f>IFERROR(VLOOKUP(C1271,'CWE Categories'!A:C,3,0),"")</f>
        <v/>
      </c>
      <c r="M1271" t="str">
        <f>IF($G1271&lt;&gt;"",VLOOKUP($G1271,Model!$A:$D,2,0),"")</f>
        <v/>
      </c>
      <c r="N1271" t="str">
        <f>IF($G1271&lt;&gt;"",VLOOKUP($G1271,Model!$A:$D,3,0),"")</f>
        <v/>
      </c>
      <c r="O1271" t="str">
        <f>IF($G1271&lt;&gt;"",VLOOKUP($G1271,Model!$A:$D,4,0),"")</f>
        <v/>
      </c>
    </row>
    <row r="1272" spans="1:15" x14ac:dyDescent="0.3">
      <c r="A1272" t="s">
        <v>3426</v>
      </c>
      <c r="B1272" t="s">
        <v>3427</v>
      </c>
      <c r="C1272" t="s">
        <v>3428</v>
      </c>
      <c r="D1272" t="s">
        <v>1877</v>
      </c>
      <c r="E1272" t="s">
        <v>3429</v>
      </c>
      <c r="G1272" t="str">
        <f>IFERROR(VLOOKUP(C1272,'CWE Categories'!A:C,3,0),"")</f>
        <v/>
      </c>
      <c r="M1272" t="str">
        <f>IF($G1272&lt;&gt;"",VLOOKUP($G1272,Model!$A:$D,2,0),"")</f>
        <v/>
      </c>
      <c r="N1272" t="str">
        <f>IF($G1272&lt;&gt;"",VLOOKUP($G1272,Model!$A:$D,3,0),"")</f>
        <v/>
      </c>
      <c r="O1272" t="str">
        <f>IF($G1272&lt;&gt;"",VLOOKUP($G1272,Model!$A:$D,4,0),"")</f>
        <v/>
      </c>
    </row>
    <row r="1273" spans="1:15" x14ac:dyDescent="0.3">
      <c r="A1273" t="s">
        <v>3430</v>
      </c>
      <c r="B1273" t="s">
        <v>3431</v>
      </c>
      <c r="C1273" t="s">
        <v>354</v>
      </c>
      <c r="D1273" t="s">
        <v>1877</v>
      </c>
      <c r="E1273" t="s">
        <v>3089</v>
      </c>
      <c r="G1273" t="str">
        <f>IFERROR(VLOOKUP(C1273,'CWE Categories'!A:C,3,0),"")</f>
        <v/>
      </c>
      <c r="M1273" t="str">
        <f>IF($G1273&lt;&gt;"",VLOOKUP($G1273,Model!$A:$D,2,0),"")</f>
        <v/>
      </c>
      <c r="N1273" t="str">
        <f>IF($G1273&lt;&gt;"",VLOOKUP($G1273,Model!$A:$D,3,0),"")</f>
        <v/>
      </c>
      <c r="O1273" t="str">
        <f>IF($G1273&lt;&gt;"",VLOOKUP($G1273,Model!$A:$D,4,0),"")</f>
        <v/>
      </c>
    </row>
    <row r="1274" spans="1:15" x14ac:dyDescent="0.3">
      <c r="A1274" t="s">
        <v>3432</v>
      </c>
      <c r="B1274" t="s">
        <v>3433</v>
      </c>
      <c r="C1274" t="s">
        <v>73</v>
      </c>
      <c r="D1274" t="s">
        <v>1877</v>
      </c>
      <c r="E1274">
        <v>0</v>
      </c>
      <c r="G1274" t="str">
        <f>IFERROR(VLOOKUP(C1274,'CWE Categories'!A:C,3,0),"")</f>
        <v>OS Command Injection</v>
      </c>
      <c r="M1274" t="str">
        <f>IF($G1274&lt;&gt;"",VLOOKUP($G1274,Model!$A:$D,2,0),"")</f>
        <v>Command and Scripting Interpreter</v>
      </c>
      <c r="N1274" t="str">
        <f>IF($G1274&lt;&gt;"",VLOOKUP($G1274,Model!$A:$D,3,0),"")</f>
        <v>N/A</v>
      </c>
      <c r="O1274" t="str">
        <f>IF($G1274&lt;&gt;"",VLOOKUP($G1274,Model!$A:$D,4,0),"")</f>
        <v>External Remote Service</v>
      </c>
    </row>
    <row r="1275" spans="1:15" x14ac:dyDescent="0.3">
      <c r="A1275" t="s">
        <v>3434</v>
      </c>
      <c r="B1275" t="s">
        <v>3435</v>
      </c>
      <c r="C1275" t="e">
        <v>#N/A</v>
      </c>
      <c r="D1275" t="s">
        <v>1877</v>
      </c>
      <c r="E1275" t="e">
        <v>#N/A</v>
      </c>
      <c r="G1275" t="str">
        <f>IFERROR(VLOOKUP(C1275,'CWE Categories'!A:C,3,0),"")</f>
        <v/>
      </c>
      <c r="M1275" t="str">
        <f>IF($G1275&lt;&gt;"",VLOOKUP($G1275,Model!$A:$D,2,0),"")</f>
        <v/>
      </c>
      <c r="N1275" t="str">
        <f>IF($G1275&lt;&gt;"",VLOOKUP($G1275,Model!$A:$D,3,0),"")</f>
        <v/>
      </c>
      <c r="O1275" t="str">
        <f>IF($G1275&lt;&gt;"",VLOOKUP($G1275,Model!$A:$D,4,0),"")</f>
        <v/>
      </c>
    </row>
    <row r="1276" spans="1:15" x14ac:dyDescent="0.3">
      <c r="A1276" t="s">
        <v>3436</v>
      </c>
      <c r="B1276" t="s">
        <v>3437</v>
      </c>
      <c r="C1276" t="s">
        <v>578</v>
      </c>
      <c r="D1276" t="s">
        <v>1877</v>
      </c>
      <c r="E1276" t="s">
        <v>3438</v>
      </c>
      <c r="G1276" t="str">
        <f>IFERROR(VLOOKUP(C1276,'CWE Categories'!A:C,3,0),"")</f>
        <v>Code Injection</v>
      </c>
      <c r="M1276" t="str">
        <f>IF($G1276&lt;&gt;"",VLOOKUP($G1276,Model!$A:$D,2,0),"")</f>
        <v>Command and Scripting Interpreter</v>
      </c>
      <c r="N1276" t="str">
        <f>IF($G1276&lt;&gt;"",VLOOKUP($G1276,Model!$A:$D,3,0),"")</f>
        <v>N/A</v>
      </c>
      <c r="O1276" t="str">
        <f>IF($G1276&lt;&gt;"",VLOOKUP($G1276,Model!$A:$D,4,0),"")</f>
        <v>N/A</v>
      </c>
    </row>
    <row r="1277" spans="1:15" x14ac:dyDescent="0.3">
      <c r="A1277" t="s">
        <v>3439</v>
      </c>
      <c r="B1277" t="s">
        <v>3440</v>
      </c>
      <c r="C1277" t="s">
        <v>36</v>
      </c>
      <c r="D1277" t="s">
        <v>1877</v>
      </c>
      <c r="E1277" t="s">
        <v>3441</v>
      </c>
      <c r="G1277" t="str">
        <f>IFERROR(VLOOKUP(C1277,'CWE Categories'!A:C,3,0),"")</f>
        <v/>
      </c>
      <c r="M1277" t="str">
        <f>IF($G1277&lt;&gt;"",VLOOKUP($G1277,Model!$A:$D,2,0),"")</f>
        <v/>
      </c>
      <c r="N1277" t="str">
        <f>IF($G1277&lt;&gt;"",VLOOKUP($G1277,Model!$A:$D,3,0),"")</f>
        <v/>
      </c>
      <c r="O1277" t="str">
        <f>IF($G1277&lt;&gt;"",VLOOKUP($G1277,Model!$A:$D,4,0),"")</f>
        <v/>
      </c>
    </row>
    <row r="1278" spans="1:15" x14ac:dyDescent="0.3">
      <c r="A1278" t="s">
        <v>3442</v>
      </c>
      <c r="B1278" t="s">
        <v>3443</v>
      </c>
      <c r="C1278" t="s">
        <v>330</v>
      </c>
      <c r="D1278" t="s">
        <v>1877</v>
      </c>
      <c r="E1278" t="s">
        <v>2527</v>
      </c>
      <c r="G1278" t="str">
        <f>IFERROR(VLOOKUP(C1278,'CWE Categories'!A:C,3,0),"")</f>
        <v/>
      </c>
      <c r="M1278" t="str">
        <f>IF($G1278&lt;&gt;"",VLOOKUP($G1278,Model!$A:$D,2,0),"")</f>
        <v/>
      </c>
      <c r="N1278" t="str">
        <f>IF($G1278&lt;&gt;"",VLOOKUP($G1278,Model!$A:$D,3,0),"")</f>
        <v/>
      </c>
      <c r="O1278" t="str">
        <f>IF($G1278&lt;&gt;"",VLOOKUP($G1278,Model!$A:$D,4,0),"")</f>
        <v/>
      </c>
    </row>
    <row r="1279" spans="1:15" x14ac:dyDescent="0.3">
      <c r="A1279" t="s">
        <v>3444</v>
      </c>
      <c r="B1279" t="s">
        <v>3445</v>
      </c>
      <c r="C1279" t="s">
        <v>203</v>
      </c>
      <c r="D1279" t="s">
        <v>1877</v>
      </c>
      <c r="E1279" t="s">
        <v>3446</v>
      </c>
      <c r="G1279" t="str">
        <f>IFERROR(VLOOKUP(C1279,'CWE Categories'!A:C,3,0),"")</f>
        <v/>
      </c>
      <c r="M1279" t="str">
        <f>IF($G1279&lt;&gt;"",VLOOKUP($G1279,Model!$A:$D,2,0),"")</f>
        <v/>
      </c>
      <c r="N1279" t="str">
        <f>IF($G1279&lt;&gt;"",VLOOKUP($G1279,Model!$A:$D,3,0),"")</f>
        <v/>
      </c>
      <c r="O1279" t="str">
        <f>IF($G1279&lt;&gt;"",VLOOKUP($G1279,Model!$A:$D,4,0),"")</f>
        <v/>
      </c>
    </row>
    <row r="1280" spans="1:15" x14ac:dyDescent="0.3">
      <c r="A1280" t="s">
        <v>3447</v>
      </c>
      <c r="B1280" t="s">
        <v>3448</v>
      </c>
      <c r="C1280" t="s">
        <v>128</v>
      </c>
      <c r="D1280" t="s">
        <v>1877</v>
      </c>
      <c r="E1280">
        <v>0</v>
      </c>
      <c r="G1280" t="str">
        <f>IFERROR(VLOOKUP(C1280,'CWE Categories'!A:C,3,0),"")</f>
        <v>General Authentication, Authorization, and Permission Errors</v>
      </c>
      <c r="M1280" t="str">
        <f>IF($G1280&lt;&gt;"",VLOOKUP($G1280,Model!$A:$D,2,0),"")</f>
        <v>Exploit Public-Facing Application,  Exploitation for Privilege Escalation, Exploitation of Remote Services</v>
      </c>
      <c r="N1280" t="str">
        <f>IF($G1280&lt;&gt;"",VLOOKUP($G1280,Model!$A:$D,3,0),"")</f>
        <v>Depends on what is given access to.</v>
      </c>
      <c r="O1280" t="str">
        <f>IF($G1280&lt;&gt;"",VLOOKUP($G1280,Model!$A:$D,4,0),"")</f>
        <v>N/A</v>
      </c>
    </row>
    <row r="1281" spans="1:15" x14ac:dyDescent="0.3">
      <c r="A1281" t="s">
        <v>3449</v>
      </c>
      <c r="B1281" t="s">
        <v>3450</v>
      </c>
      <c r="C1281" t="s">
        <v>106</v>
      </c>
      <c r="D1281" t="s">
        <v>1877</v>
      </c>
      <c r="E1281" t="s">
        <v>3451</v>
      </c>
      <c r="G1281" t="str">
        <f>IFERROR(VLOOKUP(C1281,'CWE Categories'!A:C,3,0),"")</f>
        <v>Cross-site Request Forgery (CSRF)</v>
      </c>
      <c r="M1281" t="str">
        <f>IF($G1281&lt;&gt;"",VLOOKUP($G1281,Model!$A:$D,2,0),"")</f>
        <v>Exploitation for Privilege Escalation</v>
      </c>
      <c r="N1281" t="str">
        <f>IF($G1281&lt;&gt;"",VLOOKUP($G1281,Model!$A:$D,3,0),"")</f>
        <v>Depends on what functionality is vulnerable</v>
      </c>
      <c r="O1281" t="str">
        <f>IF($G1281&lt;&gt;"",VLOOKUP($G1281,Model!$A:$D,4,0),"")</f>
        <v>User Execution: Malicious Link</v>
      </c>
    </row>
    <row r="1282" spans="1:15" x14ac:dyDescent="0.3">
      <c r="A1282" t="s">
        <v>3452</v>
      </c>
      <c r="B1282" t="s">
        <v>3453</v>
      </c>
      <c r="C1282" t="s">
        <v>83</v>
      </c>
      <c r="D1282" t="s">
        <v>1877</v>
      </c>
      <c r="E1282" t="s">
        <v>2410</v>
      </c>
      <c r="G1282" t="str">
        <f>IFERROR(VLOOKUP(C1282,'CWE Categories'!A:C,3,0),"")</f>
        <v>Cross-site Scripting (XSS)</v>
      </c>
      <c r="M1282" t="str">
        <f>IF($G1282&lt;&gt;"",VLOOKUP($G1282,Model!$A:$D,2,0),"")</f>
        <v>Command and Scripting Interpreter: JavaScript/JScript</v>
      </c>
      <c r="N1282" t="str">
        <f>IF($G1282&lt;&gt;"",VLOOKUP($G1282,Model!$A:$D,3,0),"")</f>
        <v>Man-in-the-Browser</v>
      </c>
      <c r="O1282" t="str">
        <f>IF($G1282&lt;&gt;"",VLOOKUP($G1282,Model!$A:$D,4,0),"")</f>
        <v>Stored – Drive-by Compromise, Others – User Execution: Malicious Link</v>
      </c>
    </row>
    <row r="1283" spans="1:15" x14ac:dyDescent="0.3">
      <c r="A1283" t="s">
        <v>3454</v>
      </c>
      <c r="B1283" t="s">
        <v>3455</v>
      </c>
      <c r="C1283" t="s">
        <v>83</v>
      </c>
      <c r="D1283" t="s">
        <v>1877</v>
      </c>
      <c r="E1283" t="s">
        <v>3456</v>
      </c>
      <c r="G1283" t="str">
        <f>IFERROR(VLOOKUP(C1283,'CWE Categories'!A:C,3,0),"")</f>
        <v>Cross-site Scripting (XSS)</v>
      </c>
      <c r="M1283" t="str">
        <f>IF($G1283&lt;&gt;"",VLOOKUP($G1283,Model!$A:$D,2,0),"")</f>
        <v>Command and Scripting Interpreter: JavaScript/JScript</v>
      </c>
      <c r="N1283" t="str">
        <f>IF($G1283&lt;&gt;"",VLOOKUP($G1283,Model!$A:$D,3,0),"")</f>
        <v>Man-in-the-Browser</v>
      </c>
      <c r="O1283" t="str">
        <f>IF($G1283&lt;&gt;"",VLOOKUP($G1283,Model!$A:$D,4,0),"")</f>
        <v>Stored – Drive-by Compromise, Others – User Execution: Malicious Link</v>
      </c>
    </row>
    <row r="1284" spans="1:15" x14ac:dyDescent="0.3">
      <c r="A1284" t="s">
        <v>3457</v>
      </c>
      <c r="B1284" t="s">
        <v>3458</v>
      </c>
      <c r="C1284" t="e">
        <v>#N/A</v>
      </c>
      <c r="D1284" t="s">
        <v>1877</v>
      </c>
      <c r="E1284" t="e">
        <v>#N/A</v>
      </c>
      <c r="G1284" t="str">
        <f>IFERROR(VLOOKUP(C1284,'CWE Categories'!A:C,3,0),"")</f>
        <v/>
      </c>
      <c r="M1284" t="str">
        <f>IF($G1284&lt;&gt;"",VLOOKUP($G1284,Model!$A:$D,2,0),"")</f>
        <v/>
      </c>
      <c r="N1284" t="str">
        <f>IF($G1284&lt;&gt;"",VLOOKUP($G1284,Model!$A:$D,3,0),"")</f>
        <v/>
      </c>
      <c r="O1284" t="str">
        <f>IF($G1284&lt;&gt;"",VLOOKUP($G1284,Model!$A:$D,4,0),"")</f>
        <v/>
      </c>
    </row>
    <row r="1285" spans="1:15" x14ac:dyDescent="0.3">
      <c r="A1285" t="s">
        <v>3459</v>
      </c>
      <c r="B1285" t="s">
        <v>3460</v>
      </c>
      <c r="C1285" t="s">
        <v>83</v>
      </c>
      <c r="D1285" t="s">
        <v>1877</v>
      </c>
      <c r="E1285" t="s">
        <v>3461</v>
      </c>
      <c r="G1285" t="str">
        <f>IFERROR(VLOOKUP(C1285,'CWE Categories'!A:C,3,0),"")</f>
        <v>Cross-site Scripting (XSS)</v>
      </c>
      <c r="M1285" t="str">
        <f>IF($G1285&lt;&gt;"",VLOOKUP($G1285,Model!$A:$D,2,0),"")</f>
        <v>Command and Scripting Interpreter: JavaScript/JScript</v>
      </c>
      <c r="N1285" t="str">
        <f>IF($G1285&lt;&gt;"",VLOOKUP($G1285,Model!$A:$D,3,0),"")</f>
        <v>Man-in-the-Browser</v>
      </c>
      <c r="O1285" t="str">
        <f>IF($G1285&lt;&gt;"",VLOOKUP($G1285,Model!$A:$D,4,0),"")</f>
        <v>Stored – Drive-by Compromise, Others – User Execution: Malicious Link</v>
      </c>
    </row>
    <row r="1286" spans="1:15" x14ac:dyDescent="0.3">
      <c r="A1286" t="s">
        <v>3462</v>
      </c>
      <c r="B1286" t="s">
        <v>3463</v>
      </c>
      <c r="C1286" t="s">
        <v>83</v>
      </c>
      <c r="D1286" t="s">
        <v>1877</v>
      </c>
      <c r="E1286" t="s">
        <v>3464</v>
      </c>
      <c r="G1286" t="str">
        <f>IFERROR(VLOOKUP(C1286,'CWE Categories'!A:C,3,0),"")</f>
        <v>Cross-site Scripting (XSS)</v>
      </c>
      <c r="M1286" t="str">
        <f>IF($G1286&lt;&gt;"",VLOOKUP($G1286,Model!$A:$D,2,0),"")</f>
        <v>Command and Scripting Interpreter: JavaScript/JScript</v>
      </c>
      <c r="N1286" t="str">
        <f>IF($G1286&lt;&gt;"",VLOOKUP($G1286,Model!$A:$D,3,0),"")</f>
        <v>Man-in-the-Browser</v>
      </c>
      <c r="O1286" t="str">
        <f>IF($G1286&lt;&gt;"",VLOOKUP($G1286,Model!$A:$D,4,0),"")</f>
        <v>Stored – Drive-by Compromise, Others – User Execution: Malicious Link</v>
      </c>
    </row>
    <row r="1287" spans="1:15" x14ac:dyDescent="0.3">
      <c r="A1287" t="s">
        <v>3465</v>
      </c>
      <c r="B1287" t="s">
        <v>3466</v>
      </c>
      <c r="C1287" t="s">
        <v>432</v>
      </c>
      <c r="D1287" t="s">
        <v>1877</v>
      </c>
      <c r="E1287" t="s">
        <v>1939</v>
      </c>
      <c r="G1287" t="str">
        <f>IFERROR(VLOOKUP(C1287,'CWE Categories'!A:C,3,0),"")</f>
        <v>Session Fixation</v>
      </c>
      <c r="M1287" t="str">
        <f>IF($G1287&lt;&gt;"",VLOOKUP($G1287,Model!$A:$D,2,0),"")</f>
        <v>Remote Service Session Hijacking</v>
      </c>
      <c r="N1287" t="str">
        <f>IF($G1287&lt;&gt;"",VLOOKUP($G1287,Model!$A:$D,3,0),"")</f>
        <v>N/A</v>
      </c>
      <c r="O1287" t="str">
        <f>IF($G1287&lt;&gt;"",VLOOKUP($G1287,Model!$A:$D,4,0),"")</f>
        <v>N/A</v>
      </c>
    </row>
    <row r="1288" spans="1:15" x14ac:dyDescent="0.3">
      <c r="A1288" t="s">
        <v>3467</v>
      </c>
      <c r="B1288" t="s">
        <v>3468</v>
      </c>
      <c r="C1288" t="s">
        <v>507</v>
      </c>
      <c r="D1288" t="s">
        <v>1877</v>
      </c>
      <c r="E1288">
        <v>0</v>
      </c>
      <c r="G1288" t="str">
        <f>IFERROR(VLOOKUP(C1288,'CWE Categories'!A:C,3,0),"")</f>
        <v>General Authentication, Authorization, and Permission Errors</v>
      </c>
      <c r="M1288" t="str">
        <f>IF($G1288&lt;&gt;"",VLOOKUP($G1288,Model!$A:$D,2,0),"")</f>
        <v>Exploit Public-Facing Application,  Exploitation for Privilege Escalation, Exploitation of Remote Services</v>
      </c>
      <c r="N1288" t="str">
        <f>IF($G1288&lt;&gt;"",VLOOKUP($G1288,Model!$A:$D,3,0),"")</f>
        <v>Depends on what is given access to.</v>
      </c>
      <c r="O1288" t="str">
        <f>IF($G1288&lt;&gt;"",VLOOKUP($G1288,Model!$A:$D,4,0),"")</f>
        <v>N/A</v>
      </c>
    </row>
    <row r="1289" spans="1:15" x14ac:dyDescent="0.3">
      <c r="A1289" t="s">
        <v>3469</v>
      </c>
      <c r="B1289" t="s">
        <v>3470</v>
      </c>
      <c r="C1289" t="s">
        <v>83</v>
      </c>
      <c r="D1289" t="s">
        <v>1877</v>
      </c>
      <c r="E1289" t="s">
        <v>2233</v>
      </c>
      <c r="G1289" t="str">
        <f>IFERROR(VLOOKUP(C1289,'CWE Categories'!A:C,3,0),"")</f>
        <v>Cross-site Scripting (XSS)</v>
      </c>
      <c r="M1289" t="str">
        <f>IF($G1289&lt;&gt;"",VLOOKUP($G1289,Model!$A:$D,2,0),"")</f>
        <v>Command and Scripting Interpreter: JavaScript/JScript</v>
      </c>
      <c r="N1289" t="str">
        <f>IF($G1289&lt;&gt;"",VLOOKUP($G1289,Model!$A:$D,3,0),"")</f>
        <v>Man-in-the-Browser</v>
      </c>
      <c r="O1289" t="str">
        <f>IF($G1289&lt;&gt;"",VLOOKUP($G1289,Model!$A:$D,4,0),"")</f>
        <v>Stored – Drive-by Compromise, Others – User Execution: Malicious Link</v>
      </c>
    </row>
    <row r="1290" spans="1:15" x14ac:dyDescent="0.3">
      <c r="A1290" t="s">
        <v>3471</v>
      </c>
      <c r="B1290" t="s">
        <v>3472</v>
      </c>
      <c r="C1290" t="s">
        <v>106</v>
      </c>
      <c r="D1290" t="s">
        <v>1877</v>
      </c>
      <c r="E1290">
        <v>0</v>
      </c>
      <c r="G1290" t="str">
        <f>IFERROR(VLOOKUP(C1290,'CWE Categories'!A:C,3,0),"")</f>
        <v>Cross-site Request Forgery (CSRF)</v>
      </c>
      <c r="M1290" t="str">
        <f>IF($G1290&lt;&gt;"",VLOOKUP($G1290,Model!$A:$D,2,0),"")</f>
        <v>Exploitation for Privilege Escalation</v>
      </c>
      <c r="N1290" t="str">
        <f>IF($G1290&lt;&gt;"",VLOOKUP($G1290,Model!$A:$D,3,0),"")</f>
        <v>Depends on what functionality is vulnerable</v>
      </c>
      <c r="O1290" t="str">
        <f>IF($G1290&lt;&gt;"",VLOOKUP($G1290,Model!$A:$D,4,0),"")</f>
        <v>User Execution: Malicious Link</v>
      </c>
    </row>
    <row r="1291" spans="1:15" x14ac:dyDescent="0.3">
      <c r="A1291" t="s">
        <v>3473</v>
      </c>
      <c r="B1291" t="s">
        <v>3474</v>
      </c>
      <c r="C1291" t="s">
        <v>128</v>
      </c>
      <c r="D1291" t="s">
        <v>1877</v>
      </c>
      <c r="E1291">
        <v>0</v>
      </c>
      <c r="G1291" t="str">
        <f>IFERROR(VLOOKUP(C1291,'CWE Categories'!A:C,3,0),"")</f>
        <v>General Authentication, Authorization, and Permission Errors</v>
      </c>
      <c r="M1291" t="str">
        <f>IF($G1291&lt;&gt;"",VLOOKUP($G1291,Model!$A:$D,2,0),"")</f>
        <v>Exploit Public-Facing Application,  Exploitation for Privilege Escalation, Exploitation of Remote Services</v>
      </c>
      <c r="N1291" t="str">
        <f>IF($G1291&lt;&gt;"",VLOOKUP($G1291,Model!$A:$D,3,0),"")</f>
        <v>Depends on what is given access to.</v>
      </c>
      <c r="O1291" t="str">
        <f>IF($G1291&lt;&gt;"",VLOOKUP($G1291,Model!$A:$D,4,0),"")</f>
        <v>N/A</v>
      </c>
    </row>
    <row r="1292" spans="1:15" x14ac:dyDescent="0.3">
      <c r="A1292" t="s">
        <v>3475</v>
      </c>
      <c r="B1292" t="s">
        <v>3476</v>
      </c>
      <c r="C1292" t="s">
        <v>83</v>
      </c>
      <c r="D1292" t="s">
        <v>1877</v>
      </c>
      <c r="E1292" t="s">
        <v>3477</v>
      </c>
      <c r="G1292" t="str">
        <f>IFERROR(VLOOKUP(C1292,'CWE Categories'!A:C,3,0),"")</f>
        <v>Cross-site Scripting (XSS)</v>
      </c>
      <c r="M1292" t="str">
        <f>IF($G1292&lt;&gt;"",VLOOKUP($G1292,Model!$A:$D,2,0),"")</f>
        <v>Command and Scripting Interpreter: JavaScript/JScript</v>
      </c>
      <c r="N1292" t="str">
        <f>IF($G1292&lt;&gt;"",VLOOKUP($G1292,Model!$A:$D,3,0),"")</f>
        <v>Man-in-the-Browser</v>
      </c>
      <c r="O1292" t="str">
        <f>IF($G1292&lt;&gt;"",VLOOKUP($G1292,Model!$A:$D,4,0),"")</f>
        <v>Stored – Drive-by Compromise, Others – User Execution: Malicious Link</v>
      </c>
    </row>
    <row r="1293" spans="1:15" x14ac:dyDescent="0.3">
      <c r="A1293" t="s">
        <v>3478</v>
      </c>
      <c r="B1293" t="s">
        <v>3479</v>
      </c>
      <c r="C1293" t="s">
        <v>83</v>
      </c>
      <c r="D1293" t="s">
        <v>1877</v>
      </c>
      <c r="E1293" t="s">
        <v>3480</v>
      </c>
      <c r="G1293" t="str">
        <f>IFERROR(VLOOKUP(C1293,'CWE Categories'!A:C,3,0),"")</f>
        <v>Cross-site Scripting (XSS)</v>
      </c>
      <c r="M1293" t="str">
        <f>IF($G1293&lt;&gt;"",VLOOKUP($G1293,Model!$A:$D,2,0),"")</f>
        <v>Command and Scripting Interpreter: JavaScript/JScript</v>
      </c>
      <c r="N1293" t="str">
        <f>IF($G1293&lt;&gt;"",VLOOKUP($G1293,Model!$A:$D,3,0),"")</f>
        <v>Man-in-the-Browser</v>
      </c>
      <c r="O1293" t="str">
        <f>IF($G1293&lt;&gt;"",VLOOKUP($G1293,Model!$A:$D,4,0),"")</f>
        <v>Stored – Drive-by Compromise, Others – User Execution: Malicious Link</v>
      </c>
    </row>
    <row r="1294" spans="1:15" x14ac:dyDescent="0.3">
      <c r="A1294" t="s">
        <v>3481</v>
      </c>
      <c r="B1294" t="s">
        <v>3482</v>
      </c>
      <c r="C1294" t="s">
        <v>261</v>
      </c>
      <c r="D1294" t="s">
        <v>1877</v>
      </c>
      <c r="E1294" t="s">
        <v>3483</v>
      </c>
      <c r="G1294" t="str">
        <f>IFERROR(VLOOKUP(C1294,'CWE Categories'!A:C,3,0),"")</f>
        <v>Directory Traversal (Relative and Absolute)</v>
      </c>
      <c r="M1294" t="str">
        <f>IF($G1294&lt;&gt;"",VLOOKUP($G1294,Model!$A:$D,2,0),"")</f>
        <v>Read files on system  - Data from Local System; Delete files  - Data Destruction; Upload files - Server Software Component: Web Shell; Write to existing files on system  - Data Manipulation</v>
      </c>
      <c r="N1294" t="str">
        <f>IF($G1294&lt;&gt;"",VLOOKUP($G1294,Model!$A:$D,3,0),"")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94" t="str">
        <f>IF($G1294&lt;&gt;"",VLOOKUP($G1294,Model!$A:$D,4,0),"")</f>
        <v>T1133</v>
      </c>
    </row>
    <row r="1295" spans="1:15" x14ac:dyDescent="0.3">
      <c r="A1295" t="s">
        <v>3484</v>
      </c>
      <c r="B1295" t="s">
        <v>3485</v>
      </c>
      <c r="C1295" t="s">
        <v>404</v>
      </c>
      <c r="D1295" t="s">
        <v>1877</v>
      </c>
      <c r="E1295">
        <v>0</v>
      </c>
      <c r="G1295" t="str">
        <f>IFERROR(VLOOKUP(C1295,'CWE Categories'!A:C,3,0),"")</f>
        <v>General Authentication, Authorization, and Permission Errors</v>
      </c>
      <c r="M1295" t="str">
        <f>IF($G1295&lt;&gt;"",VLOOKUP($G1295,Model!$A:$D,2,0),"")</f>
        <v>Exploit Public-Facing Application,  Exploitation for Privilege Escalation, Exploitation of Remote Services</v>
      </c>
      <c r="N1295" t="str">
        <f>IF($G1295&lt;&gt;"",VLOOKUP($G1295,Model!$A:$D,3,0),"")</f>
        <v>Depends on what is given access to.</v>
      </c>
      <c r="O1295" t="str">
        <f>IF($G1295&lt;&gt;"",VLOOKUP($G1295,Model!$A:$D,4,0),"")</f>
        <v>N/A</v>
      </c>
    </row>
    <row r="1296" spans="1:15" x14ac:dyDescent="0.3">
      <c r="A1296" t="s">
        <v>3486</v>
      </c>
      <c r="B1296" t="s">
        <v>3487</v>
      </c>
      <c r="C1296" t="s">
        <v>203</v>
      </c>
      <c r="D1296" t="s">
        <v>1877</v>
      </c>
      <c r="E1296" t="s">
        <v>3488</v>
      </c>
      <c r="G1296" t="str">
        <f>IFERROR(VLOOKUP(C1296,'CWE Categories'!A:C,3,0),"")</f>
        <v/>
      </c>
      <c r="M1296" t="str">
        <f>IF($G1296&lt;&gt;"",VLOOKUP($G1296,Model!$A:$D,2,0),"")</f>
        <v/>
      </c>
      <c r="N1296" t="str">
        <f>IF($G1296&lt;&gt;"",VLOOKUP($G1296,Model!$A:$D,3,0),"")</f>
        <v/>
      </c>
      <c r="O1296" t="str">
        <f>IF($G1296&lt;&gt;"",VLOOKUP($G1296,Model!$A:$D,4,0),"")</f>
        <v/>
      </c>
    </row>
    <row r="1297" spans="1:15" x14ac:dyDescent="0.3">
      <c r="A1297" t="s">
        <v>3489</v>
      </c>
      <c r="B1297" t="s">
        <v>3490</v>
      </c>
      <c r="C1297" t="s">
        <v>261</v>
      </c>
      <c r="D1297" t="s">
        <v>1877</v>
      </c>
      <c r="E1297" t="s">
        <v>3491</v>
      </c>
      <c r="G1297" t="str">
        <f>IFERROR(VLOOKUP(C1297,'CWE Categories'!A:C,3,0),"")</f>
        <v>Directory Traversal (Relative and Absolute)</v>
      </c>
      <c r="M1297" t="str">
        <f>IF($G1297&lt;&gt;"",VLOOKUP($G1297,Model!$A:$D,2,0),"")</f>
        <v>Read files on system  - Data from Local System; Delete files  - Data Destruction; Upload files - Server Software Component: Web Shell; Write to existing files on system  - Data Manipulation</v>
      </c>
      <c r="N1297" t="str">
        <f>IF($G1297&lt;&gt;"",VLOOKUP($G1297,Model!$A:$D,3,0),"")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297" t="str">
        <f>IF($G1297&lt;&gt;"",VLOOKUP($G1297,Model!$A:$D,4,0),"")</f>
        <v>T1133</v>
      </c>
    </row>
    <row r="1298" spans="1:15" x14ac:dyDescent="0.3">
      <c r="A1298" t="s">
        <v>3492</v>
      </c>
      <c r="B1298" t="s">
        <v>3493</v>
      </c>
      <c r="C1298" t="s">
        <v>674</v>
      </c>
      <c r="D1298" t="s">
        <v>1877</v>
      </c>
      <c r="E1298">
        <v>0</v>
      </c>
      <c r="G1298" t="str">
        <f>IFERROR(VLOOKUP(C1298,'CWE Categories'!A:C,3,0),"")</f>
        <v>Memory Modification (Memory Buffer Errors, Pointer Issues, Type Errors, etc.)</v>
      </c>
      <c r="M1298" t="str">
        <f>IF($G1298&lt;&gt;"",VLOOKUP($G1298,Model!$A:$D,2,0),"")</f>
        <v>Hijack Execution Flow, Endpoint Denial of Service: Application or System Exploitation</v>
      </c>
      <c r="N1298" t="str">
        <f>IF($G1298&lt;&gt;"",VLOOKUP($G1298,Model!$A:$D,3,0),"")</f>
        <v>N/A</v>
      </c>
      <c r="O1298">
        <f>IF($G1298&lt;&gt;"",VLOOKUP($G1298,Model!$A:$D,4,0),"")</f>
        <v>0</v>
      </c>
    </row>
    <row r="1299" spans="1:15" x14ac:dyDescent="0.3">
      <c r="A1299" t="s">
        <v>3494</v>
      </c>
      <c r="B1299" t="s">
        <v>3495</v>
      </c>
      <c r="C1299" t="s">
        <v>77</v>
      </c>
      <c r="D1299" t="s">
        <v>1877</v>
      </c>
      <c r="E1299">
        <v>0</v>
      </c>
      <c r="G1299" t="str">
        <f>IFERROR(VLOOKUP(C1299,'CWE Categories'!A:C,3,0),"")</f>
        <v>General Authentication, Authorization, and Permission Errors</v>
      </c>
      <c r="M1299" t="str">
        <f>IF($G1299&lt;&gt;"",VLOOKUP($G1299,Model!$A:$D,2,0),"")</f>
        <v>Exploit Public-Facing Application,  Exploitation for Privilege Escalation, Exploitation of Remote Services</v>
      </c>
      <c r="N1299" t="str">
        <f>IF($G1299&lt;&gt;"",VLOOKUP($G1299,Model!$A:$D,3,0),"")</f>
        <v>Depends on what is given access to.</v>
      </c>
      <c r="O1299" t="str">
        <f>IF($G1299&lt;&gt;"",VLOOKUP($G1299,Model!$A:$D,4,0),"")</f>
        <v>N/A</v>
      </c>
    </row>
    <row r="1300" spans="1:15" x14ac:dyDescent="0.3">
      <c r="A1300" t="s">
        <v>3496</v>
      </c>
      <c r="B1300" t="s">
        <v>3497</v>
      </c>
      <c r="C1300" t="s">
        <v>17</v>
      </c>
      <c r="D1300" t="s">
        <v>1877</v>
      </c>
      <c r="E1300" t="s">
        <v>3498</v>
      </c>
      <c r="G1300" t="str">
        <f>IFERROR(VLOOKUP(C1300,'CWE Categories'!A:C,3,0),"")</f>
        <v>Memory Modification (Memory Buffer Errors, Pointer Issues, Type Errors, etc.)</v>
      </c>
      <c r="M1300" t="str">
        <f>IF($G1300&lt;&gt;"",VLOOKUP($G1300,Model!$A:$D,2,0),"")</f>
        <v>Hijack Execution Flow, Endpoint Denial of Service: Application or System Exploitation</v>
      </c>
      <c r="N1300" t="str">
        <f>IF($G1300&lt;&gt;"",VLOOKUP($G1300,Model!$A:$D,3,0),"")</f>
        <v>N/A</v>
      </c>
      <c r="O1300">
        <f>IF($G1300&lt;&gt;"",VLOOKUP($G1300,Model!$A:$D,4,0),"")</f>
        <v>0</v>
      </c>
    </row>
    <row r="1301" spans="1:15" x14ac:dyDescent="0.3">
      <c r="A1301" t="s">
        <v>3499</v>
      </c>
      <c r="B1301" t="s">
        <v>3500</v>
      </c>
      <c r="C1301" t="s">
        <v>261</v>
      </c>
      <c r="D1301" t="s">
        <v>1877</v>
      </c>
      <c r="E1301" t="s">
        <v>3501</v>
      </c>
      <c r="G1301" t="str">
        <f>IFERROR(VLOOKUP(C1301,'CWE Categories'!A:C,3,0),"")</f>
        <v>Directory Traversal (Relative and Absolute)</v>
      </c>
      <c r="M1301" t="str">
        <f>IF($G1301&lt;&gt;"",VLOOKUP($G1301,Model!$A:$D,2,0),"")</f>
        <v>Read files on system  - Data from Local System; Delete files  - Data Destruction; Upload files - Server Software Component: Web Shell; Write to existing files on system  - Data Manipulation</v>
      </c>
      <c r="N1301" t="str">
        <f>IF($G1301&lt;&gt;"",VLOOKUP($G1301,Model!$A:$D,3,0),"")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301" t="str">
        <f>IF($G1301&lt;&gt;"",VLOOKUP($G1301,Model!$A:$D,4,0),"")</f>
        <v>T1133</v>
      </c>
    </row>
    <row r="1302" spans="1:15" x14ac:dyDescent="0.3">
      <c r="A1302" t="s">
        <v>3502</v>
      </c>
      <c r="B1302" t="s">
        <v>3503</v>
      </c>
      <c r="C1302" t="s">
        <v>3504</v>
      </c>
      <c r="D1302" t="s">
        <v>1877</v>
      </c>
      <c r="E1302" t="s">
        <v>3505</v>
      </c>
      <c r="G1302" t="str">
        <f>IFERROR(VLOOKUP(C1302,'CWE Categories'!A:C,3,0),"")</f>
        <v>OS Command Injection</v>
      </c>
      <c r="M1302" t="str">
        <f>IF($G1302&lt;&gt;"",VLOOKUP($G1302,Model!$A:$D,2,0),"")</f>
        <v>Command and Scripting Interpreter</v>
      </c>
      <c r="N1302" t="str">
        <f>IF($G1302&lt;&gt;"",VLOOKUP($G1302,Model!$A:$D,3,0),"")</f>
        <v>N/A</v>
      </c>
      <c r="O1302" t="str">
        <f>IF($G1302&lt;&gt;"",VLOOKUP($G1302,Model!$A:$D,4,0),"")</f>
        <v>External Remote Service</v>
      </c>
    </row>
    <row r="1303" spans="1:15" x14ac:dyDescent="0.3">
      <c r="A1303" t="s">
        <v>3506</v>
      </c>
      <c r="B1303" t="s">
        <v>3507</v>
      </c>
      <c r="C1303" t="s">
        <v>1165</v>
      </c>
      <c r="D1303" t="s">
        <v>1877</v>
      </c>
      <c r="E1303" t="s">
        <v>3508</v>
      </c>
      <c r="G1303" t="str">
        <f>IFERROR(VLOOKUP(C1303,'CWE Categories'!A:C,3,0),"")</f>
        <v>General Credential Management Errors</v>
      </c>
      <c r="M1303" t="str">
        <f>IF($G1303&lt;&gt;"",VLOOKUP($G1303,Model!$A:$D,2,0),"")</f>
        <v>Unsecure Credentials</v>
      </c>
      <c r="N1303" t="str">
        <f>IF($G1303&lt;&gt;"",VLOOKUP($G1303,Model!$A:$D,3,0),"")</f>
        <v>Valid Accounts</v>
      </c>
      <c r="O1303" t="str">
        <f>IF($G1303&lt;&gt;"",VLOOKUP($G1303,Model!$A:$D,4,0),"")</f>
        <v>N/A</v>
      </c>
    </row>
    <row r="1304" spans="1:15" x14ac:dyDescent="0.3">
      <c r="A1304" t="s">
        <v>3509</v>
      </c>
      <c r="B1304" t="s">
        <v>3510</v>
      </c>
      <c r="C1304" t="s">
        <v>578</v>
      </c>
      <c r="D1304" t="s">
        <v>1877</v>
      </c>
      <c r="E1304" t="s">
        <v>3511</v>
      </c>
      <c r="G1304" t="str">
        <f>IFERROR(VLOOKUP(C1304,'CWE Categories'!A:C,3,0),"")</f>
        <v>Code Injection</v>
      </c>
      <c r="M1304" t="str">
        <f>IF($G1304&lt;&gt;"",VLOOKUP($G1304,Model!$A:$D,2,0),"")</f>
        <v>Command and Scripting Interpreter</v>
      </c>
      <c r="N1304" t="str">
        <f>IF($G1304&lt;&gt;"",VLOOKUP($G1304,Model!$A:$D,3,0),"")</f>
        <v>N/A</v>
      </c>
      <c r="O1304" t="str">
        <f>IF($G1304&lt;&gt;"",VLOOKUP($G1304,Model!$A:$D,4,0),"")</f>
        <v>N/A</v>
      </c>
    </row>
    <row r="1305" spans="1:15" x14ac:dyDescent="0.3">
      <c r="A1305" t="s">
        <v>3512</v>
      </c>
      <c r="B1305" t="s">
        <v>3513</v>
      </c>
      <c r="C1305" t="s">
        <v>2096</v>
      </c>
      <c r="D1305" t="s">
        <v>1877</v>
      </c>
      <c r="E1305" t="s">
        <v>3514</v>
      </c>
      <c r="G1305" t="str">
        <f>IFERROR(VLOOKUP(C1305,'CWE Categories'!A:C,3,0),"")</f>
        <v>Unrestricted File Upload</v>
      </c>
      <c r="M1305" t="str">
        <f>IF($G1305&lt;&gt;"",VLOOKUP($G1305,Model!$A:$D,2,0),"")</f>
        <v>Server Software Component: Web Shell</v>
      </c>
      <c r="N1305" t="str">
        <f>IF($G1305&lt;&gt;"",VLOOKUP($G1305,Model!$A:$D,3,0),"")</f>
        <v>Command and Scripting Interpreter</v>
      </c>
      <c r="O1305" t="str">
        <f>IF($G1305&lt;&gt;"",VLOOKUP($G1305,Model!$A:$D,4,0),"")</f>
        <v>External Remote Service</v>
      </c>
    </row>
    <row r="1306" spans="1:15" x14ac:dyDescent="0.3">
      <c r="A1306" t="s">
        <v>3515</v>
      </c>
      <c r="B1306" t="s">
        <v>3516</v>
      </c>
      <c r="C1306" t="s">
        <v>203</v>
      </c>
      <c r="D1306" t="s">
        <v>1877</v>
      </c>
      <c r="E1306" t="s">
        <v>1955</v>
      </c>
      <c r="G1306" t="str">
        <f>IFERROR(VLOOKUP(C1306,'CWE Categories'!A:C,3,0),"")</f>
        <v/>
      </c>
      <c r="M1306" t="str">
        <f>IF($G1306&lt;&gt;"",VLOOKUP($G1306,Model!$A:$D,2,0),"")</f>
        <v/>
      </c>
      <c r="N1306" t="str">
        <f>IF($G1306&lt;&gt;"",VLOOKUP($G1306,Model!$A:$D,3,0),"")</f>
        <v/>
      </c>
      <c r="O1306" t="str">
        <f>IF($G1306&lt;&gt;"",VLOOKUP($G1306,Model!$A:$D,4,0),"")</f>
        <v/>
      </c>
    </row>
    <row r="1307" spans="1:15" x14ac:dyDescent="0.3">
      <c r="A1307" t="s">
        <v>3517</v>
      </c>
      <c r="B1307" t="s">
        <v>3518</v>
      </c>
      <c r="C1307" t="s">
        <v>1997</v>
      </c>
      <c r="D1307" t="s">
        <v>1877</v>
      </c>
      <c r="E1307" t="s">
        <v>3519</v>
      </c>
      <c r="G1307" t="str">
        <f>IFERROR(VLOOKUP(C1307,'CWE Categories'!A:C,3,0),"")</f>
        <v/>
      </c>
      <c r="M1307" t="str">
        <f>IF($G1307&lt;&gt;"",VLOOKUP($G1307,Model!$A:$D,2,0),"")</f>
        <v/>
      </c>
      <c r="N1307" t="str">
        <f>IF($G1307&lt;&gt;"",VLOOKUP($G1307,Model!$A:$D,3,0),"")</f>
        <v/>
      </c>
      <c r="O1307" t="str">
        <f>IF($G1307&lt;&gt;"",VLOOKUP($G1307,Model!$A:$D,4,0),"")</f>
        <v/>
      </c>
    </row>
    <row r="1308" spans="1:15" x14ac:dyDescent="0.3">
      <c r="A1308" t="s">
        <v>3520</v>
      </c>
      <c r="B1308" t="s">
        <v>3521</v>
      </c>
      <c r="C1308" t="s">
        <v>2096</v>
      </c>
      <c r="D1308" t="s">
        <v>1877</v>
      </c>
      <c r="E1308" t="s">
        <v>3522</v>
      </c>
      <c r="G1308" t="str">
        <f>IFERROR(VLOOKUP(C1308,'CWE Categories'!A:C,3,0),"")</f>
        <v>Unrestricted File Upload</v>
      </c>
      <c r="M1308" t="str">
        <f>IF($G1308&lt;&gt;"",VLOOKUP($G1308,Model!$A:$D,2,0),"")</f>
        <v>Server Software Component: Web Shell</v>
      </c>
      <c r="N1308" t="str">
        <f>IF($G1308&lt;&gt;"",VLOOKUP($G1308,Model!$A:$D,3,0),"")</f>
        <v>Command and Scripting Interpreter</v>
      </c>
      <c r="O1308" t="str">
        <f>IF($G1308&lt;&gt;"",VLOOKUP($G1308,Model!$A:$D,4,0),"")</f>
        <v>External Remote Service</v>
      </c>
    </row>
    <row r="1309" spans="1:15" x14ac:dyDescent="0.3">
      <c r="A1309" t="s">
        <v>3523</v>
      </c>
      <c r="B1309" t="s">
        <v>3524</v>
      </c>
      <c r="C1309" t="s">
        <v>354</v>
      </c>
      <c r="D1309" t="s">
        <v>1877</v>
      </c>
      <c r="E1309" t="s">
        <v>2146</v>
      </c>
      <c r="G1309" t="str">
        <f>IFERROR(VLOOKUP(C1309,'CWE Categories'!A:C,3,0),"")</f>
        <v/>
      </c>
      <c r="M1309" t="str">
        <f>IF($G1309&lt;&gt;"",VLOOKUP($G1309,Model!$A:$D,2,0),"")</f>
        <v/>
      </c>
      <c r="N1309" t="str">
        <f>IF($G1309&lt;&gt;"",VLOOKUP($G1309,Model!$A:$D,3,0),"")</f>
        <v/>
      </c>
      <c r="O1309" t="str">
        <f>IF($G1309&lt;&gt;"",VLOOKUP($G1309,Model!$A:$D,4,0),"")</f>
        <v/>
      </c>
    </row>
    <row r="1310" spans="1:15" x14ac:dyDescent="0.3">
      <c r="A1310" t="s">
        <v>3525</v>
      </c>
      <c r="B1310" t="s">
        <v>3526</v>
      </c>
      <c r="C1310" t="s">
        <v>17</v>
      </c>
      <c r="D1310" t="s">
        <v>1877</v>
      </c>
      <c r="E1310" t="s">
        <v>3527</v>
      </c>
      <c r="G1310" t="str">
        <f>IFERROR(VLOOKUP(C1310,'CWE Categories'!A:C,3,0),"")</f>
        <v>Memory Modification (Memory Buffer Errors, Pointer Issues, Type Errors, etc.)</v>
      </c>
      <c r="M1310" t="str">
        <f>IF($G1310&lt;&gt;"",VLOOKUP($G1310,Model!$A:$D,2,0),"")</f>
        <v>Hijack Execution Flow, Endpoint Denial of Service: Application or System Exploitation</v>
      </c>
      <c r="N1310" t="str">
        <f>IF($G1310&lt;&gt;"",VLOOKUP($G1310,Model!$A:$D,3,0),"")</f>
        <v>N/A</v>
      </c>
      <c r="O1310">
        <f>IF($G1310&lt;&gt;"",VLOOKUP($G1310,Model!$A:$D,4,0),"")</f>
        <v>0</v>
      </c>
    </row>
    <row r="1311" spans="1:15" x14ac:dyDescent="0.3">
      <c r="A1311" t="s">
        <v>3528</v>
      </c>
      <c r="B1311" t="s">
        <v>3529</v>
      </c>
      <c r="C1311" t="s">
        <v>2096</v>
      </c>
      <c r="D1311" t="s">
        <v>1877</v>
      </c>
      <c r="E1311" t="s">
        <v>3530</v>
      </c>
      <c r="G1311" t="str">
        <f>IFERROR(VLOOKUP(C1311,'CWE Categories'!A:C,3,0),"")</f>
        <v>Unrestricted File Upload</v>
      </c>
      <c r="M1311" t="str">
        <f>IF($G1311&lt;&gt;"",VLOOKUP($G1311,Model!$A:$D,2,0),"")</f>
        <v>Server Software Component: Web Shell</v>
      </c>
      <c r="N1311" t="str">
        <f>IF($G1311&lt;&gt;"",VLOOKUP($G1311,Model!$A:$D,3,0),"")</f>
        <v>Command and Scripting Interpreter</v>
      </c>
      <c r="O1311" t="str">
        <f>IF($G1311&lt;&gt;"",VLOOKUP($G1311,Model!$A:$D,4,0),"")</f>
        <v>External Remote Service</v>
      </c>
    </row>
    <row r="1312" spans="1:15" x14ac:dyDescent="0.3">
      <c r="A1312" t="s">
        <v>3531</v>
      </c>
      <c r="B1312" t="s">
        <v>3532</v>
      </c>
      <c r="C1312" t="s">
        <v>83</v>
      </c>
      <c r="D1312" t="s">
        <v>1877</v>
      </c>
      <c r="E1312" t="s">
        <v>3533</v>
      </c>
      <c r="G1312" t="str">
        <f>IFERROR(VLOOKUP(C1312,'CWE Categories'!A:C,3,0),"")</f>
        <v>Cross-site Scripting (XSS)</v>
      </c>
      <c r="M1312" t="str">
        <f>IF($G1312&lt;&gt;"",VLOOKUP($G1312,Model!$A:$D,2,0),"")</f>
        <v>Command and Scripting Interpreter: JavaScript/JScript</v>
      </c>
      <c r="N1312" t="str">
        <f>IF($G1312&lt;&gt;"",VLOOKUP($G1312,Model!$A:$D,3,0),"")</f>
        <v>Man-in-the-Browser</v>
      </c>
      <c r="O1312" t="str">
        <f>IF($G1312&lt;&gt;"",VLOOKUP($G1312,Model!$A:$D,4,0),"")</f>
        <v>Stored – Drive-by Compromise, Others – User Execution: Malicious Link</v>
      </c>
    </row>
    <row r="1313" spans="1:15" x14ac:dyDescent="0.3">
      <c r="A1313" t="s">
        <v>3534</v>
      </c>
      <c r="B1313" t="s">
        <v>3535</v>
      </c>
      <c r="C1313" t="s">
        <v>83</v>
      </c>
      <c r="D1313" t="s">
        <v>1877</v>
      </c>
      <c r="E1313" t="s">
        <v>3536</v>
      </c>
      <c r="G1313" t="str">
        <f>IFERROR(VLOOKUP(C1313,'CWE Categories'!A:C,3,0),"")</f>
        <v>Cross-site Scripting (XSS)</v>
      </c>
      <c r="M1313" t="str">
        <f>IF($G1313&lt;&gt;"",VLOOKUP($G1313,Model!$A:$D,2,0),"")</f>
        <v>Command and Scripting Interpreter: JavaScript/JScript</v>
      </c>
      <c r="N1313" t="str">
        <f>IF($G1313&lt;&gt;"",VLOOKUP($G1313,Model!$A:$D,3,0),"")</f>
        <v>Man-in-the-Browser</v>
      </c>
      <c r="O1313" t="str">
        <f>IF($G1313&lt;&gt;"",VLOOKUP($G1313,Model!$A:$D,4,0),"")</f>
        <v>Stored – Drive-by Compromise, Others – User Execution: Malicious Link</v>
      </c>
    </row>
    <row r="1314" spans="1:15" x14ac:dyDescent="0.3">
      <c r="A1314" t="s">
        <v>3537</v>
      </c>
      <c r="B1314" t="s">
        <v>3538</v>
      </c>
      <c r="C1314" t="s">
        <v>354</v>
      </c>
      <c r="D1314" t="s">
        <v>1877</v>
      </c>
      <c r="E1314" t="s">
        <v>1942</v>
      </c>
      <c r="G1314" t="str">
        <f>IFERROR(VLOOKUP(C1314,'CWE Categories'!A:C,3,0),"")</f>
        <v/>
      </c>
      <c r="M1314" t="str">
        <f>IF($G1314&lt;&gt;"",VLOOKUP($G1314,Model!$A:$D,2,0),"")</f>
        <v/>
      </c>
      <c r="N1314" t="str">
        <f>IF($G1314&lt;&gt;"",VLOOKUP($G1314,Model!$A:$D,3,0),"")</f>
        <v/>
      </c>
      <c r="O1314" t="str">
        <f>IF($G1314&lt;&gt;"",VLOOKUP($G1314,Model!$A:$D,4,0),"")</f>
        <v/>
      </c>
    </row>
    <row r="1315" spans="1:15" x14ac:dyDescent="0.3">
      <c r="A1315" t="s">
        <v>3539</v>
      </c>
      <c r="B1315" t="s">
        <v>3540</v>
      </c>
      <c r="C1315" t="s">
        <v>60</v>
      </c>
      <c r="D1315" t="s">
        <v>1877</v>
      </c>
      <c r="E1315" t="s">
        <v>3541</v>
      </c>
      <c r="G1315" t="str">
        <f>IFERROR(VLOOKUP(C1315,'CWE Categories'!A:C,3,0),"")</f>
        <v>SQL Injection</v>
      </c>
      <c r="M1315" t="str">
        <f>IF($G1315&lt;&gt;"",VLOOKUP($G1315,Model!$A:$D,2,0),"")</f>
        <v>Command and Scripting Interpreter</v>
      </c>
      <c r="N1315" t="str">
        <f>IF($G1315&lt;&gt;"",VLOOKUP($G1315,Model!$A:$D,3,0),"")</f>
        <v>Data from Local System, Server Software Component: Web Shell, Create Account, Exploit Public-Facing Application, Data Manipulation</v>
      </c>
      <c r="O1315" t="str">
        <f>IF($G1315&lt;&gt;"",VLOOKUP($G1315,Model!$A:$D,4,0),"")</f>
        <v>External Remote Service</v>
      </c>
    </row>
    <row r="1316" spans="1:15" x14ac:dyDescent="0.3">
      <c r="A1316" t="s">
        <v>3542</v>
      </c>
      <c r="B1316" t="s">
        <v>3543</v>
      </c>
      <c r="C1316" t="s">
        <v>429</v>
      </c>
      <c r="D1316" t="s">
        <v>1877</v>
      </c>
      <c r="E1316" t="s">
        <v>3544</v>
      </c>
      <c r="G1316" t="str">
        <f>IFERROR(VLOOKUP(C1316,'CWE Categories'!A:C,3,0),"")</f>
        <v>Memory Read (Memory Buffer Errors, Pointer Issues, Type Errors, etc.)</v>
      </c>
      <c r="M1316" t="str">
        <f>IF($G1316&lt;&gt;"",VLOOKUP($G1316,Model!$A:$D,2,0),"")</f>
        <v>Data from Local System</v>
      </c>
      <c r="N1316" t="str">
        <f>IF($G1316&lt;&gt;"",VLOOKUP($G1316,Model!$A:$D,3,0),"")</f>
        <v>Exploitation for Defense Evasion, Exploitation for Credential Access</v>
      </c>
      <c r="O1316">
        <f>IF($G1316&lt;&gt;"",VLOOKUP($G1316,Model!$A:$D,4,0),"")</f>
        <v>0</v>
      </c>
    </row>
    <row r="1317" spans="1:15" x14ac:dyDescent="0.3">
      <c r="A1317" t="s">
        <v>3545</v>
      </c>
      <c r="B1317" t="s">
        <v>3546</v>
      </c>
      <c r="C1317" t="s">
        <v>354</v>
      </c>
      <c r="D1317" t="s">
        <v>1877</v>
      </c>
      <c r="E1317" t="s">
        <v>3089</v>
      </c>
      <c r="G1317" t="str">
        <f>IFERROR(VLOOKUP(C1317,'CWE Categories'!A:C,3,0),"")</f>
        <v/>
      </c>
      <c r="M1317" t="str">
        <f>IF($G1317&lt;&gt;"",VLOOKUP($G1317,Model!$A:$D,2,0),"")</f>
        <v/>
      </c>
      <c r="N1317" t="str">
        <f>IF($G1317&lt;&gt;"",VLOOKUP($G1317,Model!$A:$D,3,0),"")</f>
        <v/>
      </c>
      <c r="O1317" t="str">
        <f>IF($G1317&lt;&gt;"",VLOOKUP($G1317,Model!$A:$D,4,0),"")</f>
        <v/>
      </c>
    </row>
    <row r="1318" spans="1:15" x14ac:dyDescent="0.3">
      <c r="A1318" t="s">
        <v>3547</v>
      </c>
      <c r="B1318" t="s">
        <v>3548</v>
      </c>
      <c r="C1318" t="s">
        <v>106</v>
      </c>
      <c r="D1318" t="s">
        <v>1877</v>
      </c>
      <c r="E1318" t="s">
        <v>3549</v>
      </c>
      <c r="G1318" t="str">
        <f>IFERROR(VLOOKUP(C1318,'CWE Categories'!A:C,3,0),"")</f>
        <v>Cross-site Request Forgery (CSRF)</v>
      </c>
      <c r="M1318" t="str">
        <f>IF($G1318&lt;&gt;"",VLOOKUP($G1318,Model!$A:$D,2,0),"")</f>
        <v>Exploitation for Privilege Escalation</v>
      </c>
      <c r="N1318" t="str">
        <f>IF($G1318&lt;&gt;"",VLOOKUP($G1318,Model!$A:$D,3,0),"")</f>
        <v>Depends on what functionality is vulnerable</v>
      </c>
      <c r="O1318" t="str">
        <f>IF($G1318&lt;&gt;"",VLOOKUP($G1318,Model!$A:$D,4,0),"")</f>
        <v>User Execution: Malicious Link</v>
      </c>
    </row>
    <row r="1319" spans="1:15" x14ac:dyDescent="0.3">
      <c r="A1319" t="s">
        <v>3550</v>
      </c>
      <c r="B1319" t="s">
        <v>3551</v>
      </c>
      <c r="C1319" t="s">
        <v>330</v>
      </c>
      <c r="D1319" t="s">
        <v>1877</v>
      </c>
      <c r="E1319" t="s">
        <v>3552</v>
      </c>
      <c r="G1319" t="str">
        <f>IFERROR(VLOOKUP(C1319,'CWE Categories'!A:C,3,0),"")</f>
        <v/>
      </c>
      <c r="M1319" t="str">
        <f>IF($G1319&lt;&gt;"",VLOOKUP($G1319,Model!$A:$D,2,0),"")</f>
        <v/>
      </c>
      <c r="N1319" t="str">
        <f>IF($G1319&lt;&gt;"",VLOOKUP($G1319,Model!$A:$D,3,0),"")</f>
        <v/>
      </c>
      <c r="O1319" t="str">
        <f>IF($G1319&lt;&gt;"",VLOOKUP($G1319,Model!$A:$D,4,0),"")</f>
        <v/>
      </c>
    </row>
    <row r="1320" spans="1:15" x14ac:dyDescent="0.3">
      <c r="A1320" t="s">
        <v>3553</v>
      </c>
      <c r="B1320" t="s">
        <v>3554</v>
      </c>
      <c r="C1320" t="s">
        <v>404</v>
      </c>
      <c r="D1320" t="s">
        <v>1877</v>
      </c>
      <c r="E1320" t="s">
        <v>3429</v>
      </c>
      <c r="G1320" t="str">
        <f>IFERROR(VLOOKUP(C1320,'CWE Categories'!A:C,3,0),"")</f>
        <v>General Authentication, Authorization, and Permission Errors</v>
      </c>
      <c r="M1320" t="str">
        <f>IF($G1320&lt;&gt;"",VLOOKUP($G1320,Model!$A:$D,2,0),"")</f>
        <v>Exploit Public-Facing Application,  Exploitation for Privilege Escalation, Exploitation of Remote Services</v>
      </c>
      <c r="N1320" t="str">
        <f>IF($G1320&lt;&gt;"",VLOOKUP($G1320,Model!$A:$D,3,0),"")</f>
        <v>Depends on what is given access to.</v>
      </c>
      <c r="O1320" t="str">
        <f>IF($G1320&lt;&gt;"",VLOOKUP($G1320,Model!$A:$D,4,0),"")</f>
        <v>N/A</v>
      </c>
    </row>
    <row r="1321" spans="1:15" x14ac:dyDescent="0.3">
      <c r="A1321" t="s">
        <v>3555</v>
      </c>
      <c r="B1321" t="s">
        <v>3556</v>
      </c>
      <c r="C1321" t="s">
        <v>60</v>
      </c>
      <c r="D1321" t="s">
        <v>1877</v>
      </c>
      <c r="E1321" t="s">
        <v>2391</v>
      </c>
      <c r="G1321" t="str">
        <f>IFERROR(VLOOKUP(C1321,'CWE Categories'!A:C,3,0),"")</f>
        <v>SQL Injection</v>
      </c>
      <c r="M1321" t="str">
        <f>IF($G1321&lt;&gt;"",VLOOKUP($G1321,Model!$A:$D,2,0),"")</f>
        <v>Command and Scripting Interpreter</v>
      </c>
      <c r="N1321" t="str">
        <f>IF($G1321&lt;&gt;"",VLOOKUP($G1321,Model!$A:$D,3,0),"")</f>
        <v>Data from Local System, Server Software Component: Web Shell, Create Account, Exploit Public-Facing Application, Data Manipulation</v>
      </c>
      <c r="O1321" t="str">
        <f>IF($G1321&lt;&gt;"",VLOOKUP($G1321,Model!$A:$D,4,0),"")</f>
        <v>External Remote Service</v>
      </c>
    </row>
    <row r="1322" spans="1:15" x14ac:dyDescent="0.3">
      <c r="A1322" t="s">
        <v>3557</v>
      </c>
      <c r="B1322" t="s">
        <v>3558</v>
      </c>
      <c r="C1322" t="s">
        <v>36</v>
      </c>
      <c r="D1322" t="s">
        <v>1877</v>
      </c>
      <c r="E1322">
        <v>0</v>
      </c>
      <c r="G1322" t="str">
        <f>IFERROR(VLOOKUP(C1322,'CWE Categories'!A:C,3,0),"")</f>
        <v/>
      </c>
      <c r="M1322" t="str">
        <f>IF($G1322&lt;&gt;"",VLOOKUP($G1322,Model!$A:$D,2,0),"")</f>
        <v/>
      </c>
      <c r="N1322" t="str">
        <f>IF($G1322&lt;&gt;"",VLOOKUP($G1322,Model!$A:$D,3,0),"")</f>
        <v/>
      </c>
      <c r="O1322" t="str">
        <f>IF($G1322&lt;&gt;"",VLOOKUP($G1322,Model!$A:$D,4,0),"")</f>
        <v/>
      </c>
    </row>
    <row r="1323" spans="1:15" x14ac:dyDescent="0.3">
      <c r="A1323" t="s">
        <v>3559</v>
      </c>
      <c r="B1323" t="s">
        <v>3560</v>
      </c>
      <c r="C1323" t="s">
        <v>2177</v>
      </c>
      <c r="D1323" t="s">
        <v>1877</v>
      </c>
      <c r="E1323" t="s">
        <v>3561</v>
      </c>
      <c r="G1323" t="str">
        <f>IFERROR(VLOOKUP(C1323,'CWE Categories'!A:C,3,0),"")</f>
        <v>Server-Side Request Forgery (SSRF)</v>
      </c>
      <c r="M1323" t="str">
        <f>IF($G1323&lt;&gt;"",VLOOKUP($G1323,Model!$A:$D,2,0),"")</f>
        <v>Proxy</v>
      </c>
      <c r="N1323" t="str">
        <f>IF($G1323&lt;&gt;"",VLOOKUP($G1323,Model!$A:$D,3,0),"")</f>
        <v>Network Discovery, Data from Local System</v>
      </c>
      <c r="O1323" t="str">
        <f>IF($G1323&lt;&gt;"",VLOOKUP($G1323,Model!$A:$D,4,0),"")</f>
        <v>External Remote Service</v>
      </c>
    </row>
    <row r="1324" spans="1:15" x14ac:dyDescent="0.3">
      <c r="A1324" t="s">
        <v>3562</v>
      </c>
      <c r="B1324" t="s">
        <v>3563</v>
      </c>
      <c r="C1324" t="s">
        <v>429</v>
      </c>
      <c r="D1324" t="s">
        <v>1877</v>
      </c>
      <c r="E1324" t="s">
        <v>3564</v>
      </c>
      <c r="G1324" t="str">
        <f>IFERROR(VLOOKUP(C1324,'CWE Categories'!A:C,3,0),"")</f>
        <v>Memory Read (Memory Buffer Errors, Pointer Issues, Type Errors, etc.)</v>
      </c>
      <c r="M1324" t="str">
        <f>IF($G1324&lt;&gt;"",VLOOKUP($G1324,Model!$A:$D,2,0),"")</f>
        <v>Data from Local System</v>
      </c>
      <c r="N1324" t="str">
        <f>IF($G1324&lt;&gt;"",VLOOKUP($G1324,Model!$A:$D,3,0),"")</f>
        <v>Exploitation for Defense Evasion, Exploitation for Credential Access</v>
      </c>
      <c r="O1324">
        <f>IF($G1324&lt;&gt;"",VLOOKUP($G1324,Model!$A:$D,4,0),"")</f>
        <v>0</v>
      </c>
    </row>
    <row r="1325" spans="1:15" x14ac:dyDescent="0.3">
      <c r="A1325" t="s">
        <v>3565</v>
      </c>
      <c r="B1325" t="s">
        <v>3566</v>
      </c>
      <c r="C1325" t="s">
        <v>83</v>
      </c>
      <c r="D1325" t="s">
        <v>1877</v>
      </c>
      <c r="E1325" t="s">
        <v>3567</v>
      </c>
      <c r="G1325" t="str">
        <f>IFERROR(VLOOKUP(C1325,'CWE Categories'!A:C,3,0),"")</f>
        <v>Cross-site Scripting (XSS)</v>
      </c>
      <c r="M1325" t="str">
        <f>IF($G1325&lt;&gt;"",VLOOKUP($G1325,Model!$A:$D,2,0),"")</f>
        <v>Command and Scripting Interpreter: JavaScript/JScript</v>
      </c>
      <c r="N1325" t="str">
        <f>IF($G1325&lt;&gt;"",VLOOKUP($G1325,Model!$A:$D,3,0),"")</f>
        <v>Man-in-the-Browser</v>
      </c>
      <c r="O1325" t="str">
        <f>IF($G1325&lt;&gt;"",VLOOKUP($G1325,Model!$A:$D,4,0),"")</f>
        <v>Stored – Drive-by Compromise, Others – User Execution: Malicious Link</v>
      </c>
    </row>
    <row r="1326" spans="1:15" x14ac:dyDescent="0.3">
      <c r="A1326" t="s">
        <v>3568</v>
      </c>
      <c r="B1326" t="s">
        <v>3569</v>
      </c>
      <c r="C1326" t="s">
        <v>354</v>
      </c>
      <c r="D1326" t="s">
        <v>1877</v>
      </c>
      <c r="E1326" t="s">
        <v>3570</v>
      </c>
      <c r="G1326" t="str">
        <f>IFERROR(VLOOKUP(C1326,'CWE Categories'!A:C,3,0),"")</f>
        <v/>
      </c>
      <c r="M1326" t="str">
        <f>IF($G1326&lt;&gt;"",VLOOKUP($G1326,Model!$A:$D,2,0),"")</f>
        <v/>
      </c>
      <c r="N1326" t="str">
        <f>IF($G1326&lt;&gt;"",VLOOKUP($G1326,Model!$A:$D,3,0),"")</f>
        <v/>
      </c>
      <c r="O1326" t="str">
        <f>IF($G1326&lt;&gt;"",VLOOKUP($G1326,Model!$A:$D,4,0),"")</f>
        <v/>
      </c>
    </row>
    <row r="1327" spans="1:15" x14ac:dyDescent="0.3">
      <c r="A1327" t="s">
        <v>3571</v>
      </c>
      <c r="B1327" t="s">
        <v>3572</v>
      </c>
      <c r="C1327" t="s">
        <v>83</v>
      </c>
      <c r="D1327" t="s">
        <v>1877</v>
      </c>
      <c r="E1327">
        <v>0</v>
      </c>
      <c r="G1327" t="str">
        <f>IFERROR(VLOOKUP(C1327,'CWE Categories'!A:C,3,0),"")</f>
        <v>Cross-site Scripting (XSS)</v>
      </c>
      <c r="M1327" t="str">
        <f>IF($G1327&lt;&gt;"",VLOOKUP($G1327,Model!$A:$D,2,0),"")</f>
        <v>Command and Scripting Interpreter: JavaScript/JScript</v>
      </c>
      <c r="N1327" t="str">
        <f>IF($G1327&lt;&gt;"",VLOOKUP($G1327,Model!$A:$D,3,0),"")</f>
        <v>Man-in-the-Browser</v>
      </c>
      <c r="O1327" t="str">
        <f>IF($G1327&lt;&gt;"",VLOOKUP($G1327,Model!$A:$D,4,0),"")</f>
        <v>Stored – Drive-by Compromise, Others – User Execution: Malicious Link</v>
      </c>
    </row>
    <row r="1328" spans="1:15" x14ac:dyDescent="0.3">
      <c r="A1328" t="s">
        <v>3573</v>
      </c>
      <c r="B1328" t="s">
        <v>3574</v>
      </c>
      <c r="C1328" t="s">
        <v>3575</v>
      </c>
      <c r="D1328" t="s">
        <v>1877</v>
      </c>
      <c r="E1328" t="s">
        <v>3576</v>
      </c>
      <c r="G1328" t="str">
        <f>IFERROR(VLOOKUP(C1328,'CWE Categories'!A:C,3,0),"")</f>
        <v/>
      </c>
      <c r="M1328" t="str">
        <f>IF($G1328&lt;&gt;"",VLOOKUP($G1328,Model!$A:$D,2,0),"")</f>
        <v/>
      </c>
      <c r="N1328" t="str">
        <f>IF($G1328&lt;&gt;"",VLOOKUP($G1328,Model!$A:$D,3,0),"")</f>
        <v/>
      </c>
      <c r="O1328" t="str">
        <f>IF($G1328&lt;&gt;"",VLOOKUP($G1328,Model!$A:$D,4,0),"")</f>
        <v/>
      </c>
    </row>
    <row r="1329" spans="1:15" x14ac:dyDescent="0.3">
      <c r="A1329" t="s">
        <v>3577</v>
      </c>
      <c r="B1329" t="s">
        <v>3578</v>
      </c>
      <c r="C1329" t="s">
        <v>83</v>
      </c>
      <c r="D1329" t="s">
        <v>1877</v>
      </c>
      <c r="E1329" t="s">
        <v>3579</v>
      </c>
      <c r="G1329" t="str">
        <f>IFERROR(VLOOKUP(C1329,'CWE Categories'!A:C,3,0),"")</f>
        <v>Cross-site Scripting (XSS)</v>
      </c>
      <c r="M1329" t="str">
        <f>IF($G1329&lt;&gt;"",VLOOKUP($G1329,Model!$A:$D,2,0),"")</f>
        <v>Command and Scripting Interpreter: JavaScript/JScript</v>
      </c>
      <c r="N1329" t="str">
        <f>IF($G1329&lt;&gt;"",VLOOKUP($G1329,Model!$A:$D,3,0),"")</f>
        <v>Man-in-the-Browser</v>
      </c>
      <c r="O1329" t="str">
        <f>IF($G1329&lt;&gt;"",VLOOKUP($G1329,Model!$A:$D,4,0),"")</f>
        <v>Stored – Drive-by Compromise, Others – User Execution: Malicious Link</v>
      </c>
    </row>
    <row r="1330" spans="1:15" x14ac:dyDescent="0.3">
      <c r="A1330" t="s">
        <v>3580</v>
      </c>
      <c r="B1330" t="s">
        <v>3581</v>
      </c>
      <c r="C1330" t="s">
        <v>36</v>
      </c>
      <c r="D1330" t="s">
        <v>1877</v>
      </c>
      <c r="E1330" t="s">
        <v>1992</v>
      </c>
      <c r="G1330" t="str">
        <f>IFERROR(VLOOKUP(C1330,'CWE Categories'!A:C,3,0),"")</f>
        <v/>
      </c>
      <c r="M1330" t="str">
        <f>IF($G1330&lt;&gt;"",VLOOKUP($G1330,Model!$A:$D,2,0),"")</f>
        <v/>
      </c>
      <c r="N1330" t="str">
        <f>IF($G1330&lt;&gt;"",VLOOKUP($G1330,Model!$A:$D,3,0),"")</f>
        <v/>
      </c>
      <c r="O1330" t="str">
        <f>IF($G1330&lt;&gt;"",VLOOKUP($G1330,Model!$A:$D,4,0),"")</f>
        <v/>
      </c>
    </row>
    <row r="1331" spans="1:15" x14ac:dyDescent="0.3">
      <c r="A1331" t="s">
        <v>3582</v>
      </c>
      <c r="B1331" t="s">
        <v>3583</v>
      </c>
      <c r="C1331" t="s">
        <v>106</v>
      </c>
      <c r="D1331" t="s">
        <v>1877</v>
      </c>
      <c r="E1331" t="s">
        <v>3584</v>
      </c>
      <c r="G1331" t="str">
        <f>IFERROR(VLOOKUP(C1331,'CWE Categories'!A:C,3,0),"")</f>
        <v>Cross-site Request Forgery (CSRF)</v>
      </c>
      <c r="M1331" t="str">
        <f>IF($G1331&lt;&gt;"",VLOOKUP($G1331,Model!$A:$D,2,0),"")</f>
        <v>Exploitation for Privilege Escalation</v>
      </c>
      <c r="N1331" t="str">
        <f>IF($G1331&lt;&gt;"",VLOOKUP($G1331,Model!$A:$D,3,0),"")</f>
        <v>Depends on what functionality is vulnerable</v>
      </c>
      <c r="O1331" t="str">
        <f>IF($G1331&lt;&gt;"",VLOOKUP($G1331,Model!$A:$D,4,0),"")</f>
        <v>User Execution: Malicious Link</v>
      </c>
    </row>
    <row r="1332" spans="1:15" x14ac:dyDescent="0.3">
      <c r="A1332" t="s">
        <v>3585</v>
      </c>
      <c r="B1332" t="s">
        <v>3586</v>
      </c>
      <c r="C1332" t="s">
        <v>394</v>
      </c>
      <c r="D1332" t="s">
        <v>1877</v>
      </c>
      <c r="E1332" t="s">
        <v>3587</v>
      </c>
      <c r="G1332" t="str">
        <f>IFERROR(VLOOKUP(C1332,'CWE Categories'!A:C,3,0),"")</f>
        <v/>
      </c>
      <c r="M1332" t="str">
        <f>IF($G1332&lt;&gt;"",VLOOKUP($G1332,Model!$A:$D,2,0),"")</f>
        <v/>
      </c>
      <c r="N1332" t="str">
        <f>IF($G1332&lt;&gt;"",VLOOKUP($G1332,Model!$A:$D,3,0),"")</f>
        <v/>
      </c>
      <c r="O1332" t="str">
        <f>IF($G1332&lt;&gt;"",VLOOKUP($G1332,Model!$A:$D,4,0),"")</f>
        <v/>
      </c>
    </row>
    <row r="1333" spans="1:15" x14ac:dyDescent="0.3">
      <c r="A1333" t="s">
        <v>3588</v>
      </c>
      <c r="B1333" t="s">
        <v>3589</v>
      </c>
      <c r="C1333" t="e">
        <v>#N/A</v>
      </c>
      <c r="D1333" t="s">
        <v>1877</v>
      </c>
      <c r="E1333" t="e">
        <v>#N/A</v>
      </c>
      <c r="G1333" t="str">
        <f>IFERROR(VLOOKUP(C1333,'CWE Categories'!A:C,3,0),"")</f>
        <v/>
      </c>
      <c r="M1333" t="str">
        <f>IF($G1333&lt;&gt;"",VLOOKUP($G1333,Model!$A:$D,2,0),"")</f>
        <v/>
      </c>
      <c r="N1333" t="str">
        <f>IF($G1333&lt;&gt;"",VLOOKUP($G1333,Model!$A:$D,3,0),"")</f>
        <v/>
      </c>
      <c r="O1333" t="str">
        <f>IF($G1333&lt;&gt;"",VLOOKUP($G1333,Model!$A:$D,4,0),"")</f>
        <v/>
      </c>
    </row>
    <row r="1334" spans="1:15" x14ac:dyDescent="0.3">
      <c r="A1334" t="s">
        <v>3590</v>
      </c>
      <c r="B1334" t="s">
        <v>3591</v>
      </c>
      <c r="C1334" t="s">
        <v>83</v>
      </c>
      <c r="D1334" t="s">
        <v>1877</v>
      </c>
      <c r="E1334" t="s">
        <v>3592</v>
      </c>
      <c r="G1334" t="str">
        <f>IFERROR(VLOOKUP(C1334,'CWE Categories'!A:C,3,0),"")</f>
        <v>Cross-site Scripting (XSS)</v>
      </c>
      <c r="M1334" t="str">
        <f>IF($G1334&lt;&gt;"",VLOOKUP($G1334,Model!$A:$D,2,0),"")</f>
        <v>Command and Scripting Interpreter: JavaScript/JScript</v>
      </c>
      <c r="N1334" t="str">
        <f>IF($G1334&lt;&gt;"",VLOOKUP($G1334,Model!$A:$D,3,0),"")</f>
        <v>Man-in-the-Browser</v>
      </c>
      <c r="O1334" t="str">
        <f>IF($G1334&lt;&gt;"",VLOOKUP($G1334,Model!$A:$D,4,0),"")</f>
        <v>Stored – Drive-by Compromise, Others – User Execution: Malicious Link</v>
      </c>
    </row>
    <row r="1335" spans="1:15" x14ac:dyDescent="0.3">
      <c r="A1335" t="s">
        <v>3593</v>
      </c>
      <c r="B1335" t="s">
        <v>3594</v>
      </c>
      <c r="C1335" t="s">
        <v>3595</v>
      </c>
      <c r="D1335" t="s">
        <v>1877</v>
      </c>
      <c r="E1335" t="s">
        <v>3596</v>
      </c>
      <c r="G1335" t="str">
        <f>IFERROR(VLOOKUP(C1335,'CWE Categories'!A:C,3,0),"")</f>
        <v>Cryptographic Issues</v>
      </c>
      <c r="M1335" t="e">
        <f>IF($G1335&lt;&gt;"",VLOOKUP($G1335,Model!$A:$D,2,0),"")</f>
        <v>#N/A</v>
      </c>
      <c r="N1335" t="e">
        <f>IF($G1335&lt;&gt;"",VLOOKUP($G1335,Model!$A:$D,3,0),"")</f>
        <v>#N/A</v>
      </c>
      <c r="O1335" t="e">
        <f>IF($G1335&lt;&gt;"",VLOOKUP($G1335,Model!$A:$D,4,0),"")</f>
        <v>#N/A</v>
      </c>
    </row>
    <row r="1336" spans="1:15" x14ac:dyDescent="0.3">
      <c r="A1336" t="s">
        <v>3597</v>
      </c>
      <c r="B1336" t="s">
        <v>3598</v>
      </c>
      <c r="C1336" t="s">
        <v>1149</v>
      </c>
      <c r="D1336" t="s">
        <v>1877</v>
      </c>
      <c r="E1336" t="s">
        <v>3599</v>
      </c>
      <c r="G1336" t="str">
        <f>IFERROR(VLOOKUP(C1336,'CWE Categories'!A:C,3,0),"")</f>
        <v>Deserialization of Untrusted Data</v>
      </c>
      <c r="M1336" t="str">
        <f>IF($G1336&lt;&gt;"",VLOOKUP($G1336,Model!$A:$D,2,0),"")</f>
        <v>Command and Scripting Interpreter</v>
      </c>
      <c r="N1336" t="str">
        <f>IF($G1336&lt;&gt;"",VLOOKUP($G1336,Model!$A:$D,3,0),"")</f>
        <v>N/A</v>
      </c>
      <c r="O1336" t="str">
        <f>IF($G1336&lt;&gt;"",VLOOKUP($G1336,Model!$A:$D,4,0),"")</f>
        <v>External Remote Service</v>
      </c>
    </row>
    <row r="1337" spans="1:15" x14ac:dyDescent="0.3">
      <c r="A1337" t="s">
        <v>3600</v>
      </c>
      <c r="B1337" t="s">
        <v>3601</v>
      </c>
      <c r="C1337" t="s">
        <v>354</v>
      </c>
      <c r="D1337" t="s">
        <v>1877</v>
      </c>
      <c r="E1337" t="s">
        <v>2146</v>
      </c>
      <c r="G1337" t="str">
        <f>IFERROR(VLOOKUP(C1337,'CWE Categories'!A:C,3,0),"")</f>
        <v/>
      </c>
      <c r="M1337" t="str">
        <f>IF($G1337&lt;&gt;"",VLOOKUP($G1337,Model!$A:$D,2,0),"")</f>
        <v/>
      </c>
      <c r="N1337" t="str">
        <f>IF($G1337&lt;&gt;"",VLOOKUP($G1337,Model!$A:$D,3,0),"")</f>
        <v/>
      </c>
      <c r="O1337" t="str">
        <f>IF($G1337&lt;&gt;"",VLOOKUP($G1337,Model!$A:$D,4,0),"")</f>
        <v/>
      </c>
    </row>
    <row r="1338" spans="1:15" x14ac:dyDescent="0.3">
      <c r="A1338" t="s">
        <v>3602</v>
      </c>
      <c r="B1338" t="s">
        <v>3603</v>
      </c>
      <c r="C1338" t="s">
        <v>330</v>
      </c>
      <c r="D1338" t="s">
        <v>1877</v>
      </c>
      <c r="E1338" t="s">
        <v>3604</v>
      </c>
      <c r="G1338" t="str">
        <f>IFERROR(VLOOKUP(C1338,'CWE Categories'!A:C,3,0),"")</f>
        <v/>
      </c>
      <c r="M1338" t="str">
        <f>IF($G1338&lt;&gt;"",VLOOKUP($G1338,Model!$A:$D,2,0),"")</f>
        <v/>
      </c>
      <c r="N1338" t="str">
        <f>IF($G1338&lt;&gt;"",VLOOKUP($G1338,Model!$A:$D,3,0),"")</f>
        <v/>
      </c>
      <c r="O1338" t="str">
        <f>IF($G1338&lt;&gt;"",VLOOKUP($G1338,Model!$A:$D,4,0),"")</f>
        <v/>
      </c>
    </row>
    <row r="1339" spans="1:15" x14ac:dyDescent="0.3">
      <c r="A1339" t="s">
        <v>3605</v>
      </c>
      <c r="B1339" t="s">
        <v>3606</v>
      </c>
      <c r="C1339" t="s">
        <v>1579</v>
      </c>
      <c r="D1339" t="s">
        <v>1877</v>
      </c>
      <c r="E1339" t="s">
        <v>3607</v>
      </c>
      <c r="G1339" t="str">
        <f>IFERROR(VLOOKUP(C1339,'CWE Categories'!A:C,3,0),"")</f>
        <v>General Authentication, Authorization, and Permission Errors</v>
      </c>
      <c r="M1339" t="str">
        <f>IF($G1339&lt;&gt;"",VLOOKUP($G1339,Model!$A:$D,2,0),"")</f>
        <v>Exploit Public-Facing Application,  Exploitation for Privilege Escalation, Exploitation of Remote Services</v>
      </c>
      <c r="N1339" t="str">
        <f>IF($G1339&lt;&gt;"",VLOOKUP($G1339,Model!$A:$D,3,0),"")</f>
        <v>Depends on what is given access to.</v>
      </c>
      <c r="O1339" t="str">
        <f>IF($G1339&lt;&gt;"",VLOOKUP($G1339,Model!$A:$D,4,0),"")</f>
        <v>N/A</v>
      </c>
    </row>
    <row r="1340" spans="1:15" x14ac:dyDescent="0.3">
      <c r="A1340" t="s">
        <v>3608</v>
      </c>
      <c r="B1340" t="s">
        <v>3609</v>
      </c>
      <c r="C1340" t="s">
        <v>985</v>
      </c>
      <c r="D1340" t="s">
        <v>1877</v>
      </c>
      <c r="E1340" t="s">
        <v>3610</v>
      </c>
      <c r="G1340" t="str">
        <f>IFERROR(VLOOKUP(C1340,'CWE Categories'!A:C,3,0),"")</f>
        <v>Memory Modification (Memory Buffer Errors, Pointer Issues, Type Errors, etc.)</v>
      </c>
      <c r="M1340" t="str">
        <f>IF($G1340&lt;&gt;"",VLOOKUP($G1340,Model!$A:$D,2,0),"")</f>
        <v>Hijack Execution Flow, Endpoint Denial of Service: Application or System Exploitation</v>
      </c>
      <c r="N1340" t="str">
        <f>IF($G1340&lt;&gt;"",VLOOKUP($G1340,Model!$A:$D,3,0),"")</f>
        <v>N/A</v>
      </c>
      <c r="O1340">
        <f>IF($G1340&lt;&gt;"",VLOOKUP($G1340,Model!$A:$D,4,0),"")</f>
        <v>0</v>
      </c>
    </row>
    <row r="1341" spans="1:15" x14ac:dyDescent="0.3">
      <c r="A1341" t="s">
        <v>3611</v>
      </c>
      <c r="B1341" t="s">
        <v>3612</v>
      </c>
      <c r="C1341" t="s">
        <v>354</v>
      </c>
      <c r="D1341" t="s">
        <v>1877</v>
      </c>
      <c r="E1341">
        <v>0</v>
      </c>
      <c r="G1341" t="str">
        <f>IFERROR(VLOOKUP(C1341,'CWE Categories'!A:C,3,0),"")</f>
        <v/>
      </c>
      <c r="M1341" t="str">
        <f>IF($G1341&lt;&gt;"",VLOOKUP($G1341,Model!$A:$D,2,0),"")</f>
        <v/>
      </c>
      <c r="N1341" t="str">
        <f>IF($G1341&lt;&gt;"",VLOOKUP($G1341,Model!$A:$D,3,0),"")</f>
        <v/>
      </c>
      <c r="O1341" t="str">
        <f>IF($G1341&lt;&gt;"",VLOOKUP($G1341,Model!$A:$D,4,0),"")</f>
        <v/>
      </c>
    </row>
    <row r="1342" spans="1:15" x14ac:dyDescent="0.3">
      <c r="A1342" t="s">
        <v>3613</v>
      </c>
      <c r="B1342" t="s">
        <v>3614</v>
      </c>
      <c r="C1342" t="s">
        <v>83</v>
      </c>
      <c r="D1342" t="s">
        <v>1877</v>
      </c>
      <c r="E1342" t="s">
        <v>3615</v>
      </c>
      <c r="G1342" t="str">
        <f>IFERROR(VLOOKUP(C1342,'CWE Categories'!A:C,3,0),"")</f>
        <v>Cross-site Scripting (XSS)</v>
      </c>
      <c r="M1342" t="str">
        <f>IF($G1342&lt;&gt;"",VLOOKUP($G1342,Model!$A:$D,2,0),"")</f>
        <v>Command and Scripting Interpreter: JavaScript/JScript</v>
      </c>
      <c r="N1342" t="str">
        <f>IF($G1342&lt;&gt;"",VLOOKUP($G1342,Model!$A:$D,3,0),"")</f>
        <v>Man-in-the-Browser</v>
      </c>
      <c r="O1342" t="str">
        <f>IF($G1342&lt;&gt;"",VLOOKUP($G1342,Model!$A:$D,4,0),"")</f>
        <v>Stored – Drive-by Compromise, Others – User Execution: Malicious Link</v>
      </c>
    </row>
    <row r="1343" spans="1:15" x14ac:dyDescent="0.3">
      <c r="A1343" t="s">
        <v>3616</v>
      </c>
      <c r="B1343" t="s">
        <v>3617</v>
      </c>
      <c r="C1343" t="s">
        <v>1176</v>
      </c>
      <c r="D1343" t="s">
        <v>1877</v>
      </c>
      <c r="E1343" t="s">
        <v>3618</v>
      </c>
      <c r="G1343" t="str">
        <f>IFERROR(VLOOKUP(C1343,'CWE Categories'!A:C,3,0),"")</f>
        <v>Memory Modification (Memory Buffer Errors, Pointer Issues, Type Errors, etc.)</v>
      </c>
      <c r="M1343" t="str">
        <f>IF($G1343&lt;&gt;"",VLOOKUP($G1343,Model!$A:$D,2,0),"")</f>
        <v>Hijack Execution Flow, Endpoint Denial of Service: Application or System Exploitation</v>
      </c>
      <c r="N1343" t="str">
        <f>IF($G1343&lt;&gt;"",VLOOKUP($G1343,Model!$A:$D,3,0),"")</f>
        <v>N/A</v>
      </c>
      <c r="O1343">
        <f>IF($G1343&lt;&gt;"",VLOOKUP($G1343,Model!$A:$D,4,0),"")</f>
        <v>0</v>
      </c>
    </row>
    <row r="1344" spans="1:15" x14ac:dyDescent="0.3">
      <c r="A1344" t="s">
        <v>3619</v>
      </c>
      <c r="B1344" t="s">
        <v>3620</v>
      </c>
      <c r="C1344" t="s">
        <v>83</v>
      </c>
      <c r="D1344" t="s">
        <v>1877</v>
      </c>
      <c r="E1344" t="s">
        <v>3621</v>
      </c>
      <c r="G1344" t="str">
        <f>IFERROR(VLOOKUP(C1344,'CWE Categories'!A:C,3,0),"")</f>
        <v>Cross-site Scripting (XSS)</v>
      </c>
      <c r="M1344" t="str">
        <f>IF($G1344&lt;&gt;"",VLOOKUP($G1344,Model!$A:$D,2,0),"")</f>
        <v>Command and Scripting Interpreter: JavaScript/JScript</v>
      </c>
      <c r="N1344" t="str">
        <f>IF($G1344&lt;&gt;"",VLOOKUP($G1344,Model!$A:$D,3,0),"")</f>
        <v>Man-in-the-Browser</v>
      </c>
      <c r="O1344" t="str">
        <f>IF($G1344&lt;&gt;"",VLOOKUP($G1344,Model!$A:$D,4,0),"")</f>
        <v>Stored – Drive-by Compromise, Others – User Execution: Malicious Link</v>
      </c>
    </row>
    <row r="1345" spans="1:15" x14ac:dyDescent="0.3">
      <c r="A1345" t="s">
        <v>3622</v>
      </c>
      <c r="B1345" t="s">
        <v>3623</v>
      </c>
      <c r="C1345" t="s">
        <v>83</v>
      </c>
      <c r="D1345" t="s">
        <v>1877</v>
      </c>
      <c r="E1345" t="s">
        <v>3624</v>
      </c>
      <c r="G1345" t="str">
        <f>IFERROR(VLOOKUP(C1345,'CWE Categories'!A:C,3,0),"")</f>
        <v>Cross-site Scripting (XSS)</v>
      </c>
      <c r="M1345" t="str">
        <f>IF($G1345&lt;&gt;"",VLOOKUP($G1345,Model!$A:$D,2,0),"")</f>
        <v>Command and Scripting Interpreter: JavaScript/JScript</v>
      </c>
      <c r="N1345" t="str">
        <f>IF($G1345&lt;&gt;"",VLOOKUP($G1345,Model!$A:$D,3,0),"")</f>
        <v>Man-in-the-Browser</v>
      </c>
      <c r="O1345" t="str">
        <f>IF($G1345&lt;&gt;"",VLOOKUP($G1345,Model!$A:$D,4,0),"")</f>
        <v>Stored – Drive-by Compromise, Others – User Execution: Malicious Link</v>
      </c>
    </row>
    <row r="1346" spans="1:15" x14ac:dyDescent="0.3">
      <c r="A1346" t="s">
        <v>3625</v>
      </c>
      <c r="B1346" t="s">
        <v>3626</v>
      </c>
      <c r="C1346" t="s">
        <v>404</v>
      </c>
      <c r="D1346" t="s">
        <v>1877</v>
      </c>
      <c r="E1346" t="s">
        <v>1945</v>
      </c>
      <c r="G1346" t="str">
        <f>IFERROR(VLOOKUP(C1346,'CWE Categories'!A:C,3,0),"")</f>
        <v>General Authentication, Authorization, and Permission Errors</v>
      </c>
      <c r="M1346" t="str">
        <f>IF($G1346&lt;&gt;"",VLOOKUP($G1346,Model!$A:$D,2,0),"")</f>
        <v>Exploit Public-Facing Application,  Exploitation for Privilege Escalation, Exploitation of Remote Services</v>
      </c>
      <c r="N1346" t="str">
        <f>IF($G1346&lt;&gt;"",VLOOKUP($G1346,Model!$A:$D,3,0),"")</f>
        <v>Depends on what is given access to.</v>
      </c>
      <c r="O1346" t="str">
        <f>IF($G1346&lt;&gt;"",VLOOKUP($G1346,Model!$A:$D,4,0),"")</f>
        <v>N/A</v>
      </c>
    </row>
    <row r="1347" spans="1:15" x14ac:dyDescent="0.3">
      <c r="A1347" t="s">
        <v>3627</v>
      </c>
      <c r="B1347" t="s">
        <v>3628</v>
      </c>
      <c r="C1347" t="s">
        <v>354</v>
      </c>
      <c r="D1347" t="s">
        <v>1877</v>
      </c>
      <c r="E1347">
        <v>0</v>
      </c>
      <c r="G1347" t="str">
        <f>IFERROR(VLOOKUP(C1347,'CWE Categories'!A:C,3,0),"")</f>
        <v/>
      </c>
      <c r="M1347" t="str">
        <f>IF($G1347&lt;&gt;"",VLOOKUP($G1347,Model!$A:$D,2,0),"")</f>
        <v/>
      </c>
      <c r="N1347" t="str">
        <f>IF($G1347&lt;&gt;"",VLOOKUP($G1347,Model!$A:$D,3,0),"")</f>
        <v/>
      </c>
      <c r="O1347" t="str">
        <f>IF($G1347&lt;&gt;"",VLOOKUP($G1347,Model!$A:$D,4,0),"")</f>
        <v/>
      </c>
    </row>
    <row r="1348" spans="1:15" x14ac:dyDescent="0.3">
      <c r="A1348" t="s">
        <v>3629</v>
      </c>
      <c r="B1348" t="s">
        <v>3630</v>
      </c>
      <c r="C1348" t="s">
        <v>150</v>
      </c>
      <c r="D1348" t="s">
        <v>1877</v>
      </c>
      <c r="E1348" t="s">
        <v>3631</v>
      </c>
      <c r="G1348" t="str">
        <f>IFERROR(VLOOKUP(C1348,'CWE Categories'!A:C,3,0),"")</f>
        <v>General Authentication, Authorization, and Permission Errors</v>
      </c>
      <c r="M1348" t="str">
        <f>IF($G1348&lt;&gt;"",VLOOKUP($G1348,Model!$A:$D,2,0),"")</f>
        <v>Exploit Public-Facing Application,  Exploitation for Privilege Escalation, Exploitation of Remote Services</v>
      </c>
      <c r="N1348" t="str">
        <f>IF($G1348&lt;&gt;"",VLOOKUP($G1348,Model!$A:$D,3,0),"")</f>
        <v>Depends on what is given access to.</v>
      </c>
      <c r="O1348" t="str">
        <f>IF($G1348&lt;&gt;"",VLOOKUP($G1348,Model!$A:$D,4,0),"")</f>
        <v>N/A</v>
      </c>
    </row>
    <row r="1349" spans="1:15" x14ac:dyDescent="0.3">
      <c r="A1349" t="s">
        <v>3632</v>
      </c>
      <c r="B1349" t="s">
        <v>3633</v>
      </c>
      <c r="C1349" t="s">
        <v>3634</v>
      </c>
      <c r="D1349" t="s">
        <v>1877</v>
      </c>
      <c r="E1349" t="s">
        <v>3635</v>
      </c>
      <c r="G1349" t="str">
        <f>IFERROR(VLOOKUP(C1349,'CWE Categories'!A:C,3,0),"")</f>
        <v>Memory Modification (Memory Buffer Errors, Pointer Issues, Type Errors, etc.)</v>
      </c>
      <c r="M1349" t="str">
        <f>IF($G1349&lt;&gt;"",VLOOKUP($G1349,Model!$A:$D,2,0),"")</f>
        <v>Hijack Execution Flow, Endpoint Denial of Service: Application or System Exploitation</v>
      </c>
      <c r="N1349" t="str">
        <f>IF($G1349&lt;&gt;"",VLOOKUP($G1349,Model!$A:$D,3,0),"")</f>
        <v>N/A</v>
      </c>
      <c r="O1349">
        <f>IF($G1349&lt;&gt;"",VLOOKUP($G1349,Model!$A:$D,4,0),"")</f>
        <v>0</v>
      </c>
    </row>
    <row r="1350" spans="1:15" x14ac:dyDescent="0.3">
      <c r="A1350" t="s">
        <v>3636</v>
      </c>
      <c r="B1350" t="s">
        <v>3637</v>
      </c>
      <c r="C1350" t="s">
        <v>60</v>
      </c>
      <c r="D1350" t="s">
        <v>1877</v>
      </c>
      <c r="E1350" t="s">
        <v>3638</v>
      </c>
      <c r="G1350" t="str">
        <f>IFERROR(VLOOKUP(C1350,'CWE Categories'!A:C,3,0),"")</f>
        <v>SQL Injection</v>
      </c>
      <c r="M1350" t="str">
        <f>IF($G1350&lt;&gt;"",VLOOKUP($G1350,Model!$A:$D,2,0),"")</f>
        <v>Command and Scripting Interpreter</v>
      </c>
      <c r="N1350" t="str">
        <f>IF($G1350&lt;&gt;"",VLOOKUP($G1350,Model!$A:$D,3,0),"")</f>
        <v>Data from Local System, Server Software Component: Web Shell, Create Account, Exploit Public-Facing Application, Data Manipulation</v>
      </c>
      <c r="O1350" t="str">
        <f>IF($G1350&lt;&gt;"",VLOOKUP($G1350,Model!$A:$D,4,0),"")</f>
        <v>External Remote Service</v>
      </c>
    </row>
    <row r="1351" spans="1:15" x14ac:dyDescent="0.3">
      <c r="A1351" t="s">
        <v>3639</v>
      </c>
      <c r="B1351" t="s">
        <v>3640</v>
      </c>
      <c r="C1351" t="s">
        <v>203</v>
      </c>
      <c r="D1351" t="s">
        <v>1877</v>
      </c>
      <c r="E1351" t="s">
        <v>3641</v>
      </c>
      <c r="G1351" t="str">
        <f>IFERROR(VLOOKUP(C1351,'CWE Categories'!A:C,3,0),"")</f>
        <v/>
      </c>
      <c r="M1351" t="str">
        <f>IF($G1351&lt;&gt;"",VLOOKUP($G1351,Model!$A:$D,2,0),"")</f>
        <v/>
      </c>
      <c r="N1351" t="str">
        <f>IF($G1351&lt;&gt;"",VLOOKUP($G1351,Model!$A:$D,3,0),"")</f>
        <v/>
      </c>
      <c r="O1351" t="str">
        <f>IF($G1351&lt;&gt;"",VLOOKUP($G1351,Model!$A:$D,4,0),"")</f>
        <v/>
      </c>
    </row>
    <row r="1352" spans="1:15" x14ac:dyDescent="0.3">
      <c r="A1352" t="s">
        <v>3642</v>
      </c>
      <c r="B1352" t="s">
        <v>3643</v>
      </c>
      <c r="C1352" t="s">
        <v>429</v>
      </c>
      <c r="D1352" t="s">
        <v>1877</v>
      </c>
      <c r="E1352" t="s">
        <v>3644</v>
      </c>
      <c r="G1352" t="str">
        <f>IFERROR(VLOOKUP(C1352,'CWE Categories'!A:C,3,0),"")</f>
        <v>Memory Read (Memory Buffer Errors, Pointer Issues, Type Errors, etc.)</v>
      </c>
      <c r="M1352" t="str">
        <f>IF($G1352&lt;&gt;"",VLOOKUP($G1352,Model!$A:$D,2,0),"")</f>
        <v>Data from Local System</v>
      </c>
      <c r="N1352" t="str">
        <f>IF($G1352&lt;&gt;"",VLOOKUP($G1352,Model!$A:$D,3,0),"")</f>
        <v>Exploitation for Defense Evasion, Exploitation for Credential Access</v>
      </c>
      <c r="O1352">
        <f>IF($G1352&lt;&gt;"",VLOOKUP($G1352,Model!$A:$D,4,0),"")</f>
        <v>0</v>
      </c>
    </row>
    <row r="1353" spans="1:15" x14ac:dyDescent="0.3">
      <c r="A1353" t="s">
        <v>3645</v>
      </c>
      <c r="B1353" t="s">
        <v>3646</v>
      </c>
      <c r="C1353" t="s">
        <v>36</v>
      </c>
      <c r="D1353" t="s">
        <v>1877</v>
      </c>
      <c r="E1353" t="s">
        <v>3647</v>
      </c>
      <c r="G1353" t="str">
        <f>IFERROR(VLOOKUP(C1353,'CWE Categories'!A:C,3,0),"")</f>
        <v/>
      </c>
      <c r="M1353" t="str">
        <f>IF($G1353&lt;&gt;"",VLOOKUP($G1353,Model!$A:$D,2,0),"")</f>
        <v/>
      </c>
      <c r="N1353" t="str">
        <f>IF($G1353&lt;&gt;"",VLOOKUP($G1353,Model!$A:$D,3,0),"")</f>
        <v/>
      </c>
      <c r="O1353" t="str">
        <f>IF($G1353&lt;&gt;"",VLOOKUP($G1353,Model!$A:$D,4,0),"")</f>
        <v/>
      </c>
    </row>
    <row r="1354" spans="1:15" x14ac:dyDescent="0.3">
      <c r="A1354" t="s">
        <v>3648</v>
      </c>
      <c r="B1354" t="s">
        <v>3649</v>
      </c>
      <c r="C1354" t="s">
        <v>1718</v>
      </c>
      <c r="D1354" t="s">
        <v>1877</v>
      </c>
      <c r="E1354" t="s">
        <v>3650</v>
      </c>
      <c r="G1354" t="str">
        <f>IFERROR(VLOOKUP(C1354,'CWE Categories'!A:C,3,0),"")</f>
        <v>General Authentication, Authorization, and Permission Errors</v>
      </c>
      <c r="M1354" t="str">
        <f>IF($G1354&lt;&gt;"",VLOOKUP($G1354,Model!$A:$D,2,0),"")</f>
        <v>Exploit Public-Facing Application,  Exploitation for Privilege Escalation, Exploitation of Remote Services</v>
      </c>
      <c r="N1354" t="str">
        <f>IF($G1354&lt;&gt;"",VLOOKUP($G1354,Model!$A:$D,3,0),"")</f>
        <v>Depends on what is given access to.</v>
      </c>
      <c r="O1354" t="str">
        <f>IF($G1354&lt;&gt;"",VLOOKUP($G1354,Model!$A:$D,4,0),"")</f>
        <v>N/A</v>
      </c>
    </row>
    <row r="1355" spans="1:15" x14ac:dyDescent="0.3">
      <c r="A1355" t="s">
        <v>3651</v>
      </c>
      <c r="B1355" t="s">
        <v>3652</v>
      </c>
      <c r="C1355" t="s">
        <v>83</v>
      </c>
      <c r="D1355" t="s">
        <v>1877</v>
      </c>
      <c r="E1355" t="s">
        <v>3653</v>
      </c>
      <c r="G1355" t="str">
        <f>IFERROR(VLOOKUP(C1355,'CWE Categories'!A:C,3,0),"")</f>
        <v>Cross-site Scripting (XSS)</v>
      </c>
      <c r="M1355" t="str">
        <f>IF($G1355&lt;&gt;"",VLOOKUP($G1355,Model!$A:$D,2,0),"")</f>
        <v>Command and Scripting Interpreter: JavaScript/JScript</v>
      </c>
      <c r="N1355" t="str">
        <f>IF($G1355&lt;&gt;"",VLOOKUP($G1355,Model!$A:$D,3,0),"")</f>
        <v>Man-in-the-Browser</v>
      </c>
      <c r="O1355" t="str">
        <f>IF($G1355&lt;&gt;"",VLOOKUP($G1355,Model!$A:$D,4,0),"")</f>
        <v>Stored – Drive-by Compromise, Others – User Execution: Malicious Link</v>
      </c>
    </row>
    <row r="1356" spans="1:15" x14ac:dyDescent="0.3">
      <c r="A1356" t="s">
        <v>3654</v>
      </c>
      <c r="B1356" t="s">
        <v>3655</v>
      </c>
      <c r="C1356" t="s">
        <v>330</v>
      </c>
      <c r="D1356" t="s">
        <v>1877</v>
      </c>
      <c r="E1356" t="s">
        <v>3656</v>
      </c>
      <c r="G1356" t="str">
        <f>IFERROR(VLOOKUP(C1356,'CWE Categories'!A:C,3,0),"")</f>
        <v/>
      </c>
      <c r="M1356" t="str">
        <f>IF($G1356&lt;&gt;"",VLOOKUP($G1356,Model!$A:$D,2,0),"")</f>
        <v/>
      </c>
      <c r="N1356" t="str">
        <f>IF($G1356&lt;&gt;"",VLOOKUP($G1356,Model!$A:$D,3,0),"")</f>
        <v/>
      </c>
      <c r="O1356" t="str">
        <f>IF($G1356&lt;&gt;"",VLOOKUP($G1356,Model!$A:$D,4,0),"")</f>
        <v/>
      </c>
    </row>
    <row r="1357" spans="1:15" x14ac:dyDescent="0.3">
      <c r="A1357" t="s">
        <v>3657</v>
      </c>
      <c r="B1357" t="s">
        <v>3658</v>
      </c>
      <c r="C1357" t="s">
        <v>83</v>
      </c>
      <c r="D1357" t="s">
        <v>1877</v>
      </c>
      <c r="E1357" t="s">
        <v>3659</v>
      </c>
      <c r="G1357" t="str">
        <f>IFERROR(VLOOKUP(C1357,'CWE Categories'!A:C,3,0),"")</f>
        <v>Cross-site Scripting (XSS)</v>
      </c>
      <c r="M1357" t="str">
        <f>IF($G1357&lt;&gt;"",VLOOKUP($G1357,Model!$A:$D,2,0),"")</f>
        <v>Command and Scripting Interpreter: JavaScript/JScript</v>
      </c>
      <c r="N1357" t="str">
        <f>IF($G1357&lt;&gt;"",VLOOKUP($G1357,Model!$A:$D,3,0),"")</f>
        <v>Man-in-the-Browser</v>
      </c>
      <c r="O1357" t="str">
        <f>IF($G1357&lt;&gt;"",VLOOKUP($G1357,Model!$A:$D,4,0),"")</f>
        <v>Stored – Drive-by Compromise, Others – User Execution: Malicious Link</v>
      </c>
    </row>
    <row r="1358" spans="1:15" x14ac:dyDescent="0.3">
      <c r="A1358" t="s">
        <v>3660</v>
      </c>
      <c r="B1358" t="s">
        <v>3661</v>
      </c>
      <c r="C1358" t="s">
        <v>330</v>
      </c>
      <c r="D1358" t="s">
        <v>1877</v>
      </c>
      <c r="E1358">
        <v>0</v>
      </c>
      <c r="G1358" t="str">
        <f>IFERROR(VLOOKUP(C1358,'CWE Categories'!A:C,3,0),"")</f>
        <v/>
      </c>
      <c r="M1358" t="str">
        <f>IF($G1358&lt;&gt;"",VLOOKUP($G1358,Model!$A:$D,2,0),"")</f>
        <v/>
      </c>
      <c r="N1358" t="str">
        <f>IF($G1358&lt;&gt;"",VLOOKUP($G1358,Model!$A:$D,3,0),"")</f>
        <v/>
      </c>
      <c r="O1358" t="str">
        <f>IF($G1358&lt;&gt;"",VLOOKUP($G1358,Model!$A:$D,4,0),"")</f>
        <v/>
      </c>
    </row>
    <row r="1359" spans="1:15" x14ac:dyDescent="0.3">
      <c r="A1359" t="s">
        <v>3662</v>
      </c>
      <c r="B1359" t="s">
        <v>3663</v>
      </c>
      <c r="C1359" t="e">
        <v>#N/A</v>
      </c>
      <c r="D1359" t="s">
        <v>1877</v>
      </c>
      <c r="E1359" t="e">
        <v>#N/A</v>
      </c>
      <c r="G1359" t="str">
        <f>IFERROR(VLOOKUP(C1359,'CWE Categories'!A:C,3,0),"")</f>
        <v/>
      </c>
      <c r="M1359" t="str">
        <f>IF($G1359&lt;&gt;"",VLOOKUP($G1359,Model!$A:$D,2,0),"")</f>
        <v/>
      </c>
      <c r="N1359" t="str">
        <f>IF($G1359&lt;&gt;"",VLOOKUP($G1359,Model!$A:$D,3,0),"")</f>
        <v/>
      </c>
      <c r="O1359" t="str">
        <f>IF($G1359&lt;&gt;"",VLOOKUP($G1359,Model!$A:$D,4,0),"")</f>
        <v/>
      </c>
    </row>
    <row r="1360" spans="1:15" x14ac:dyDescent="0.3">
      <c r="A1360" t="s">
        <v>3664</v>
      </c>
      <c r="B1360" t="s">
        <v>3665</v>
      </c>
      <c r="C1360" t="s">
        <v>73</v>
      </c>
      <c r="D1360" t="s">
        <v>1877</v>
      </c>
      <c r="E1360" t="s">
        <v>2849</v>
      </c>
      <c r="G1360" t="str">
        <f>IFERROR(VLOOKUP(C1360,'CWE Categories'!A:C,3,0),"")</f>
        <v>OS Command Injection</v>
      </c>
      <c r="M1360" t="str">
        <f>IF($G1360&lt;&gt;"",VLOOKUP($G1360,Model!$A:$D,2,0),"")</f>
        <v>Command and Scripting Interpreter</v>
      </c>
      <c r="N1360" t="str">
        <f>IF($G1360&lt;&gt;"",VLOOKUP($G1360,Model!$A:$D,3,0),"")</f>
        <v>N/A</v>
      </c>
      <c r="O1360" t="str">
        <f>IF($G1360&lt;&gt;"",VLOOKUP($G1360,Model!$A:$D,4,0),"")</f>
        <v>External Remote Service</v>
      </c>
    </row>
    <row r="1361" spans="1:15" x14ac:dyDescent="0.3">
      <c r="A1361" t="s">
        <v>3666</v>
      </c>
      <c r="B1361" t="s">
        <v>3667</v>
      </c>
      <c r="C1361" t="s">
        <v>83</v>
      </c>
      <c r="D1361" t="s">
        <v>1877</v>
      </c>
      <c r="E1361" t="s">
        <v>3668</v>
      </c>
      <c r="G1361" t="str">
        <f>IFERROR(VLOOKUP(C1361,'CWE Categories'!A:C,3,0),"")</f>
        <v>Cross-site Scripting (XSS)</v>
      </c>
      <c r="M1361" t="str">
        <f>IF($G1361&lt;&gt;"",VLOOKUP($G1361,Model!$A:$D,2,0),"")</f>
        <v>Command and Scripting Interpreter: JavaScript/JScript</v>
      </c>
      <c r="N1361" t="str">
        <f>IF($G1361&lt;&gt;"",VLOOKUP($G1361,Model!$A:$D,3,0),"")</f>
        <v>Man-in-the-Browser</v>
      </c>
      <c r="O1361" t="str">
        <f>IF($G1361&lt;&gt;"",VLOOKUP($G1361,Model!$A:$D,4,0),"")</f>
        <v>Stored – Drive-by Compromise, Others – User Execution: Malicious Link</v>
      </c>
    </row>
    <row r="1362" spans="1:15" x14ac:dyDescent="0.3">
      <c r="A1362" t="s">
        <v>3669</v>
      </c>
      <c r="B1362" t="s">
        <v>3670</v>
      </c>
      <c r="C1362" t="s">
        <v>1610</v>
      </c>
      <c r="D1362" t="s">
        <v>1877</v>
      </c>
      <c r="E1362" t="s">
        <v>2907</v>
      </c>
      <c r="G1362" t="str">
        <f>IFERROR(VLOOKUP(C1362,'CWE Categories'!A:C,3,0),"")</f>
        <v/>
      </c>
      <c r="M1362" t="str">
        <f>IF($G1362&lt;&gt;"",VLOOKUP($G1362,Model!$A:$D,2,0),"")</f>
        <v/>
      </c>
      <c r="N1362" t="str">
        <f>IF($G1362&lt;&gt;"",VLOOKUP($G1362,Model!$A:$D,3,0),"")</f>
        <v/>
      </c>
      <c r="O1362" t="str">
        <f>IF($G1362&lt;&gt;"",VLOOKUP($G1362,Model!$A:$D,4,0),"")</f>
        <v/>
      </c>
    </row>
    <row r="1363" spans="1:15" x14ac:dyDescent="0.3">
      <c r="A1363" t="s">
        <v>3671</v>
      </c>
      <c r="B1363" t="s">
        <v>3672</v>
      </c>
      <c r="C1363" t="s">
        <v>106</v>
      </c>
      <c r="D1363" t="s">
        <v>1877</v>
      </c>
      <c r="E1363">
        <v>0</v>
      </c>
      <c r="G1363" t="str">
        <f>IFERROR(VLOOKUP(C1363,'CWE Categories'!A:C,3,0),"")</f>
        <v>Cross-site Request Forgery (CSRF)</v>
      </c>
      <c r="M1363" t="str">
        <f>IF($G1363&lt;&gt;"",VLOOKUP($G1363,Model!$A:$D,2,0),"")</f>
        <v>Exploitation for Privilege Escalation</v>
      </c>
      <c r="N1363" t="str">
        <f>IF($G1363&lt;&gt;"",VLOOKUP($G1363,Model!$A:$D,3,0),"")</f>
        <v>Depends on what functionality is vulnerable</v>
      </c>
      <c r="O1363" t="str">
        <f>IF($G1363&lt;&gt;"",VLOOKUP($G1363,Model!$A:$D,4,0),"")</f>
        <v>User Execution: Malicious Link</v>
      </c>
    </row>
    <row r="1364" spans="1:15" x14ac:dyDescent="0.3">
      <c r="A1364" t="s">
        <v>3673</v>
      </c>
      <c r="B1364" t="s">
        <v>3674</v>
      </c>
      <c r="C1364" t="s">
        <v>429</v>
      </c>
      <c r="D1364" t="s">
        <v>1877</v>
      </c>
      <c r="E1364" t="s">
        <v>3675</v>
      </c>
      <c r="G1364" t="str">
        <f>IFERROR(VLOOKUP(C1364,'CWE Categories'!A:C,3,0),"")</f>
        <v>Memory Read (Memory Buffer Errors, Pointer Issues, Type Errors, etc.)</v>
      </c>
      <c r="M1364" t="str">
        <f>IF($G1364&lt;&gt;"",VLOOKUP($G1364,Model!$A:$D,2,0),"")</f>
        <v>Data from Local System</v>
      </c>
      <c r="N1364" t="str">
        <f>IF($G1364&lt;&gt;"",VLOOKUP($G1364,Model!$A:$D,3,0),"")</f>
        <v>Exploitation for Defense Evasion, Exploitation for Credential Access</v>
      </c>
      <c r="O1364">
        <f>IF($G1364&lt;&gt;"",VLOOKUP($G1364,Model!$A:$D,4,0),"")</f>
        <v>0</v>
      </c>
    </row>
    <row r="1365" spans="1:15" x14ac:dyDescent="0.3">
      <c r="A1365" t="s">
        <v>3676</v>
      </c>
      <c r="B1365" t="s">
        <v>3677</v>
      </c>
      <c r="C1365" t="s">
        <v>17</v>
      </c>
      <c r="D1365" t="s">
        <v>1877</v>
      </c>
      <c r="E1365" t="s">
        <v>3678</v>
      </c>
      <c r="G1365" t="str">
        <f>IFERROR(VLOOKUP(C1365,'CWE Categories'!A:C,3,0),"")</f>
        <v>Memory Modification (Memory Buffer Errors, Pointer Issues, Type Errors, etc.)</v>
      </c>
      <c r="M1365" t="str">
        <f>IF($G1365&lt;&gt;"",VLOOKUP($G1365,Model!$A:$D,2,0),"")</f>
        <v>Hijack Execution Flow, Endpoint Denial of Service: Application or System Exploitation</v>
      </c>
      <c r="N1365" t="str">
        <f>IF($G1365&lt;&gt;"",VLOOKUP($G1365,Model!$A:$D,3,0),"")</f>
        <v>N/A</v>
      </c>
      <c r="O1365">
        <f>IF($G1365&lt;&gt;"",VLOOKUP($G1365,Model!$A:$D,4,0),"")</f>
        <v>0</v>
      </c>
    </row>
    <row r="1366" spans="1:15" x14ac:dyDescent="0.3">
      <c r="A1366" t="s">
        <v>3679</v>
      </c>
      <c r="B1366" t="s">
        <v>3680</v>
      </c>
      <c r="C1366" t="s">
        <v>83</v>
      </c>
      <c r="D1366" t="s">
        <v>1877</v>
      </c>
      <c r="E1366" t="s">
        <v>3681</v>
      </c>
      <c r="G1366" t="str">
        <f>IFERROR(VLOOKUP(C1366,'CWE Categories'!A:C,3,0),"")</f>
        <v>Cross-site Scripting (XSS)</v>
      </c>
      <c r="M1366" t="str">
        <f>IF($G1366&lt;&gt;"",VLOOKUP($G1366,Model!$A:$D,2,0),"")</f>
        <v>Command and Scripting Interpreter: JavaScript/JScript</v>
      </c>
      <c r="N1366" t="str">
        <f>IF($G1366&lt;&gt;"",VLOOKUP($G1366,Model!$A:$D,3,0),"")</f>
        <v>Man-in-the-Browser</v>
      </c>
      <c r="O1366" t="str">
        <f>IF($G1366&lt;&gt;"",VLOOKUP($G1366,Model!$A:$D,4,0),"")</f>
        <v>Stored – Drive-by Compromise, Others – User Execution: Malicious Link</v>
      </c>
    </row>
    <row r="1367" spans="1:15" x14ac:dyDescent="0.3">
      <c r="A1367" t="s">
        <v>3682</v>
      </c>
      <c r="B1367" t="s">
        <v>3683</v>
      </c>
      <c r="C1367" t="s">
        <v>83</v>
      </c>
      <c r="D1367" t="s">
        <v>1877</v>
      </c>
      <c r="E1367" t="s">
        <v>3684</v>
      </c>
      <c r="G1367" t="str">
        <f>IFERROR(VLOOKUP(C1367,'CWE Categories'!A:C,3,0),"")</f>
        <v>Cross-site Scripting (XSS)</v>
      </c>
      <c r="M1367" t="str">
        <f>IF($G1367&lt;&gt;"",VLOOKUP($G1367,Model!$A:$D,2,0),"")</f>
        <v>Command and Scripting Interpreter: JavaScript/JScript</v>
      </c>
      <c r="N1367" t="str">
        <f>IF($G1367&lt;&gt;"",VLOOKUP($G1367,Model!$A:$D,3,0),"")</f>
        <v>Man-in-the-Browser</v>
      </c>
      <c r="O1367" t="str">
        <f>IF($G1367&lt;&gt;"",VLOOKUP($G1367,Model!$A:$D,4,0),"")</f>
        <v>Stored – Drive-by Compromise, Others – User Execution: Malicious Link</v>
      </c>
    </row>
    <row r="1368" spans="1:15" x14ac:dyDescent="0.3">
      <c r="A1368" t="s">
        <v>3685</v>
      </c>
      <c r="B1368" t="s">
        <v>3686</v>
      </c>
      <c r="C1368" t="s">
        <v>354</v>
      </c>
      <c r="D1368" t="s">
        <v>1877</v>
      </c>
      <c r="E1368" t="s">
        <v>3687</v>
      </c>
      <c r="G1368" t="str">
        <f>IFERROR(VLOOKUP(C1368,'CWE Categories'!A:C,3,0),"")</f>
        <v/>
      </c>
      <c r="M1368" t="str">
        <f>IF($G1368&lt;&gt;"",VLOOKUP($G1368,Model!$A:$D,2,0),"")</f>
        <v/>
      </c>
      <c r="N1368" t="str">
        <f>IF($G1368&lt;&gt;"",VLOOKUP($G1368,Model!$A:$D,3,0),"")</f>
        <v/>
      </c>
      <c r="O1368" t="str">
        <f>IF($G1368&lt;&gt;"",VLOOKUP($G1368,Model!$A:$D,4,0),"")</f>
        <v/>
      </c>
    </row>
    <row r="1369" spans="1:15" x14ac:dyDescent="0.3">
      <c r="A1369" t="s">
        <v>3688</v>
      </c>
      <c r="B1369" t="s">
        <v>3689</v>
      </c>
      <c r="C1369" t="s">
        <v>1742</v>
      </c>
      <c r="D1369" t="s">
        <v>1877</v>
      </c>
      <c r="E1369" t="s">
        <v>3690</v>
      </c>
      <c r="G1369" t="str">
        <f>IFERROR(VLOOKUP(C1369,'CWE Categories'!A:C,3,0),"")</f>
        <v>Memory Modification (Memory Buffer Errors, Pointer Issues, Type Errors, etc.)</v>
      </c>
      <c r="M1369" t="str">
        <f>IF($G1369&lt;&gt;"",VLOOKUP($G1369,Model!$A:$D,2,0),"")</f>
        <v>Hijack Execution Flow, Endpoint Denial of Service: Application or System Exploitation</v>
      </c>
      <c r="N1369" t="str">
        <f>IF($G1369&lt;&gt;"",VLOOKUP($G1369,Model!$A:$D,3,0),"")</f>
        <v>N/A</v>
      </c>
      <c r="O1369">
        <f>IF($G1369&lt;&gt;"",VLOOKUP($G1369,Model!$A:$D,4,0),"")</f>
        <v>0</v>
      </c>
    </row>
    <row r="1370" spans="1:15" x14ac:dyDescent="0.3">
      <c r="A1370" t="s">
        <v>3691</v>
      </c>
      <c r="B1370" t="s">
        <v>3692</v>
      </c>
      <c r="C1370" t="s">
        <v>36</v>
      </c>
      <c r="D1370" t="s">
        <v>1877</v>
      </c>
      <c r="E1370" t="s">
        <v>3693</v>
      </c>
      <c r="G1370" t="str">
        <f>IFERROR(VLOOKUP(C1370,'CWE Categories'!A:C,3,0),"")</f>
        <v/>
      </c>
      <c r="M1370" t="str">
        <f>IF($G1370&lt;&gt;"",VLOOKUP($G1370,Model!$A:$D,2,0),"")</f>
        <v/>
      </c>
      <c r="N1370" t="str">
        <f>IF($G1370&lt;&gt;"",VLOOKUP($G1370,Model!$A:$D,3,0),"")</f>
        <v/>
      </c>
      <c r="O1370" t="str">
        <f>IF($G1370&lt;&gt;"",VLOOKUP($G1370,Model!$A:$D,4,0),"")</f>
        <v/>
      </c>
    </row>
    <row r="1371" spans="1:15" x14ac:dyDescent="0.3">
      <c r="A1371" t="s">
        <v>3694</v>
      </c>
      <c r="B1371" t="s">
        <v>3695</v>
      </c>
      <c r="C1371" t="s">
        <v>36</v>
      </c>
      <c r="D1371" t="s">
        <v>1877</v>
      </c>
      <c r="E1371" t="s">
        <v>3696</v>
      </c>
      <c r="G1371" t="str">
        <f>IFERROR(VLOOKUP(C1371,'CWE Categories'!A:C,3,0),"")</f>
        <v/>
      </c>
      <c r="M1371" t="str">
        <f>IF($G1371&lt;&gt;"",VLOOKUP($G1371,Model!$A:$D,2,0),"")</f>
        <v/>
      </c>
      <c r="N1371" t="str">
        <f>IF($G1371&lt;&gt;"",VLOOKUP($G1371,Model!$A:$D,3,0),"")</f>
        <v/>
      </c>
      <c r="O1371" t="str">
        <f>IF($G1371&lt;&gt;"",VLOOKUP($G1371,Model!$A:$D,4,0),"")</f>
        <v/>
      </c>
    </row>
    <row r="1372" spans="1:15" x14ac:dyDescent="0.3">
      <c r="A1372" t="s">
        <v>3697</v>
      </c>
      <c r="B1372" t="s">
        <v>3698</v>
      </c>
      <c r="C1372" t="s">
        <v>316</v>
      </c>
      <c r="D1372" t="s">
        <v>1877</v>
      </c>
      <c r="E1372" t="s">
        <v>1907</v>
      </c>
      <c r="G1372" t="str">
        <f>IFERROR(VLOOKUP(C1372,'CWE Categories'!A:C,3,0),"")</f>
        <v>Memory Modification (Memory Buffer Errors, Pointer Issues, Type Errors, etc.)</v>
      </c>
      <c r="M1372" t="str">
        <f>IF($G1372&lt;&gt;"",VLOOKUP($G1372,Model!$A:$D,2,0),"")</f>
        <v>Hijack Execution Flow, Endpoint Denial of Service: Application or System Exploitation</v>
      </c>
      <c r="N1372" t="str">
        <f>IF($G1372&lt;&gt;"",VLOOKUP($G1372,Model!$A:$D,3,0),"")</f>
        <v>N/A</v>
      </c>
      <c r="O1372">
        <f>IF($G1372&lt;&gt;"",VLOOKUP($G1372,Model!$A:$D,4,0),"")</f>
        <v>0</v>
      </c>
    </row>
    <row r="1373" spans="1:15" x14ac:dyDescent="0.3">
      <c r="A1373" t="s">
        <v>3699</v>
      </c>
      <c r="B1373" t="s">
        <v>3700</v>
      </c>
      <c r="C1373" t="s">
        <v>83</v>
      </c>
      <c r="D1373" t="s">
        <v>1877</v>
      </c>
      <c r="E1373" t="s">
        <v>3701</v>
      </c>
      <c r="G1373" t="str">
        <f>IFERROR(VLOOKUP(C1373,'CWE Categories'!A:C,3,0),"")</f>
        <v>Cross-site Scripting (XSS)</v>
      </c>
      <c r="M1373" t="str">
        <f>IF($G1373&lt;&gt;"",VLOOKUP($G1373,Model!$A:$D,2,0),"")</f>
        <v>Command and Scripting Interpreter: JavaScript/JScript</v>
      </c>
      <c r="N1373" t="str">
        <f>IF($G1373&lt;&gt;"",VLOOKUP($G1373,Model!$A:$D,3,0),"")</f>
        <v>Man-in-the-Browser</v>
      </c>
      <c r="O1373" t="str">
        <f>IF($G1373&lt;&gt;"",VLOOKUP($G1373,Model!$A:$D,4,0),"")</f>
        <v>Stored – Drive-by Compromise, Others – User Execution: Malicious Link</v>
      </c>
    </row>
    <row r="1374" spans="1:15" x14ac:dyDescent="0.3">
      <c r="A1374" t="s">
        <v>3702</v>
      </c>
      <c r="B1374" t="s">
        <v>3703</v>
      </c>
      <c r="C1374" t="e">
        <v>#N/A</v>
      </c>
      <c r="D1374" t="s">
        <v>1877</v>
      </c>
      <c r="E1374" t="e">
        <v>#N/A</v>
      </c>
      <c r="G1374" t="str">
        <f>IFERROR(VLOOKUP(C1374,'CWE Categories'!A:C,3,0),"")</f>
        <v/>
      </c>
      <c r="M1374" t="str">
        <f>IF($G1374&lt;&gt;"",VLOOKUP($G1374,Model!$A:$D,2,0),"")</f>
        <v/>
      </c>
      <c r="N1374" t="str">
        <f>IF($G1374&lt;&gt;"",VLOOKUP($G1374,Model!$A:$D,3,0),"")</f>
        <v/>
      </c>
      <c r="O1374" t="str">
        <f>IF($G1374&lt;&gt;"",VLOOKUP($G1374,Model!$A:$D,4,0),"")</f>
        <v/>
      </c>
    </row>
    <row r="1375" spans="1:15" x14ac:dyDescent="0.3">
      <c r="A1375" t="s">
        <v>3704</v>
      </c>
      <c r="B1375" t="s">
        <v>3705</v>
      </c>
      <c r="C1375" t="s">
        <v>36</v>
      </c>
      <c r="D1375" t="s">
        <v>1877</v>
      </c>
      <c r="E1375" t="s">
        <v>3706</v>
      </c>
      <c r="G1375" t="str">
        <f>IFERROR(VLOOKUP(C1375,'CWE Categories'!A:C,3,0),"")</f>
        <v/>
      </c>
      <c r="M1375" t="str">
        <f>IF($G1375&lt;&gt;"",VLOOKUP($G1375,Model!$A:$D,2,0),"")</f>
        <v/>
      </c>
      <c r="N1375" t="str">
        <f>IF($G1375&lt;&gt;"",VLOOKUP($G1375,Model!$A:$D,3,0),"")</f>
        <v/>
      </c>
      <c r="O1375" t="str">
        <f>IF($G1375&lt;&gt;"",VLOOKUP($G1375,Model!$A:$D,4,0),"")</f>
        <v/>
      </c>
    </row>
    <row r="1376" spans="1:15" x14ac:dyDescent="0.3">
      <c r="A1376" t="s">
        <v>3707</v>
      </c>
      <c r="B1376" t="s">
        <v>3708</v>
      </c>
      <c r="C1376" t="s">
        <v>354</v>
      </c>
      <c r="D1376" t="s">
        <v>1877</v>
      </c>
      <c r="E1376" t="s">
        <v>3709</v>
      </c>
      <c r="G1376" t="str">
        <f>IFERROR(VLOOKUP(C1376,'CWE Categories'!A:C,3,0),"")</f>
        <v/>
      </c>
      <c r="M1376" t="str">
        <f>IF($G1376&lt;&gt;"",VLOOKUP($G1376,Model!$A:$D,2,0),"")</f>
        <v/>
      </c>
      <c r="N1376" t="str">
        <f>IF($G1376&lt;&gt;"",VLOOKUP($G1376,Model!$A:$D,3,0),"")</f>
        <v/>
      </c>
      <c r="O1376" t="str">
        <f>IF($G1376&lt;&gt;"",VLOOKUP($G1376,Model!$A:$D,4,0),"")</f>
        <v/>
      </c>
    </row>
    <row r="1377" spans="1:15" x14ac:dyDescent="0.3">
      <c r="A1377" t="s">
        <v>3710</v>
      </c>
      <c r="B1377" t="s">
        <v>3711</v>
      </c>
      <c r="C1377" t="s">
        <v>73</v>
      </c>
      <c r="D1377" t="s">
        <v>1877</v>
      </c>
      <c r="E1377">
        <v>0</v>
      </c>
      <c r="G1377" t="str">
        <f>IFERROR(VLOOKUP(C1377,'CWE Categories'!A:C,3,0),"")</f>
        <v>OS Command Injection</v>
      </c>
      <c r="M1377" t="str">
        <f>IF($G1377&lt;&gt;"",VLOOKUP($G1377,Model!$A:$D,2,0),"")</f>
        <v>Command and Scripting Interpreter</v>
      </c>
      <c r="N1377" t="str">
        <f>IF($G1377&lt;&gt;"",VLOOKUP($G1377,Model!$A:$D,3,0),"")</f>
        <v>N/A</v>
      </c>
      <c r="O1377" t="str">
        <f>IF($G1377&lt;&gt;"",VLOOKUP($G1377,Model!$A:$D,4,0),"")</f>
        <v>External Remote Service</v>
      </c>
    </row>
    <row r="1378" spans="1:15" x14ac:dyDescent="0.3">
      <c r="A1378" t="s">
        <v>3712</v>
      </c>
      <c r="B1378" t="s">
        <v>3713</v>
      </c>
      <c r="C1378" t="s">
        <v>106</v>
      </c>
      <c r="D1378" t="s">
        <v>1877</v>
      </c>
      <c r="E1378">
        <v>0</v>
      </c>
      <c r="G1378" t="str">
        <f>IFERROR(VLOOKUP(C1378,'CWE Categories'!A:C,3,0),"")</f>
        <v>Cross-site Request Forgery (CSRF)</v>
      </c>
      <c r="M1378" t="str">
        <f>IF($G1378&lt;&gt;"",VLOOKUP($G1378,Model!$A:$D,2,0),"")</f>
        <v>Exploitation for Privilege Escalation</v>
      </c>
      <c r="N1378" t="str">
        <f>IF($G1378&lt;&gt;"",VLOOKUP($G1378,Model!$A:$D,3,0),"")</f>
        <v>Depends on what functionality is vulnerable</v>
      </c>
      <c r="O1378" t="str">
        <f>IF($G1378&lt;&gt;"",VLOOKUP($G1378,Model!$A:$D,4,0),"")</f>
        <v>User Execution: Malicious Link</v>
      </c>
    </row>
    <row r="1379" spans="1:15" x14ac:dyDescent="0.3">
      <c r="A1379" t="s">
        <v>3714</v>
      </c>
      <c r="B1379" t="s">
        <v>3715</v>
      </c>
      <c r="C1379" t="s">
        <v>73</v>
      </c>
      <c r="D1379" t="s">
        <v>1877</v>
      </c>
      <c r="E1379">
        <v>0</v>
      </c>
      <c r="G1379" t="str">
        <f>IFERROR(VLOOKUP(C1379,'CWE Categories'!A:C,3,0),"")</f>
        <v>OS Command Injection</v>
      </c>
      <c r="M1379" t="str">
        <f>IF($G1379&lt;&gt;"",VLOOKUP($G1379,Model!$A:$D,2,0),"")</f>
        <v>Command and Scripting Interpreter</v>
      </c>
      <c r="N1379" t="str">
        <f>IF($G1379&lt;&gt;"",VLOOKUP($G1379,Model!$A:$D,3,0),"")</f>
        <v>N/A</v>
      </c>
      <c r="O1379" t="str">
        <f>IF($G1379&lt;&gt;"",VLOOKUP($G1379,Model!$A:$D,4,0),"")</f>
        <v>External Remote Service</v>
      </c>
    </row>
    <row r="1380" spans="1:15" x14ac:dyDescent="0.3">
      <c r="A1380" t="s">
        <v>3716</v>
      </c>
      <c r="B1380" t="s">
        <v>3717</v>
      </c>
      <c r="C1380" t="s">
        <v>3718</v>
      </c>
      <c r="D1380" t="s">
        <v>1877</v>
      </c>
      <c r="E1380" t="s">
        <v>3719</v>
      </c>
      <c r="G1380" t="str">
        <f>IFERROR(VLOOKUP(C1380,'CWE Categories'!A:C,3,0),"")</f>
        <v>Weak Password/Hashing</v>
      </c>
      <c r="M1380" t="str">
        <f>IF($G1380&lt;&gt;"",VLOOKUP($G1380,Model!$A:$D,2,0),"")</f>
        <v>N/A</v>
      </c>
      <c r="N1380" t="str">
        <f>IF($G1380&lt;&gt;"",VLOOKUP($G1380,Model!$A:$D,3,0),"")</f>
        <v>Valid Accounts</v>
      </c>
      <c r="O1380" t="str">
        <f>IF($G1380&lt;&gt;"",VLOOKUP($G1380,Model!$A:$D,4,0),"")</f>
        <v>Brute Force</v>
      </c>
    </row>
    <row r="1381" spans="1:15" x14ac:dyDescent="0.3">
      <c r="A1381" t="s">
        <v>3720</v>
      </c>
      <c r="B1381" t="s">
        <v>3721</v>
      </c>
      <c r="C1381" t="s">
        <v>1610</v>
      </c>
      <c r="D1381" t="s">
        <v>1877</v>
      </c>
      <c r="E1381" t="s">
        <v>3722</v>
      </c>
      <c r="G1381" t="str">
        <f>IFERROR(VLOOKUP(C1381,'CWE Categories'!A:C,3,0),"")</f>
        <v/>
      </c>
      <c r="M1381" t="str">
        <f>IF($G1381&lt;&gt;"",VLOOKUP($G1381,Model!$A:$D,2,0),"")</f>
        <v/>
      </c>
      <c r="N1381" t="str">
        <f>IF($G1381&lt;&gt;"",VLOOKUP($G1381,Model!$A:$D,3,0),"")</f>
        <v/>
      </c>
      <c r="O1381" t="str">
        <f>IF($G1381&lt;&gt;"",VLOOKUP($G1381,Model!$A:$D,4,0),"")</f>
        <v/>
      </c>
    </row>
    <row r="1382" spans="1:15" x14ac:dyDescent="0.3">
      <c r="A1382" t="s">
        <v>3723</v>
      </c>
      <c r="B1382" t="s">
        <v>3724</v>
      </c>
      <c r="C1382" t="s">
        <v>106</v>
      </c>
      <c r="D1382" t="s">
        <v>1877</v>
      </c>
      <c r="E1382" t="s">
        <v>3725</v>
      </c>
      <c r="G1382" t="str">
        <f>IFERROR(VLOOKUP(C1382,'CWE Categories'!A:C,3,0),"")</f>
        <v>Cross-site Request Forgery (CSRF)</v>
      </c>
      <c r="M1382" t="str">
        <f>IF($G1382&lt;&gt;"",VLOOKUP($G1382,Model!$A:$D,2,0),"")</f>
        <v>Exploitation for Privilege Escalation</v>
      </c>
      <c r="N1382" t="str">
        <f>IF($G1382&lt;&gt;"",VLOOKUP($G1382,Model!$A:$D,3,0),"")</f>
        <v>Depends on what functionality is vulnerable</v>
      </c>
      <c r="O1382" t="str">
        <f>IF($G1382&lt;&gt;"",VLOOKUP($G1382,Model!$A:$D,4,0),"")</f>
        <v>User Execution: Malicious Link</v>
      </c>
    </row>
    <row r="1383" spans="1:15" x14ac:dyDescent="0.3">
      <c r="A1383" t="s">
        <v>3726</v>
      </c>
      <c r="B1383" t="s">
        <v>3727</v>
      </c>
      <c r="C1383" t="s">
        <v>1546</v>
      </c>
      <c r="D1383" t="s">
        <v>1877</v>
      </c>
      <c r="E1383" t="s">
        <v>3728</v>
      </c>
      <c r="G1383" t="str">
        <f>IFERROR(VLOOKUP(C1383,'CWE Categories'!A:C,3,0),"")</f>
        <v/>
      </c>
      <c r="M1383" t="str">
        <f>IF($G1383&lt;&gt;"",VLOOKUP($G1383,Model!$A:$D,2,0),"")</f>
        <v/>
      </c>
      <c r="N1383" t="str">
        <f>IF($G1383&lt;&gt;"",VLOOKUP($G1383,Model!$A:$D,3,0),"")</f>
        <v/>
      </c>
      <c r="O1383" t="str">
        <f>IF($G1383&lt;&gt;"",VLOOKUP($G1383,Model!$A:$D,4,0),"")</f>
        <v/>
      </c>
    </row>
    <row r="1384" spans="1:15" x14ac:dyDescent="0.3">
      <c r="A1384" t="s">
        <v>3729</v>
      </c>
      <c r="B1384" t="s">
        <v>3730</v>
      </c>
      <c r="C1384" t="s">
        <v>36</v>
      </c>
      <c r="D1384" t="s">
        <v>1877</v>
      </c>
      <c r="E1384">
        <v>0</v>
      </c>
      <c r="G1384" t="str">
        <f>IFERROR(VLOOKUP(C1384,'CWE Categories'!A:C,3,0),"")</f>
        <v/>
      </c>
      <c r="M1384" t="str">
        <f>IF($G1384&lt;&gt;"",VLOOKUP($G1384,Model!$A:$D,2,0),"")</f>
        <v/>
      </c>
      <c r="N1384" t="str">
        <f>IF($G1384&lt;&gt;"",VLOOKUP($G1384,Model!$A:$D,3,0),"")</f>
        <v/>
      </c>
      <c r="O1384" t="str">
        <f>IF($G1384&lt;&gt;"",VLOOKUP($G1384,Model!$A:$D,4,0),"")</f>
        <v/>
      </c>
    </row>
    <row r="1385" spans="1:15" x14ac:dyDescent="0.3">
      <c r="A1385" t="s">
        <v>3731</v>
      </c>
      <c r="B1385" t="s">
        <v>3732</v>
      </c>
      <c r="C1385" t="s">
        <v>136</v>
      </c>
      <c r="D1385" t="s">
        <v>1877</v>
      </c>
      <c r="E1385" t="s">
        <v>3733</v>
      </c>
      <c r="G1385" t="str">
        <f>IFERROR(VLOOKUP(C1385,'CWE Categories'!A:C,3,0),"")</f>
        <v>General Authentication, Authorization, and Permission Errors</v>
      </c>
      <c r="M1385" t="str">
        <f>IF($G1385&lt;&gt;"",VLOOKUP($G1385,Model!$A:$D,2,0),"")</f>
        <v>Exploit Public-Facing Application,  Exploitation for Privilege Escalation, Exploitation of Remote Services</v>
      </c>
      <c r="N1385" t="str">
        <f>IF($G1385&lt;&gt;"",VLOOKUP($G1385,Model!$A:$D,3,0),"")</f>
        <v>Depends on what is given access to.</v>
      </c>
      <c r="O1385" t="str">
        <f>IF($G1385&lt;&gt;"",VLOOKUP($G1385,Model!$A:$D,4,0),"")</f>
        <v>N/A</v>
      </c>
    </row>
    <row r="1386" spans="1:15" x14ac:dyDescent="0.3">
      <c r="A1386" t="s">
        <v>3734</v>
      </c>
      <c r="B1386" t="s">
        <v>3735</v>
      </c>
      <c r="C1386" t="s">
        <v>674</v>
      </c>
      <c r="D1386" t="s">
        <v>1877</v>
      </c>
      <c r="E1386" t="s">
        <v>3736</v>
      </c>
      <c r="G1386" t="str">
        <f>IFERROR(VLOOKUP(C1386,'CWE Categories'!A:C,3,0),"")</f>
        <v>Memory Modification (Memory Buffer Errors, Pointer Issues, Type Errors, etc.)</v>
      </c>
      <c r="M1386" t="str">
        <f>IF($G1386&lt;&gt;"",VLOOKUP($G1386,Model!$A:$D,2,0),"")</f>
        <v>Hijack Execution Flow, Endpoint Denial of Service: Application or System Exploitation</v>
      </c>
      <c r="N1386" t="str">
        <f>IF($G1386&lt;&gt;"",VLOOKUP($G1386,Model!$A:$D,3,0),"")</f>
        <v>N/A</v>
      </c>
      <c r="O1386">
        <f>IF($G1386&lt;&gt;"",VLOOKUP($G1386,Model!$A:$D,4,0),"")</f>
        <v>0</v>
      </c>
    </row>
    <row r="1387" spans="1:15" x14ac:dyDescent="0.3">
      <c r="A1387" t="s">
        <v>3737</v>
      </c>
      <c r="B1387" t="s">
        <v>3738</v>
      </c>
      <c r="C1387" t="s">
        <v>83</v>
      </c>
      <c r="D1387" t="s">
        <v>1877</v>
      </c>
      <c r="E1387" t="s">
        <v>3739</v>
      </c>
      <c r="G1387" t="str">
        <f>IFERROR(VLOOKUP(C1387,'CWE Categories'!A:C,3,0),"")</f>
        <v>Cross-site Scripting (XSS)</v>
      </c>
      <c r="M1387" t="str">
        <f>IF($G1387&lt;&gt;"",VLOOKUP($G1387,Model!$A:$D,2,0),"")</f>
        <v>Command and Scripting Interpreter: JavaScript/JScript</v>
      </c>
      <c r="N1387" t="str">
        <f>IF($G1387&lt;&gt;"",VLOOKUP($G1387,Model!$A:$D,3,0),"")</f>
        <v>Man-in-the-Browser</v>
      </c>
      <c r="O1387" t="str">
        <f>IF($G1387&lt;&gt;"",VLOOKUP($G1387,Model!$A:$D,4,0),"")</f>
        <v>Stored – Drive-by Compromise, Others – User Execution: Malicious Link</v>
      </c>
    </row>
    <row r="1388" spans="1:15" x14ac:dyDescent="0.3">
      <c r="A1388" t="s">
        <v>3740</v>
      </c>
      <c r="B1388" t="s">
        <v>3741</v>
      </c>
      <c r="C1388" t="s">
        <v>119</v>
      </c>
      <c r="D1388" t="s">
        <v>1877</v>
      </c>
      <c r="E1388">
        <v>0</v>
      </c>
      <c r="G1388" t="str">
        <f>IFERROR(VLOOKUP(C1388,'CWE Categories'!A:C,3,0),"")</f>
        <v>OS Command Injection</v>
      </c>
      <c r="M1388" t="str">
        <f>IF($G1388&lt;&gt;"",VLOOKUP($G1388,Model!$A:$D,2,0),"")</f>
        <v>Command and Scripting Interpreter</v>
      </c>
      <c r="N1388" t="str">
        <f>IF($G1388&lt;&gt;"",VLOOKUP($G1388,Model!$A:$D,3,0),"")</f>
        <v>N/A</v>
      </c>
      <c r="O1388" t="str">
        <f>IF($G1388&lt;&gt;"",VLOOKUP($G1388,Model!$A:$D,4,0),"")</f>
        <v>External Remote Service</v>
      </c>
    </row>
    <row r="1389" spans="1:15" x14ac:dyDescent="0.3">
      <c r="A1389" t="s">
        <v>3742</v>
      </c>
      <c r="B1389" t="s">
        <v>3743</v>
      </c>
      <c r="C1389" t="e">
        <v>#N/A</v>
      </c>
      <c r="D1389" t="s">
        <v>1877</v>
      </c>
      <c r="E1389" t="e">
        <v>#N/A</v>
      </c>
      <c r="G1389" t="str">
        <f>IFERROR(VLOOKUP(C1389,'CWE Categories'!A:C,3,0),"")</f>
        <v/>
      </c>
      <c r="M1389" t="str">
        <f>IF($G1389&lt;&gt;"",VLOOKUP($G1389,Model!$A:$D,2,0),"")</f>
        <v/>
      </c>
      <c r="N1389" t="str">
        <f>IF($G1389&lt;&gt;"",VLOOKUP($G1389,Model!$A:$D,3,0),"")</f>
        <v/>
      </c>
      <c r="O1389" t="str">
        <f>IF($G1389&lt;&gt;"",VLOOKUP($G1389,Model!$A:$D,4,0),"")</f>
        <v/>
      </c>
    </row>
    <row r="1390" spans="1:15" x14ac:dyDescent="0.3">
      <c r="A1390" t="s">
        <v>3744</v>
      </c>
      <c r="B1390" t="s">
        <v>3745</v>
      </c>
      <c r="C1390" t="s">
        <v>119</v>
      </c>
      <c r="D1390" t="s">
        <v>1877</v>
      </c>
      <c r="E1390">
        <v>0</v>
      </c>
      <c r="G1390" t="str">
        <f>IFERROR(VLOOKUP(C1390,'CWE Categories'!A:C,3,0),"")</f>
        <v>OS Command Injection</v>
      </c>
      <c r="M1390" t="str">
        <f>IF($G1390&lt;&gt;"",VLOOKUP($G1390,Model!$A:$D,2,0),"")</f>
        <v>Command and Scripting Interpreter</v>
      </c>
      <c r="N1390" t="str">
        <f>IF($G1390&lt;&gt;"",VLOOKUP($G1390,Model!$A:$D,3,0),"")</f>
        <v>N/A</v>
      </c>
      <c r="O1390" t="str">
        <f>IF($G1390&lt;&gt;"",VLOOKUP($G1390,Model!$A:$D,4,0),"")</f>
        <v>External Remote Service</v>
      </c>
    </row>
    <row r="1391" spans="1:15" x14ac:dyDescent="0.3">
      <c r="A1391" t="s">
        <v>3746</v>
      </c>
      <c r="B1391" t="s">
        <v>3747</v>
      </c>
      <c r="C1391" t="s">
        <v>83</v>
      </c>
      <c r="D1391" t="s">
        <v>1877</v>
      </c>
      <c r="E1391" t="s">
        <v>3748</v>
      </c>
      <c r="G1391" t="str">
        <f>IFERROR(VLOOKUP(C1391,'CWE Categories'!A:C,3,0),"")</f>
        <v>Cross-site Scripting (XSS)</v>
      </c>
      <c r="M1391" t="str">
        <f>IF($G1391&lt;&gt;"",VLOOKUP($G1391,Model!$A:$D,2,0),"")</f>
        <v>Command and Scripting Interpreter: JavaScript/JScript</v>
      </c>
      <c r="N1391" t="str">
        <f>IF($G1391&lt;&gt;"",VLOOKUP($G1391,Model!$A:$D,3,0),"")</f>
        <v>Man-in-the-Browser</v>
      </c>
      <c r="O1391" t="str">
        <f>IF($G1391&lt;&gt;"",VLOOKUP($G1391,Model!$A:$D,4,0),"")</f>
        <v>Stored – Drive-by Compromise, Others – User Execution: Malicious Link</v>
      </c>
    </row>
    <row r="1392" spans="1:15" x14ac:dyDescent="0.3">
      <c r="A1392" t="s">
        <v>3749</v>
      </c>
      <c r="B1392" t="s">
        <v>3750</v>
      </c>
      <c r="C1392">
        <v>0</v>
      </c>
      <c r="D1392" t="s">
        <v>1877</v>
      </c>
      <c r="E1392">
        <v>0</v>
      </c>
      <c r="G1392" t="str">
        <f>IFERROR(VLOOKUP(C1392,'CWE Categories'!A:C,3,0),"")</f>
        <v/>
      </c>
      <c r="M1392" t="str">
        <f>IF($G1392&lt;&gt;"",VLOOKUP($G1392,Model!$A:$D,2,0),"")</f>
        <v/>
      </c>
      <c r="N1392" t="str">
        <f>IF($G1392&lt;&gt;"",VLOOKUP($G1392,Model!$A:$D,3,0),"")</f>
        <v/>
      </c>
      <c r="O1392" t="str">
        <f>IF($G1392&lt;&gt;"",VLOOKUP($G1392,Model!$A:$D,4,0),"")</f>
        <v/>
      </c>
    </row>
    <row r="1393" spans="1:15" x14ac:dyDescent="0.3">
      <c r="A1393" t="s">
        <v>3751</v>
      </c>
      <c r="B1393" t="s">
        <v>3752</v>
      </c>
      <c r="C1393" t="s">
        <v>83</v>
      </c>
      <c r="D1393" t="s">
        <v>1877</v>
      </c>
      <c r="E1393" t="s">
        <v>1939</v>
      </c>
      <c r="G1393" t="str">
        <f>IFERROR(VLOOKUP(C1393,'CWE Categories'!A:C,3,0),"")</f>
        <v>Cross-site Scripting (XSS)</v>
      </c>
      <c r="M1393" t="str">
        <f>IF($G1393&lt;&gt;"",VLOOKUP($G1393,Model!$A:$D,2,0),"")</f>
        <v>Command and Scripting Interpreter: JavaScript/JScript</v>
      </c>
      <c r="N1393" t="str">
        <f>IF($G1393&lt;&gt;"",VLOOKUP($G1393,Model!$A:$D,3,0),"")</f>
        <v>Man-in-the-Browser</v>
      </c>
      <c r="O1393" t="str">
        <f>IF($G1393&lt;&gt;"",VLOOKUP($G1393,Model!$A:$D,4,0),"")</f>
        <v>Stored – Drive-by Compromise, Others – User Execution: Malicious Link</v>
      </c>
    </row>
    <row r="1394" spans="1:15" x14ac:dyDescent="0.3">
      <c r="A1394" t="s">
        <v>3753</v>
      </c>
      <c r="B1394" t="s">
        <v>3754</v>
      </c>
      <c r="C1394" t="s">
        <v>60</v>
      </c>
      <c r="D1394" t="s">
        <v>1877</v>
      </c>
      <c r="E1394" t="s">
        <v>3755</v>
      </c>
      <c r="G1394" t="str">
        <f>IFERROR(VLOOKUP(C1394,'CWE Categories'!A:C,3,0),"")</f>
        <v>SQL Injection</v>
      </c>
      <c r="M1394" t="str">
        <f>IF($G1394&lt;&gt;"",VLOOKUP($G1394,Model!$A:$D,2,0),"")</f>
        <v>Command and Scripting Interpreter</v>
      </c>
      <c r="N1394" t="str">
        <f>IF($G1394&lt;&gt;"",VLOOKUP($G1394,Model!$A:$D,3,0),"")</f>
        <v>Data from Local System, Server Software Component: Web Shell, Create Account, Exploit Public-Facing Application, Data Manipulation</v>
      </c>
      <c r="O1394" t="str">
        <f>IF($G1394&lt;&gt;"",VLOOKUP($G1394,Model!$A:$D,4,0),"")</f>
        <v>External Remote Service</v>
      </c>
    </row>
    <row r="1395" spans="1:15" x14ac:dyDescent="0.3">
      <c r="A1395" t="s">
        <v>3756</v>
      </c>
      <c r="B1395" t="s">
        <v>3757</v>
      </c>
      <c r="C1395" t="s">
        <v>106</v>
      </c>
      <c r="D1395" t="s">
        <v>1877</v>
      </c>
      <c r="E1395" t="s">
        <v>3758</v>
      </c>
      <c r="G1395" t="str">
        <f>IFERROR(VLOOKUP(C1395,'CWE Categories'!A:C,3,0),"")</f>
        <v>Cross-site Request Forgery (CSRF)</v>
      </c>
      <c r="M1395" t="str">
        <f>IF($G1395&lt;&gt;"",VLOOKUP($G1395,Model!$A:$D,2,0),"")</f>
        <v>Exploitation for Privilege Escalation</v>
      </c>
      <c r="N1395" t="str">
        <f>IF($G1395&lt;&gt;"",VLOOKUP($G1395,Model!$A:$D,3,0),"")</f>
        <v>Depends on what functionality is vulnerable</v>
      </c>
      <c r="O1395" t="str">
        <f>IF($G1395&lt;&gt;"",VLOOKUP($G1395,Model!$A:$D,4,0),"")</f>
        <v>User Execution: Malicious Link</v>
      </c>
    </row>
    <row r="1396" spans="1:15" x14ac:dyDescent="0.3">
      <c r="A1396" t="s">
        <v>3759</v>
      </c>
      <c r="B1396" t="s">
        <v>3760</v>
      </c>
      <c r="C1396" t="s">
        <v>578</v>
      </c>
      <c r="D1396" t="s">
        <v>1877</v>
      </c>
      <c r="E1396" t="s">
        <v>3761</v>
      </c>
      <c r="G1396" t="str">
        <f>IFERROR(VLOOKUP(C1396,'CWE Categories'!A:C,3,0),"")</f>
        <v>Code Injection</v>
      </c>
      <c r="M1396" t="str">
        <f>IF($G1396&lt;&gt;"",VLOOKUP($G1396,Model!$A:$D,2,0),"")</f>
        <v>Command and Scripting Interpreter</v>
      </c>
      <c r="N1396" t="str">
        <f>IF($G1396&lt;&gt;"",VLOOKUP($G1396,Model!$A:$D,3,0),"")</f>
        <v>N/A</v>
      </c>
      <c r="O1396" t="str">
        <f>IF($G1396&lt;&gt;"",VLOOKUP($G1396,Model!$A:$D,4,0),"")</f>
        <v>N/A</v>
      </c>
    </row>
    <row r="1397" spans="1:15" x14ac:dyDescent="0.3">
      <c r="A1397" t="s">
        <v>3762</v>
      </c>
      <c r="B1397" t="s">
        <v>3763</v>
      </c>
      <c r="C1397" t="s">
        <v>3575</v>
      </c>
      <c r="D1397" t="s">
        <v>1877</v>
      </c>
      <c r="E1397" t="s">
        <v>3764</v>
      </c>
      <c r="G1397" t="str">
        <f>IFERROR(VLOOKUP(C1397,'CWE Categories'!A:C,3,0),"")</f>
        <v/>
      </c>
      <c r="M1397" t="str">
        <f>IF($G1397&lt;&gt;"",VLOOKUP($G1397,Model!$A:$D,2,0),"")</f>
        <v/>
      </c>
      <c r="N1397" t="str">
        <f>IF($G1397&lt;&gt;"",VLOOKUP($G1397,Model!$A:$D,3,0),"")</f>
        <v/>
      </c>
      <c r="O1397" t="str">
        <f>IF($G1397&lt;&gt;"",VLOOKUP($G1397,Model!$A:$D,4,0),"")</f>
        <v/>
      </c>
    </row>
    <row r="1398" spans="1:15" x14ac:dyDescent="0.3">
      <c r="A1398" t="s">
        <v>3765</v>
      </c>
      <c r="B1398" t="s">
        <v>3766</v>
      </c>
      <c r="C1398" t="s">
        <v>83</v>
      </c>
      <c r="D1398" t="s">
        <v>1877</v>
      </c>
      <c r="E1398" t="s">
        <v>2410</v>
      </c>
      <c r="G1398" t="str">
        <f>IFERROR(VLOOKUP(C1398,'CWE Categories'!A:C,3,0),"")</f>
        <v>Cross-site Scripting (XSS)</v>
      </c>
      <c r="M1398" t="str">
        <f>IF($G1398&lt;&gt;"",VLOOKUP($G1398,Model!$A:$D,2,0),"")</f>
        <v>Command and Scripting Interpreter: JavaScript/JScript</v>
      </c>
      <c r="N1398" t="str">
        <f>IF($G1398&lt;&gt;"",VLOOKUP($G1398,Model!$A:$D,3,0),"")</f>
        <v>Man-in-the-Browser</v>
      </c>
      <c r="O1398" t="str">
        <f>IF($G1398&lt;&gt;"",VLOOKUP($G1398,Model!$A:$D,4,0),"")</f>
        <v>Stored – Drive-by Compromise, Others – User Execution: Malicious Link</v>
      </c>
    </row>
    <row r="1399" spans="1:15" x14ac:dyDescent="0.3">
      <c r="A1399" t="s">
        <v>3767</v>
      </c>
      <c r="B1399" t="s">
        <v>3768</v>
      </c>
      <c r="C1399" t="s">
        <v>3718</v>
      </c>
      <c r="D1399" t="s">
        <v>1877</v>
      </c>
      <c r="E1399" t="s">
        <v>3769</v>
      </c>
      <c r="G1399" t="str">
        <f>IFERROR(VLOOKUP(C1399,'CWE Categories'!A:C,3,0),"")</f>
        <v>Weak Password/Hashing</v>
      </c>
      <c r="M1399" t="str">
        <f>IF($G1399&lt;&gt;"",VLOOKUP($G1399,Model!$A:$D,2,0),"")</f>
        <v>N/A</v>
      </c>
      <c r="N1399" t="str">
        <f>IF($G1399&lt;&gt;"",VLOOKUP($G1399,Model!$A:$D,3,0),"")</f>
        <v>Valid Accounts</v>
      </c>
      <c r="O1399" t="str">
        <f>IF($G1399&lt;&gt;"",VLOOKUP($G1399,Model!$A:$D,4,0),"")</f>
        <v>Brute Force</v>
      </c>
    </row>
    <row r="1400" spans="1:15" x14ac:dyDescent="0.3">
      <c r="A1400" t="s">
        <v>3770</v>
      </c>
      <c r="B1400" t="s">
        <v>3771</v>
      </c>
      <c r="C1400" t="s">
        <v>36</v>
      </c>
      <c r="D1400" t="s">
        <v>1877</v>
      </c>
      <c r="E1400" t="s">
        <v>3772</v>
      </c>
      <c r="G1400" t="str">
        <f>IFERROR(VLOOKUP(C1400,'CWE Categories'!A:C,3,0),"")</f>
        <v/>
      </c>
      <c r="M1400" t="str">
        <f>IF($G1400&lt;&gt;"",VLOOKUP($G1400,Model!$A:$D,2,0),"")</f>
        <v/>
      </c>
      <c r="N1400" t="str">
        <f>IF($G1400&lt;&gt;"",VLOOKUP($G1400,Model!$A:$D,3,0),"")</f>
        <v/>
      </c>
      <c r="O1400" t="str">
        <f>IF($G1400&lt;&gt;"",VLOOKUP($G1400,Model!$A:$D,4,0),"")</f>
        <v/>
      </c>
    </row>
    <row r="1401" spans="1:15" x14ac:dyDescent="0.3">
      <c r="A1401" t="s">
        <v>3773</v>
      </c>
      <c r="B1401" t="s">
        <v>3774</v>
      </c>
      <c r="C1401" t="s">
        <v>1165</v>
      </c>
      <c r="D1401" t="s">
        <v>1877</v>
      </c>
      <c r="E1401">
        <v>0</v>
      </c>
      <c r="G1401" t="str">
        <f>IFERROR(VLOOKUP(C1401,'CWE Categories'!A:C,3,0),"")</f>
        <v>General Credential Management Errors</v>
      </c>
      <c r="M1401" t="str">
        <f>IF($G1401&lt;&gt;"",VLOOKUP($G1401,Model!$A:$D,2,0),"")</f>
        <v>Unsecure Credentials</v>
      </c>
      <c r="N1401" t="str">
        <f>IF($G1401&lt;&gt;"",VLOOKUP($G1401,Model!$A:$D,3,0),"")</f>
        <v>Valid Accounts</v>
      </c>
      <c r="O1401" t="str">
        <f>IF($G1401&lt;&gt;"",VLOOKUP($G1401,Model!$A:$D,4,0),"")</f>
        <v>N/A</v>
      </c>
    </row>
    <row r="1402" spans="1:15" x14ac:dyDescent="0.3">
      <c r="A1402" t="s">
        <v>3775</v>
      </c>
      <c r="B1402" t="s">
        <v>3776</v>
      </c>
      <c r="C1402" t="s">
        <v>261</v>
      </c>
      <c r="D1402" t="s">
        <v>1877</v>
      </c>
      <c r="E1402" t="s">
        <v>1924</v>
      </c>
      <c r="G1402" t="str">
        <f>IFERROR(VLOOKUP(C1402,'CWE Categories'!A:C,3,0),"")</f>
        <v>Directory Traversal (Relative and Absolute)</v>
      </c>
      <c r="M1402" t="str">
        <f>IF($G1402&lt;&gt;"",VLOOKUP($G1402,Model!$A:$D,2,0),"")</f>
        <v>Read files on system  - Data from Local System; Delete files  - Data Destruction; Upload files - Server Software Component: Web Shell; Write to existing files on system  - Data Manipulation</v>
      </c>
      <c r="N1402" t="str">
        <f>IF($G1402&lt;&gt;"",VLOOKUP($G1402,Model!$A:$D,3,0),"")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402" t="str">
        <f>IF($G1402&lt;&gt;"",VLOOKUP($G1402,Model!$A:$D,4,0),"")</f>
        <v>T1133</v>
      </c>
    </row>
    <row r="1403" spans="1:15" x14ac:dyDescent="0.3">
      <c r="A1403" t="s">
        <v>3777</v>
      </c>
      <c r="B1403" t="s">
        <v>3778</v>
      </c>
      <c r="C1403" t="s">
        <v>36</v>
      </c>
      <c r="D1403" t="s">
        <v>1877</v>
      </c>
      <c r="E1403" t="s">
        <v>2323</v>
      </c>
      <c r="G1403" t="str">
        <f>IFERROR(VLOOKUP(C1403,'CWE Categories'!A:C,3,0),"")</f>
        <v/>
      </c>
      <c r="M1403" t="str">
        <f>IF($G1403&lt;&gt;"",VLOOKUP($G1403,Model!$A:$D,2,0),"")</f>
        <v/>
      </c>
      <c r="N1403" t="str">
        <f>IF($G1403&lt;&gt;"",VLOOKUP($G1403,Model!$A:$D,3,0),"")</f>
        <v/>
      </c>
      <c r="O1403" t="str">
        <f>IF($G1403&lt;&gt;"",VLOOKUP($G1403,Model!$A:$D,4,0),"")</f>
        <v/>
      </c>
    </row>
    <row r="1404" spans="1:15" x14ac:dyDescent="0.3">
      <c r="A1404" t="s">
        <v>3779</v>
      </c>
      <c r="B1404" t="s">
        <v>3780</v>
      </c>
      <c r="C1404" t="s">
        <v>17</v>
      </c>
      <c r="D1404" t="s">
        <v>1877</v>
      </c>
      <c r="E1404" t="s">
        <v>3781</v>
      </c>
      <c r="G1404" t="str">
        <f>IFERROR(VLOOKUP(C1404,'CWE Categories'!A:C,3,0),"")</f>
        <v>Memory Modification (Memory Buffer Errors, Pointer Issues, Type Errors, etc.)</v>
      </c>
      <c r="M1404" t="str">
        <f>IF($G1404&lt;&gt;"",VLOOKUP($G1404,Model!$A:$D,2,0),"")</f>
        <v>Hijack Execution Flow, Endpoint Denial of Service: Application or System Exploitation</v>
      </c>
      <c r="N1404" t="str">
        <f>IF($G1404&lt;&gt;"",VLOOKUP($G1404,Model!$A:$D,3,0),"")</f>
        <v>N/A</v>
      </c>
      <c r="O1404">
        <f>IF($G1404&lt;&gt;"",VLOOKUP($G1404,Model!$A:$D,4,0),"")</f>
        <v>0</v>
      </c>
    </row>
    <row r="1405" spans="1:15" x14ac:dyDescent="0.3">
      <c r="A1405" t="s">
        <v>3782</v>
      </c>
      <c r="B1405" t="s">
        <v>3783</v>
      </c>
      <c r="C1405" t="s">
        <v>106</v>
      </c>
      <c r="D1405" t="s">
        <v>1877</v>
      </c>
      <c r="E1405">
        <v>0</v>
      </c>
      <c r="G1405" t="str">
        <f>IFERROR(VLOOKUP(C1405,'CWE Categories'!A:C,3,0),"")</f>
        <v>Cross-site Request Forgery (CSRF)</v>
      </c>
      <c r="M1405" t="str">
        <f>IF($G1405&lt;&gt;"",VLOOKUP($G1405,Model!$A:$D,2,0),"")</f>
        <v>Exploitation for Privilege Escalation</v>
      </c>
      <c r="N1405" t="str">
        <f>IF($G1405&lt;&gt;"",VLOOKUP($G1405,Model!$A:$D,3,0),"")</f>
        <v>Depends on what functionality is vulnerable</v>
      </c>
      <c r="O1405" t="str">
        <f>IF($G1405&lt;&gt;"",VLOOKUP($G1405,Model!$A:$D,4,0),"")</f>
        <v>User Execution: Malicious Link</v>
      </c>
    </row>
    <row r="1406" spans="1:15" x14ac:dyDescent="0.3">
      <c r="A1406" t="s">
        <v>3784</v>
      </c>
      <c r="B1406" t="s">
        <v>3785</v>
      </c>
      <c r="C1406" t="s">
        <v>674</v>
      </c>
      <c r="D1406" t="s">
        <v>1877</v>
      </c>
      <c r="E1406" t="s">
        <v>1942</v>
      </c>
      <c r="G1406" t="str">
        <f>IFERROR(VLOOKUP(C1406,'CWE Categories'!A:C,3,0),"")</f>
        <v>Memory Modification (Memory Buffer Errors, Pointer Issues, Type Errors, etc.)</v>
      </c>
      <c r="M1406" t="str">
        <f>IF($G1406&lt;&gt;"",VLOOKUP($G1406,Model!$A:$D,2,0),"")</f>
        <v>Hijack Execution Flow, Endpoint Denial of Service: Application or System Exploitation</v>
      </c>
      <c r="N1406" t="str">
        <f>IF($G1406&lt;&gt;"",VLOOKUP($G1406,Model!$A:$D,3,0),"")</f>
        <v>N/A</v>
      </c>
      <c r="O1406">
        <f>IF($G1406&lt;&gt;"",VLOOKUP($G1406,Model!$A:$D,4,0),"")</f>
        <v>0</v>
      </c>
    </row>
    <row r="1407" spans="1:15" x14ac:dyDescent="0.3">
      <c r="A1407" t="s">
        <v>3786</v>
      </c>
      <c r="B1407" t="s">
        <v>3787</v>
      </c>
      <c r="C1407" t="s">
        <v>17</v>
      </c>
      <c r="D1407" t="s">
        <v>1877</v>
      </c>
      <c r="E1407" t="s">
        <v>3382</v>
      </c>
      <c r="G1407" t="str">
        <f>IFERROR(VLOOKUP(C1407,'CWE Categories'!A:C,3,0),"")</f>
        <v>Memory Modification (Memory Buffer Errors, Pointer Issues, Type Errors, etc.)</v>
      </c>
      <c r="M1407" t="str">
        <f>IF($G1407&lt;&gt;"",VLOOKUP($G1407,Model!$A:$D,2,0),"")</f>
        <v>Hijack Execution Flow, Endpoint Denial of Service: Application or System Exploitation</v>
      </c>
      <c r="N1407" t="str">
        <f>IF($G1407&lt;&gt;"",VLOOKUP($G1407,Model!$A:$D,3,0),"")</f>
        <v>N/A</v>
      </c>
      <c r="O1407">
        <f>IF($G1407&lt;&gt;"",VLOOKUP($G1407,Model!$A:$D,4,0),"")</f>
        <v>0</v>
      </c>
    </row>
    <row r="1408" spans="1:15" x14ac:dyDescent="0.3">
      <c r="A1408" t="s">
        <v>3788</v>
      </c>
      <c r="B1408" t="s">
        <v>3789</v>
      </c>
      <c r="C1408" t="s">
        <v>330</v>
      </c>
      <c r="D1408" t="s">
        <v>1877</v>
      </c>
      <c r="E1408" t="s">
        <v>3790</v>
      </c>
      <c r="G1408" t="str">
        <f>IFERROR(VLOOKUP(C1408,'CWE Categories'!A:C,3,0),"")</f>
        <v/>
      </c>
      <c r="M1408" t="str">
        <f>IF($G1408&lt;&gt;"",VLOOKUP($G1408,Model!$A:$D,2,0),"")</f>
        <v/>
      </c>
      <c r="N1408" t="str">
        <f>IF($G1408&lt;&gt;"",VLOOKUP($G1408,Model!$A:$D,3,0),"")</f>
        <v/>
      </c>
      <c r="O1408" t="str">
        <f>IF($G1408&lt;&gt;"",VLOOKUP($G1408,Model!$A:$D,4,0),"")</f>
        <v/>
      </c>
    </row>
    <row r="1409" spans="1:15" x14ac:dyDescent="0.3">
      <c r="A1409" t="s">
        <v>3791</v>
      </c>
      <c r="B1409" t="s">
        <v>3792</v>
      </c>
      <c r="C1409" t="s">
        <v>17</v>
      </c>
      <c r="D1409" t="s">
        <v>1877</v>
      </c>
      <c r="E1409" t="s">
        <v>3793</v>
      </c>
      <c r="G1409" t="str">
        <f>IFERROR(VLOOKUP(C1409,'CWE Categories'!A:C,3,0),"")</f>
        <v>Memory Modification (Memory Buffer Errors, Pointer Issues, Type Errors, etc.)</v>
      </c>
      <c r="M1409" t="str">
        <f>IF($G1409&lt;&gt;"",VLOOKUP($G1409,Model!$A:$D,2,0),"")</f>
        <v>Hijack Execution Flow, Endpoint Denial of Service: Application or System Exploitation</v>
      </c>
      <c r="N1409" t="str">
        <f>IF($G1409&lt;&gt;"",VLOOKUP($G1409,Model!$A:$D,3,0),"")</f>
        <v>N/A</v>
      </c>
      <c r="O1409">
        <f>IF($G1409&lt;&gt;"",VLOOKUP($G1409,Model!$A:$D,4,0),"")</f>
        <v>0</v>
      </c>
    </row>
    <row r="1410" spans="1:15" x14ac:dyDescent="0.3">
      <c r="A1410" t="s">
        <v>3794</v>
      </c>
      <c r="B1410" t="s">
        <v>3795</v>
      </c>
      <c r="C1410" t="s">
        <v>83</v>
      </c>
      <c r="D1410" t="s">
        <v>1877</v>
      </c>
      <c r="E1410" t="s">
        <v>3796</v>
      </c>
      <c r="G1410" t="str">
        <f>IFERROR(VLOOKUP(C1410,'CWE Categories'!A:C,3,0),"")</f>
        <v>Cross-site Scripting (XSS)</v>
      </c>
      <c r="M1410" t="str">
        <f>IF($G1410&lt;&gt;"",VLOOKUP($G1410,Model!$A:$D,2,0),"")</f>
        <v>Command and Scripting Interpreter: JavaScript/JScript</v>
      </c>
      <c r="N1410" t="str">
        <f>IF($G1410&lt;&gt;"",VLOOKUP($G1410,Model!$A:$D,3,0),"")</f>
        <v>Man-in-the-Browser</v>
      </c>
      <c r="O1410" t="str">
        <f>IF($G1410&lt;&gt;"",VLOOKUP($G1410,Model!$A:$D,4,0),"")</f>
        <v>Stored – Drive-by Compromise, Others – User Execution: Malicious Link</v>
      </c>
    </row>
    <row r="1411" spans="1:15" x14ac:dyDescent="0.3">
      <c r="A1411" t="s">
        <v>3797</v>
      </c>
      <c r="B1411" t="s">
        <v>3798</v>
      </c>
      <c r="C1411" t="s">
        <v>60</v>
      </c>
      <c r="D1411" t="s">
        <v>1877</v>
      </c>
      <c r="E1411" t="s">
        <v>3799</v>
      </c>
      <c r="G1411" t="str">
        <f>IFERROR(VLOOKUP(C1411,'CWE Categories'!A:C,3,0),"")</f>
        <v>SQL Injection</v>
      </c>
      <c r="M1411" t="str">
        <f>IF($G1411&lt;&gt;"",VLOOKUP($G1411,Model!$A:$D,2,0),"")</f>
        <v>Command and Scripting Interpreter</v>
      </c>
      <c r="N1411" t="str">
        <f>IF($G1411&lt;&gt;"",VLOOKUP($G1411,Model!$A:$D,3,0),"")</f>
        <v>Data from Local System, Server Software Component: Web Shell, Create Account, Exploit Public-Facing Application, Data Manipulation</v>
      </c>
      <c r="O1411" t="str">
        <f>IF($G1411&lt;&gt;"",VLOOKUP($G1411,Model!$A:$D,4,0),"")</f>
        <v>External Remote Service</v>
      </c>
    </row>
    <row r="1412" spans="1:15" x14ac:dyDescent="0.3">
      <c r="A1412" t="s">
        <v>3800</v>
      </c>
      <c r="B1412" t="s">
        <v>3801</v>
      </c>
      <c r="C1412" t="s">
        <v>985</v>
      </c>
      <c r="D1412" t="s">
        <v>1877</v>
      </c>
      <c r="E1412" t="s">
        <v>3802</v>
      </c>
      <c r="G1412" t="str">
        <f>IFERROR(VLOOKUP(C1412,'CWE Categories'!A:C,3,0),"")</f>
        <v>Memory Modification (Memory Buffer Errors, Pointer Issues, Type Errors, etc.)</v>
      </c>
      <c r="M1412" t="str">
        <f>IF($G1412&lt;&gt;"",VLOOKUP($G1412,Model!$A:$D,2,0),"")</f>
        <v>Hijack Execution Flow, Endpoint Denial of Service: Application or System Exploitation</v>
      </c>
      <c r="N1412" t="str">
        <f>IF($G1412&lt;&gt;"",VLOOKUP($G1412,Model!$A:$D,3,0),"")</f>
        <v>N/A</v>
      </c>
      <c r="O1412">
        <f>IF($G1412&lt;&gt;"",VLOOKUP($G1412,Model!$A:$D,4,0),"")</f>
        <v>0</v>
      </c>
    </row>
    <row r="1413" spans="1:15" x14ac:dyDescent="0.3">
      <c r="A1413" t="s">
        <v>3803</v>
      </c>
      <c r="B1413" t="s">
        <v>3804</v>
      </c>
      <c r="C1413" t="s">
        <v>17</v>
      </c>
      <c r="D1413" t="s">
        <v>1877</v>
      </c>
      <c r="E1413" t="s">
        <v>3805</v>
      </c>
      <c r="G1413" t="str">
        <f>IFERROR(VLOOKUP(C1413,'CWE Categories'!A:C,3,0),"")</f>
        <v>Memory Modification (Memory Buffer Errors, Pointer Issues, Type Errors, etc.)</v>
      </c>
      <c r="M1413" t="str">
        <f>IF($G1413&lt;&gt;"",VLOOKUP($G1413,Model!$A:$D,2,0),"")</f>
        <v>Hijack Execution Flow, Endpoint Denial of Service: Application or System Exploitation</v>
      </c>
      <c r="N1413" t="str">
        <f>IF($G1413&lt;&gt;"",VLOOKUP($G1413,Model!$A:$D,3,0),"")</f>
        <v>N/A</v>
      </c>
      <c r="O1413">
        <f>IF($G1413&lt;&gt;"",VLOOKUP($G1413,Model!$A:$D,4,0),"")</f>
        <v>0</v>
      </c>
    </row>
    <row r="1414" spans="1:15" x14ac:dyDescent="0.3">
      <c r="A1414" t="s">
        <v>3806</v>
      </c>
      <c r="B1414" t="s">
        <v>3807</v>
      </c>
      <c r="C1414" t="s">
        <v>106</v>
      </c>
      <c r="D1414" t="s">
        <v>1877</v>
      </c>
      <c r="E1414" t="s">
        <v>3808</v>
      </c>
      <c r="G1414" t="str">
        <f>IFERROR(VLOOKUP(C1414,'CWE Categories'!A:C,3,0),"")</f>
        <v>Cross-site Request Forgery (CSRF)</v>
      </c>
      <c r="M1414" t="str">
        <f>IF($G1414&lt;&gt;"",VLOOKUP($G1414,Model!$A:$D,2,0),"")</f>
        <v>Exploitation for Privilege Escalation</v>
      </c>
      <c r="N1414" t="str">
        <f>IF($G1414&lt;&gt;"",VLOOKUP($G1414,Model!$A:$D,3,0),"")</f>
        <v>Depends on what functionality is vulnerable</v>
      </c>
      <c r="O1414" t="str">
        <f>IF($G1414&lt;&gt;"",VLOOKUP($G1414,Model!$A:$D,4,0),"")</f>
        <v>User Execution: Malicious Link</v>
      </c>
    </row>
    <row r="1415" spans="1:15" x14ac:dyDescent="0.3">
      <c r="A1415" t="s">
        <v>3809</v>
      </c>
      <c r="B1415" t="s">
        <v>3810</v>
      </c>
      <c r="C1415" t="s">
        <v>106</v>
      </c>
      <c r="D1415" t="s">
        <v>1877</v>
      </c>
      <c r="E1415" t="s">
        <v>3163</v>
      </c>
      <c r="G1415" t="str">
        <f>IFERROR(VLOOKUP(C1415,'CWE Categories'!A:C,3,0),"")</f>
        <v>Cross-site Request Forgery (CSRF)</v>
      </c>
      <c r="M1415" t="str">
        <f>IF($G1415&lt;&gt;"",VLOOKUP($G1415,Model!$A:$D,2,0),"")</f>
        <v>Exploitation for Privilege Escalation</v>
      </c>
      <c r="N1415" t="str">
        <f>IF($G1415&lt;&gt;"",VLOOKUP($G1415,Model!$A:$D,3,0),"")</f>
        <v>Depends on what functionality is vulnerable</v>
      </c>
      <c r="O1415" t="str">
        <f>IF($G1415&lt;&gt;"",VLOOKUP($G1415,Model!$A:$D,4,0),"")</f>
        <v>User Execution: Malicious Link</v>
      </c>
    </row>
    <row r="1416" spans="1:15" x14ac:dyDescent="0.3">
      <c r="A1416" t="s">
        <v>3811</v>
      </c>
      <c r="B1416" t="s">
        <v>3812</v>
      </c>
      <c r="C1416" t="s">
        <v>985</v>
      </c>
      <c r="D1416" t="s">
        <v>1877</v>
      </c>
      <c r="E1416" t="s">
        <v>3813</v>
      </c>
      <c r="G1416" t="str">
        <f>IFERROR(VLOOKUP(C1416,'CWE Categories'!A:C,3,0),"")</f>
        <v>Memory Modification (Memory Buffer Errors, Pointer Issues, Type Errors, etc.)</v>
      </c>
      <c r="M1416" t="str">
        <f>IF($G1416&lt;&gt;"",VLOOKUP($G1416,Model!$A:$D,2,0),"")</f>
        <v>Hijack Execution Flow, Endpoint Denial of Service: Application or System Exploitation</v>
      </c>
      <c r="N1416" t="str">
        <f>IF($G1416&lt;&gt;"",VLOOKUP($G1416,Model!$A:$D,3,0),"")</f>
        <v>N/A</v>
      </c>
      <c r="O1416">
        <f>IF($G1416&lt;&gt;"",VLOOKUP($G1416,Model!$A:$D,4,0),"")</f>
        <v>0</v>
      </c>
    </row>
    <row r="1417" spans="1:15" x14ac:dyDescent="0.3">
      <c r="A1417" t="s">
        <v>3814</v>
      </c>
      <c r="B1417" t="s">
        <v>3815</v>
      </c>
      <c r="C1417" t="s">
        <v>106</v>
      </c>
      <c r="D1417" t="s">
        <v>1877</v>
      </c>
      <c r="E1417" t="s">
        <v>3816</v>
      </c>
      <c r="G1417" t="str">
        <f>IFERROR(VLOOKUP(C1417,'CWE Categories'!A:C,3,0),"")</f>
        <v>Cross-site Request Forgery (CSRF)</v>
      </c>
      <c r="M1417" t="str">
        <f>IF($G1417&lt;&gt;"",VLOOKUP($G1417,Model!$A:$D,2,0),"")</f>
        <v>Exploitation for Privilege Escalation</v>
      </c>
      <c r="N1417" t="str">
        <f>IF($G1417&lt;&gt;"",VLOOKUP($G1417,Model!$A:$D,3,0),"")</f>
        <v>Depends on what functionality is vulnerable</v>
      </c>
      <c r="O1417" t="str">
        <f>IF($G1417&lt;&gt;"",VLOOKUP($G1417,Model!$A:$D,4,0),"")</f>
        <v>User Execution: Malicious Link</v>
      </c>
    </row>
    <row r="1418" spans="1:15" x14ac:dyDescent="0.3">
      <c r="A1418" t="s">
        <v>3817</v>
      </c>
      <c r="B1418" t="s">
        <v>3818</v>
      </c>
      <c r="C1418" t="s">
        <v>429</v>
      </c>
      <c r="D1418" t="s">
        <v>1877</v>
      </c>
      <c r="E1418" t="s">
        <v>3819</v>
      </c>
      <c r="G1418" t="str">
        <f>IFERROR(VLOOKUP(C1418,'CWE Categories'!A:C,3,0),"")</f>
        <v>Memory Read (Memory Buffer Errors, Pointer Issues, Type Errors, etc.)</v>
      </c>
      <c r="M1418" t="str">
        <f>IF($G1418&lt;&gt;"",VLOOKUP($G1418,Model!$A:$D,2,0),"")</f>
        <v>Data from Local System</v>
      </c>
      <c r="N1418" t="str">
        <f>IF($G1418&lt;&gt;"",VLOOKUP($G1418,Model!$A:$D,3,0),"")</f>
        <v>Exploitation for Defense Evasion, Exploitation for Credential Access</v>
      </c>
      <c r="O1418">
        <f>IF($G1418&lt;&gt;"",VLOOKUP($G1418,Model!$A:$D,4,0),"")</f>
        <v>0</v>
      </c>
    </row>
    <row r="1419" spans="1:15" x14ac:dyDescent="0.3">
      <c r="A1419" t="s">
        <v>3820</v>
      </c>
      <c r="B1419" t="s">
        <v>3821</v>
      </c>
      <c r="C1419" t="s">
        <v>330</v>
      </c>
      <c r="D1419" t="s">
        <v>1877</v>
      </c>
      <c r="E1419" t="s">
        <v>2146</v>
      </c>
      <c r="G1419" t="str">
        <f>IFERROR(VLOOKUP(C1419,'CWE Categories'!A:C,3,0),"")</f>
        <v/>
      </c>
      <c r="M1419" t="str">
        <f>IF($G1419&lt;&gt;"",VLOOKUP($G1419,Model!$A:$D,2,0),"")</f>
        <v/>
      </c>
      <c r="N1419" t="str">
        <f>IF($G1419&lt;&gt;"",VLOOKUP($G1419,Model!$A:$D,3,0),"")</f>
        <v/>
      </c>
      <c r="O1419" t="str">
        <f>IF($G1419&lt;&gt;"",VLOOKUP($G1419,Model!$A:$D,4,0),"")</f>
        <v/>
      </c>
    </row>
    <row r="1420" spans="1:15" x14ac:dyDescent="0.3">
      <c r="A1420" t="s">
        <v>3822</v>
      </c>
      <c r="B1420" t="s">
        <v>3823</v>
      </c>
      <c r="C1420" t="s">
        <v>2096</v>
      </c>
      <c r="D1420" t="s">
        <v>1877</v>
      </c>
      <c r="E1420" t="s">
        <v>3824</v>
      </c>
      <c r="G1420" t="str">
        <f>IFERROR(VLOOKUP(C1420,'CWE Categories'!A:C,3,0),"")</f>
        <v>Unrestricted File Upload</v>
      </c>
      <c r="M1420" t="str">
        <f>IF($G1420&lt;&gt;"",VLOOKUP($G1420,Model!$A:$D,2,0),"")</f>
        <v>Server Software Component: Web Shell</v>
      </c>
      <c r="N1420" t="str">
        <f>IF($G1420&lt;&gt;"",VLOOKUP($G1420,Model!$A:$D,3,0),"")</f>
        <v>Command and Scripting Interpreter</v>
      </c>
      <c r="O1420" t="str">
        <f>IF($G1420&lt;&gt;"",VLOOKUP($G1420,Model!$A:$D,4,0),"")</f>
        <v>External Remote Service</v>
      </c>
    </row>
    <row r="1421" spans="1:15" x14ac:dyDescent="0.3">
      <c r="A1421" t="s">
        <v>3825</v>
      </c>
      <c r="B1421" t="s">
        <v>3826</v>
      </c>
      <c r="C1421" t="s">
        <v>429</v>
      </c>
      <c r="D1421" t="s">
        <v>1877</v>
      </c>
      <c r="E1421" t="s">
        <v>3827</v>
      </c>
      <c r="G1421" t="str">
        <f>IFERROR(VLOOKUP(C1421,'CWE Categories'!A:C,3,0),"")</f>
        <v>Memory Read (Memory Buffer Errors, Pointer Issues, Type Errors, etc.)</v>
      </c>
      <c r="M1421" t="str">
        <f>IF($G1421&lt;&gt;"",VLOOKUP($G1421,Model!$A:$D,2,0),"")</f>
        <v>Data from Local System</v>
      </c>
      <c r="N1421" t="str">
        <f>IF($G1421&lt;&gt;"",VLOOKUP($G1421,Model!$A:$D,3,0),"")</f>
        <v>Exploitation for Defense Evasion, Exploitation for Credential Access</v>
      </c>
      <c r="O1421">
        <f>IF($G1421&lt;&gt;"",VLOOKUP($G1421,Model!$A:$D,4,0),"")</f>
        <v>0</v>
      </c>
    </row>
    <row r="1422" spans="1:15" x14ac:dyDescent="0.3">
      <c r="A1422" t="s">
        <v>3828</v>
      </c>
      <c r="B1422" t="s">
        <v>3829</v>
      </c>
      <c r="C1422" t="s">
        <v>136</v>
      </c>
      <c r="D1422" t="s">
        <v>1877</v>
      </c>
      <c r="E1422">
        <v>0</v>
      </c>
      <c r="G1422" t="str">
        <f>IFERROR(VLOOKUP(C1422,'CWE Categories'!A:C,3,0),"")</f>
        <v>General Authentication, Authorization, and Permission Errors</v>
      </c>
      <c r="M1422" t="str">
        <f>IF($G1422&lt;&gt;"",VLOOKUP($G1422,Model!$A:$D,2,0),"")</f>
        <v>Exploit Public-Facing Application,  Exploitation for Privilege Escalation, Exploitation of Remote Services</v>
      </c>
      <c r="N1422" t="str">
        <f>IF($G1422&lt;&gt;"",VLOOKUP($G1422,Model!$A:$D,3,0),"")</f>
        <v>Depends on what is given access to.</v>
      </c>
      <c r="O1422" t="str">
        <f>IF($G1422&lt;&gt;"",VLOOKUP($G1422,Model!$A:$D,4,0),"")</f>
        <v>N/A</v>
      </c>
    </row>
    <row r="1423" spans="1:15" x14ac:dyDescent="0.3">
      <c r="A1423" t="s">
        <v>3830</v>
      </c>
      <c r="B1423" t="s">
        <v>3831</v>
      </c>
      <c r="C1423" t="s">
        <v>394</v>
      </c>
      <c r="D1423" t="s">
        <v>1877</v>
      </c>
      <c r="E1423" t="s">
        <v>3832</v>
      </c>
      <c r="G1423" t="str">
        <f>IFERROR(VLOOKUP(C1423,'CWE Categories'!A:C,3,0),"")</f>
        <v/>
      </c>
      <c r="M1423" t="str">
        <f>IF($G1423&lt;&gt;"",VLOOKUP($G1423,Model!$A:$D,2,0),"")</f>
        <v/>
      </c>
      <c r="N1423" t="str">
        <f>IF($G1423&lt;&gt;"",VLOOKUP($G1423,Model!$A:$D,3,0),"")</f>
        <v/>
      </c>
      <c r="O1423" t="str">
        <f>IF($G1423&lt;&gt;"",VLOOKUP($G1423,Model!$A:$D,4,0),"")</f>
        <v/>
      </c>
    </row>
    <row r="1424" spans="1:15" x14ac:dyDescent="0.3">
      <c r="A1424" t="s">
        <v>3833</v>
      </c>
      <c r="B1424" t="s">
        <v>3834</v>
      </c>
      <c r="C1424" t="s">
        <v>36</v>
      </c>
      <c r="D1424" t="s">
        <v>1877</v>
      </c>
      <c r="E1424" t="s">
        <v>3835</v>
      </c>
      <c r="G1424" t="str">
        <f>IFERROR(VLOOKUP(C1424,'CWE Categories'!A:C,3,0),"")</f>
        <v/>
      </c>
      <c r="M1424" t="str">
        <f>IF($G1424&lt;&gt;"",VLOOKUP($G1424,Model!$A:$D,2,0),"")</f>
        <v/>
      </c>
      <c r="N1424" t="str">
        <f>IF($G1424&lt;&gt;"",VLOOKUP($G1424,Model!$A:$D,3,0),"")</f>
        <v/>
      </c>
      <c r="O1424" t="str">
        <f>IF($G1424&lt;&gt;"",VLOOKUP($G1424,Model!$A:$D,4,0),"")</f>
        <v/>
      </c>
    </row>
    <row r="1425" spans="1:15" x14ac:dyDescent="0.3">
      <c r="A1425" t="s">
        <v>3836</v>
      </c>
      <c r="B1425" t="s">
        <v>3837</v>
      </c>
      <c r="C1425" t="s">
        <v>60</v>
      </c>
      <c r="D1425" t="s">
        <v>1877</v>
      </c>
      <c r="E1425" t="s">
        <v>2491</v>
      </c>
      <c r="G1425" t="str">
        <f>IFERROR(VLOOKUP(C1425,'CWE Categories'!A:C,3,0),"")</f>
        <v>SQL Injection</v>
      </c>
      <c r="M1425" t="str">
        <f>IF($G1425&lt;&gt;"",VLOOKUP($G1425,Model!$A:$D,2,0),"")</f>
        <v>Command and Scripting Interpreter</v>
      </c>
      <c r="N1425" t="str">
        <f>IF($G1425&lt;&gt;"",VLOOKUP($G1425,Model!$A:$D,3,0),"")</f>
        <v>Data from Local System, Server Software Component: Web Shell, Create Account, Exploit Public-Facing Application, Data Manipulation</v>
      </c>
      <c r="O1425" t="str">
        <f>IF($G1425&lt;&gt;"",VLOOKUP($G1425,Model!$A:$D,4,0),"")</f>
        <v>External Remote Service</v>
      </c>
    </row>
    <row r="1426" spans="1:15" x14ac:dyDescent="0.3">
      <c r="A1426" t="s">
        <v>3838</v>
      </c>
      <c r="B1426" t="s">
        <v>3839</v>
      </c>
      <c r="C1426" t="s">
        <v>83</v>
      </c>
      <c r="D1426" t="s">
        <v>1877</v>
      </c>
      <c r="E1426" t="s">
        <v>3840</v>
      </c>
      <c r="G1426" t="str">
        <f>IFERROR(VLOOKUP(C1426,'CWE Categories'!A:C,3,0),"")</f>
        <v>Cross-site Scripting (XSS)</v>
      </c>
      <c r="M1426" t="str">
        <f>IF($G1426&lt;&gt;"",VLOOKUP($G1426,Model!$A:$D,2,0),"")</f>
        <v>Command and Scripting Interpreter: JavaScript/JScript</v>
      </c>
      <c r="N1426" t="str">
        <f>IF($G1426&lt;&gt;"",VLOOKUP($G1426,Model!$A:$D,3,0),"")</f>
        <v>Man-in-the-Browser</v>
      </c>
      <c r="O1426" t="str">
        <f>IF($G1426&lt;&gt;"",VLOOKUP($G1426,Model!$A:$D,4,0),"")</f>
        <v>Stored – Drive-by Compromise, Others – User Execution: Malicious Link</v>
      </c>
    </row>
    <row r="1427" spans="1:15" x14ac:dyDescent="0.3">
      <c r="A1427" t="s">
        <v>3841</v>
      </c>
      <c r="B1427" t="s">
        <v>3842</v>
      </c>
      <c r="C1427" t="s">
        <v>119</v>
      </c>
      <c r="D1427" t="s">
        <v>1877</v>
      </c>
      <c r="E1427" t="s">
        <v>3843</v>
      </c>
      <c r="G1427" t="str">
        <f>IFERROR(VLOOKUP(C1427,'CWE Categories'!A:C,3,0),"")</f>
        <v>OS Command Injection</v>
      </c>
      <c r="M1427" t="str">
        <f>IF($G1427&lt;&gt;"",VLOOKUP($G1427,Model!$A:$D,2,0),"")</f>
        <v>Command and Scripting Interpreter</v>
      </c>
      <c r="N1427" t="str">
        <f>IF($G1427&lt;&gt;"",VLOOKUP($G1427,Model!$A:$D,3,0),"")</f>
        <v>N/A</v>
      </c>
      <c r="O1427" t="str">
        <f>IF($G1427&lt;&gt;"",VLOOKUP($G1427,Model!$A:$D,4,0),"")</f>
        <v>External Remote Service</v>
      </c>
    </row>
    <row r="1428" spans="1:15" x14ac:dyDescent="0.3">
      <c r="A1428" t="s">
        <v>3844</v>
      </c>
      <c r="B1428" t="s">
        <v>3845</v>
      </c>
      <c r="C1428" t="s">
        <v>316</v>
      </c>
      <c r="D1428" t="s">
        <v>1877</v>
      </c>
      <c r="E1428" t="s">
        <v>3846</v>
      </c>
      <c r="G1428" t="str">
        <f>IFERROR(VLOOKUP(C1428,'CWE Categories'!A:C,3,0),"")</f>
        <v>Memory Modification (Memory Buffer Errors, Pointer Issues, Type Errors, etc.)</v>
      </c>
      <c r="M1428" t="str">
        <f>IF($G1428&lt;&gt;"",VLOOKUP($G1428,Model!$A:$D,2,0),"")</f>
        <v>Hijack Execution Flow, Endpoint Denial of Service: Application or System Exploitation</v>
      </c>
      <c r="N1428" t="str">
        <f>IF($G1428&lt;&gt;"",VLOOKUP($G1428,Model!$A:$D,3,0),"")</f>
        <v>N/A</v>
      </c>
      <c r="O1428">
        <f>IF($G1428&lt;&gt;"",VLOOKUP($G1428,Model!$A:$D,4,0),"")</f>
        <v>0</v>
      </c>
    </row>
    <row r="1429" spans="1:15" x14ac:dyDescent="0.3">
      <c r="A1429" t="s">
        <v>3847</v>
      </c>
      <c r="B1429" t="s">
        <v>3848</v>
      </c>
      <c r="C1429" t="s">
        <v>674</v>
      </c>
      <c r="D1429" t="s">
        <v>1877</v>
      </c>
      <c r="E1429" t="s">
        <v>3849</v>
      </c>
      <c r="G1429" t="str">
        <f>IFERROR(VLOOKUP(C1429,'CWE Categories'!A:C,3,0),"")</f>
        <v>Memory Modification (Memory Buffer Errors, Pointer Issues, Type Errors, etc.)</v>
      </c>
      <c r="M1429" t="str">
        <f>IF($G1429&lt;&gt;"",VLOOKUP($G1429,Model!$A:$D,2,0),"")</f>
        <v>Hijack Execution Flow, Endpoint Denial of Service: Application or System Exploitation</v>
      </c>
      <c r="N1429" t="str">
        <f>IF($G1429&lt;&gt;"",VLOOKUP($G1429,Model!$A:$D,3,0),"")</f>
        <v>N/A</v>
      </c>
      <c r="O1429">
        <f>IF($G1429&lt;&gt;"",VLOOKUP($G1429,Model!$A:$D,4,0),"")</f>
        <v>0</v>
      </c>
    </row>
    <row r="1430" spans="1:15" x14ac:dyDescent="0.3">
      <c r="A1430" t="s">
        <v>3850</v>
      </c>
      <c r="B1430" t="s">
        <v>3851</v>
      </c>
      <c r="C1430" t="s">
        <v>429</v>
      </c>
      <c r="D1430" t="s">
        <v>1877</v>
      </c>
      <c r="E1430" t="s">
        <v>3852</v>
      </c>
      <c r="G1430" t="str">
        <f>IFERROR(VLOOKUP(C1430,'CWE Categories'!A:C,3,0),"")</f>
        <v>Memory Read (Memory Buffer Errors, Pointer Issues, Type Errors, etc.)</v>
      </c>
      <c r="M1430" t="str">
        <f>IF($G1430&lt;&gt;"",VLOOKUP($G1430,Model!$A:$D,2,0),"")</f>
        <v>Data from Local System</v>
      </c>
      <c r="N1430" t="str">
        <f>IF($G1430&lt;&gt;"",VLOOKUP($G1430,Model!$A:$D,3,0),"")</f>
        <v>Exploitation for Defense Evasion, Exploitation for Credential Access</v>
      </c>
      <c r="O1430">
        <f>IF($G1430&lt;&gt;"",VLOOKUP($G1430,Model!$A:$D,4,0),"")</f>
        <v>0</v>
      </c>
    </row>
    <row r="1431" spans="1:15" x14ac:dyDescent="0.3">
      <c r="A1431" t="s">
        <v>3853</v>
      </c>
      <c r="B1431" t="s">
        <v>3854</v>
      </c>
      <c r="C1431" t="s">
        <v>203</v>
      </c>
      <c r="D1431" t="s">
        <v>1877</v>
      </c>
      <c r="E1431" t="s">
        <v>3855</v>
      </c>
      <c r="G1431" t="str">
        <f>IFERROR(VLOOKUP(C1431,'CWE Categories'!A:C,3,0),"")</f>
        <v/>
      </c>
      <c r="M1431" t="str">
        <f>IF($G1431&lt;&gt;"",VLOOKUP($G1431,Model!$A:$D,2,0),"")</f>
        <v/>
      </c>
      <c r="N1431" t="str">
        <f>IF($G1431&lt;&gt;"",VLOOKUP($G1431,Model!$A:$D,3,0),"")</f>
        <v/>
      </c>
      <c r="O1431" t="str">
        <f>IF($G1431&lt;&gt;"",VLOOKUP($G1431,Model!$A:$D,4,0),"")</f>
        <v/>
      </c>
    </row>
    <row r="1432" spans="1:15" x14ac:dyDescent="0.3">
      <c r="A1432" t="s">
        <v>3856</v>
      </c>
      <c r="B1432" t="s">
        <v>3857</v>
      </c>
      <c r="C1432" t="s">
        <v>119</v>
      </c>
      <c r="D1432" t="s">
        <v>1877</v>
      </c>
      <c r="E1432" t="s">
        <v>3843</v>
      </c>
      <c r="G1432" t="str">
        <f>IFERROR(VLOOKUP(C1432,'CWE Categories'!A:C,3,0),"")</f>
        <v>OS Command Injection</v>
      </c>
      <c r="M1432" t="str">
        <f>IF($G1432&lt;&gt;"",VLOOKUP($G1432,Model!$A:$D,2,0),"")</f>
        <v>Command and Scripting Interpreter</v>
      </c>
      <c r="N1432" t="str">
        <f>IF($G1432&lt;&gt;"",VLOOKUP($G1432,Model!$A:$D,3,0),"")</f>
        <v>N/A</v>
      </c>
      <c r="O1432" t="str">
        <f>IF($G1432&lt;&gt;"",VLOOKUP($G1432,Model!$A:$D,4,0),"")</f>
        <v>External Remote Service</v>
      </c>
    </row>
    <row r="1433" spans="1:15" x14ac:dyDescent="0.3">
      <c r="A1433" t="s">
        <v>3858</v>
      </c>
      <c r="B1433" t="s">
        <v>3859</v>
      </c>
      <c r="C1433" t="s">
        <v>316</v>
      </c>
      <c r="D1433" t="s">
        <v>1877</v>
      </c>
      <c r="E1433" t="s">
        <v>3860</v>
      </c>
      <c r="G1433" t="str">
        <f>IFERROR(VLOOKUP(C1433,'CWE Categories'!A:C,3,0),"")</f>
        <v>Memory Modification (Memory Buffer Errors, Pointer Issues, Type Errors, etc.)</v>
      </c>
      <c r="M1433" t="str">
        <f>IF($G1433&lt;&gt;"",VLOOKUP($G1433,Model!$A:$D,2,0),"")</f>
        <v>Hijack Execution Flow, Endpoint Denial of Service: Application or System Exploitation</v>
      </c>
      <c r="N1433" t="str">
        <f>IF($G1433&lt;&gt;"",VLOOKUP($G1433,Model!$A:$D,3,0),"")</f>
        <v>N/A</v>
      </c>
      <c r="O1433">
        <f>IF($G1433&lt;&gt;"",VLOOKUP($G1433,Model!$A:$D,4,0),"")</f>
        <v>0</v>
      </c>
    </row>
    <row r="1434" spans="1:15" x14ac:dyDescent="0.3">
      <c r="A1434" t="s">
        <v>3861</v>
      </c>
      <c r="B1434" t="s">
        <v>3862</v>
      </c>
      <c r="C1434" t="s">
        <v>136</v>
      </c>
      <c r="D1434" t="s">
        <v>1877</v>
      </c>
      <c r="E1434" t="s">
        <v>2491</v>
      </c>
      <c r="G1434" t="str">
        <f>IFERROR(VLOOKUP(C1434,'CWE Categories'!A:C,3,0),"")</f>
        <v>General Authentication, Authorization, and Permission Errors</v>
      </c>
      <c r="M1434" t="str">
        <f>IF($G1434&lt;&gt;"",VLOOKUP($G1434,Model!$A:$D,2,0),"")</f>
        <v>Exploit Public-Facing Application,  Exploitation for Privilege Escalation, Exploitation of Remote Services</v>
      </c>
      <c r="N1434" t="str">
        <f>IF($G1434&lt;&gt;"",VLOOKUP($G1434,Model!$A:$D,3,0),"")</f>
        <v>Depends on what is given access to.</v>
      </c>
      <c r="O1434" t="str">
        <f>IF($G1434&lt;&gt;"",VLOOKUP($G1434,Model!$A:$D,4,0),"")</f>
        <v>N/A</v>
      </c>
    </row>
    <row r="1435" spans="1:15" x14ac:dyDescent="0.3">
      <c r="A1435" t="s">
        <v>3863</v>
      </c>
      <c r="B1435" t="s">
        <v>3864</v>
      </c>
      <c r="C1435" t="s">
        <v>83</v>
      </c>
      <c r="D1435" t="s">
        <v>1877</v>
      </c>
      <c r="E1435" t="s">
        <v>3865</v>
      </c>
      <c r="G1435" t="str">
        <f>IFERROR(VLOOKUP(C1435,'CWE Categories'!A:C,3,0),"")</f>
        <v>Cross-site Scripting (XSS)</v>
      </c>
      <c r="M1435" t="str">
        <f>IF($G1435&lt;&gt;"",VLOOKUP($G1435,Model!$A:$D,2,0),"")</f>
        <v>Command and Scripting Interpreter: JavaScript/JScript</v>
      </c>
      <c r="N1435" t="str">
        <f>IF($G1435&lt;&gt;"",VLOOKUP($G1435,Model!$A:$D,3,0),"")</f>
        <v>Man-in-the-Browser</v>
      </c>
      <c r="O1435" t="str">
        <f>IF($G1435&lt;&gt;"",VLOOKUP($G1435,Model!$A:$D,4,0),"")</f>
        <v>Stored – Drive-by Compromise, Others – User Execution: Malicious Link</v>
      </c>
    </row>
    <row r="1436" spans="1:15" x14ac:dyDescent="0.3">
      <c r="A1436" t="s">
        <v>3866</v>
      </c>
      <c r="B1436" t="s">
        <v>3867</v>
      </c>
      <c r="C1436" t="s">
        <v>203</v>
      </c>
      <c r="D1436" t="s">
        <v>1877</v>
      </c>
      <c r="E1436" t="s">
        <v>3868</v>
      </c>
      <c r="G1436" t="str">
        <f>IFERROR(VLOOKUP(C1436,'CWE Categories'!A:C,3,0),"")</f>
        <v/>
      </c>
      <c r="M1436" t="str">
        <f>IF($G1436&lt;&gt;"",VLOOKUP($G1436,Model!$A:$D,2,0),"")</f>
        <v/>
      </c>
      <c r="N1436" t="str">
        <f>IF($G1436&lt;&gt;"",VLOOKUP($G1436,Model!$A:$D,3,0),"")</f>
        <v/>
      </c>
      <c r="O1436" t="str">
        <f>IF($G1436&lt;&gt;"",VLOOKUP($G1436,Model!$A:$D,4,0),"")</f>
        <v/>
      </c>
    </row>
    <row r="1437" spans="1:15" x14ac:dyDescent="0.3">
      <c r="A1437" t="s">
        <v>3869</v>
      </c>
      <c r="B1437" t="s">
        <v>3870</v>
      </c>
      <c r="C1437" t="s">
        <v>17</v>
      </c>
      <c r="D1437" t="s">
        <v>1877</v>
      </c>
      <c r="E1437" t="s">
        <v>3871</v>
      </c>
      <c r="G1437" t="str">
        <f>IFERROR(VLOOKUP(C1437,'CWE Categories'!A:C,3,0),"")</f>
        <v>Memory Modification (Memory Buffer Errors, Pointer Issues, Type Errors, etc.)</v>
      </c>
      <c r="M1437" t="str">
        <f>IF($G1437&lt;&gt;"",VLOOKUP($G1437,Model!$A:$D,2,0),"")</f>
        <v>Hijack Execution Flow, Endpoint Denial of Service: Application or System Exploitation</v>
      </c>
      <c r="N1437" t="str">
        <f>IF($G1437&lt;&gt;"",VLOOKUP($G1437,Model!$A:$D,3,0),"")</f>
        <v>N/A</v>
      </c>
      <c r="O1437">
        <f>IF($G1437&lt;&gt;"",VLOOKUP($G1437,Model!$A:$D,4,0),"")</f>
        <v>0</v>
      </c>
    </row>
    <row r="1438" spans="1:15" x14ac:dyDescent="0.3">
      <c r="A1438" t="s">
        <v>3872</v>
      </c>
      <c r="B1438" t="s">
        <v>3873</v>
      </c>
      <c r="C1438" t="s">
        <v>261</v>
      </c>
      <c r="D1438" t="s">
        <v>1877</v>
      </c>
      <c r="E1438" t="s">
        <v>3874</v>
      </c>
      <c r="G1438" t="str">
        <f>IFERROR(VLOOKUP(C1438,'CWE Categories'!A:C,3,0),"")</f>
        <v>Directory Traversal (Relative and Absolute)</v>
      </c>
      <c r="M1438" t="str">
        <f>IF($G1438&lt;&gt;"",VLOOKUP($G1438,Model!$A:$D,2,0),"")</f>
        <v>Read files on system  - Data from Local System; Delete files  - Data Destruction; Upload files - Server Software Component: Web Shell; Write to existing files on system  - Data Manipulation</v>
      </c>
      <c r="N1438" t="str">
        <f>IF($G1438&lt;&gt;"",VLOOKUP($G1438,Model!$A:$D,3,0),"")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438" t="str">
        <f>IF($G1438&lt;&gt;"",VLOOKUP($G1438,Model!$A:$D,4,0),"")</f>
        <v>T1133</v>
      </c>
    </row>
    <row r="1439" spans="1:15" x14ac:dyDescent="0.3">
      <c r="A1439" t="s">
        <v>3875</v>
      </c>
      <c r="B1439" t="s">
        <v>3876</v>
      </c>
      <c r="C1439" t="s">
        <v>128</v>
      </c>
      <c r="D1439" t="s">
        <v>1877</v>
      </c>
      <c r="E1439">
        <v>0</v>
      </c>
      <c r="G1439" t="str">
        <f>IFERROR(VLOOKUP(C1439,'CWE Categories'!A:C,3,0),"")</f>
        <v>General Authentication, Authorization, and Permission Errors</v>
      </c>
      <c r="M1439" t="str">
        <f>IF($G1439&lt;&gt;"",VLOOKUP($G1439,Model!$A:$D,2,0),"")</f>
        <v>Exploit Public-Facing Application,  Exploitation for Privilege Escalation, Exploitation of Remote Services</v>
      </c>
      <c r="N1439" t="str">
        <f>IF($G1439&lt;&gt;"",VLOOKUP($G1439,Model!$A:$D,3,0),"")</f>
        <v>Depends on what is given access to.</v>
      </c>
      <c r="O1439" t="str">
        <f>IF($G1439&lt;&gt;"",VLOOKUP($G1439,Model!$A:$D,4,0),"")</f>
        <v>N/A</v>
      </c>
    </row>
    <row r="1440" spans="1:15" x14ac:dyDescent="0.3">
      <c r="A1440" t="s">
        <v>3877</v>
      </c>
      <c r="B1440" t="s">
        <v>3878</v>
      </c>
      <c r="C1440" t="s">
        <v>83</v>
      </c>
      <c r="D1440" t="s">
        <v>1877</v>
      </c>
      <c r="E1440" t="s">
        <v>3879</v>
      </c>
      <c r="G1440" t="str">
        <f>IFERROR(VLOOKUP(C1440,'CWE Categories'!A:C,3,0),"")</f>
        <v>Cross-site Scripting (XSS)</v>
      </c>
      <c r="M1440" t="str">
        <f>IF($G1440&lt;&gt;"",VLOOKUP($G1440,Model!$A:$D,2,0),"")</f>
        <v>Command and Scripting Interpreter: JavaScript/JScript</v>
      </c>
      <c r="N1440" t="str">
        <f>IF($G1440&lt;&gt;"",VLOOKUP($G1440,Model!$A:$D,3,0),"")</f>
        <v>Man-in-the-Browser</v>
      </c>
      <c r="O1440" t="str">
        <f>IF($G1440&lt;&gt;"",VLOOKUP($G1440,Model!$A:$D,4,0),"")</f>
        <v>Stored – Drive-by Compromise, Others – User Execution: Malicious Link</v>
      </c>
    </row>
    <row r="1441" spans="1:15" x14ac:dyDescent="0.3">
      <c r="A1441" t="s">
        <v>3880</v>
      </c>
      <c r="B1441" t="s">
        <v>3881</v>
      </c>
      <c r="C1441" t="s">
        <v>330</v>
      </c>
      <c r="D1441" t="s">
        <v>1877</v>
      </c>
      <c r="E1441">
        <v>0</v>
      </c>
      <c r="G1441" t="str">
        <f>IFERROR(VLOOKUP(C1441,'CWE Categories'!A:C,3,0),"")</f>
        <v/>
      </c>
      <c r="M1441" t="str">
        <f>IF($G1441&lt;&gt;"",VLOOKUP($G1441,Model!$A:$D,2,0),"")</f>
        <v/>
      </c>
      <c r="N1441" t="str">
        <f>IF($G1441&lt;&gt;"",VLOOKUP($G1441,Model!$A:$D,3,0),"")</f>
        <v/>
      </c>
      <c r="O1441" t="str">
        <f>IF($G1441&lt;&gt;"",VLOOKUP($G1441,Model!$A:$D,4,0),"")</f>
        <v/>
      </c>
    </row>
    <row r="1442" spans="1:15" x14ac:dyDescent="0.3">
      <c r="A1442" t="s">
        <v>3882</v>
      </c>
      <c r="B1442" t="s">
        <v>3883</v>
      </c>
      <c r="C1442" t="s">
        <v>507</v>
      </c>
      <c r="D1442" t="s">
        <v>1877</v>
      </c>
      <c r="E1442">
        <v>0</v>
      </c>
      <c r="G1442" t="str">
        <f>IFERROR(VLOOKUP(C1442,'CWE Categories'!A:C,3,0),"")</f>
        <v>General Authentication, Authorization, and Permission Errors</v>
      </c>
      <c r="M1442" t="str">
        <f>IF($G1442&lt;&gt;"",VLOOKUP($G1442,Model!$A:$D,2,0),"")</f>
        <v>Exploit Public-Facing Application,  Exploitation for Privilege Escalation, Exploitation of Remote Services</v>
      </c>
      <c r="N1442" t="str">
        <f>IF($G1442&lt;&gt;"",VLOOKUP($G1442,Model!$A:$D,3,0),"")</f>
        <v>Depends on what is given access to.</v>
      </c>
      <c r="O1442" t="str">
        <f>IF($G1442&lt;&gt;"",VLOOKUP($G1442,Model!$A:$D,4,0),"")</f>
        <v>N/A</v>
      </c>
    </row>
    <row r="1443" spans="1:15" x14ac:dyDescent="0.3">
      <c r="A1443" t="s">
        <v>3884</v>
      </c>
      <c r="B1443" t="s">
        <v>3885</v>
      </c>
      <c r="C1443" t="s">
        <v>83</v>
      </c>
      <c r="D1443" t="s">
        <v>1877</v>
      </c>
      <c r="E1443" t="s">
        <v>3061</v>
      </c>
      <c r="G1443" t="str">
        <f>IFERROR(VLOOKUP(C1443,'CWE Categories'!A:C,3,0),"")</f>
        <v>Cross-site Scripting (XSS)</v>
      </c>
      <c r="M1443" t="str">
        <f>IF($G1443&lt;&gt;"",VLOOKUP($G1443,Model!$A:$D,2,0),"")</f>
        <v>Command and Scripting Interpreter: JavaScript/JScript</v>
      </c>
      <c r="N1443" t="str">
        <f>IF($G1443&lt;&gt;"",VLOOKUP($G1443,Model!$A:$D,3,0),"")</f>
        <v>Man-in-the-Browser</v>
      </c>
      <c r="O1443" t="str">
        <f>IF($G1443&lt;&gt;"",VLOOKUP($G1443,Model!$A:$D,4,0),"")</f>
        <v>Stored – Drive-by Compromise, Others – User Execution: Malicious Link</v>
      </c>
    </row>
    <row r="1444" spans="1:15" x14ac:dyDescent="0.3">
      <c r="A1444" t="s">
        <v>3886</v>
      </c>
      <c r="B1444" t="s">
        <v>3887</v>
      </c>
      <c r="C1444" t="s">
        <v>36</v>
      </c>
      <c r="D1444" t="s">
        <v>1877</v>
      </c>
      <c r="E1444" t="s">
        <v>3888</v>
      </c>
      <c r="G1444" t="str">
        <f>IFERROR(VLOOKUP(C1444,'CWE Categories'!A:C,3,0),"")</f>
        <v/>
      </c>
      <c r="M1444" t="str">
        <f>IF($G1444&lt;&gt;"",VLOOKUP($G1444,Model!$A:$D,2,0),"")</f>
        <v/>
      </c>
      <c r="N1444" t="str">
        <f>IF($G1444&lt;&gt;"",VLOOKUP($G1444,Model!$A:$D,3,0),"")</f>
        <v/>
      </c>
      <c r="O1444" t="str">
        <f>IF($G1444&lt;&gt;"",VLOOKUP($G1444,Model!$A:$D,4,0),"")</f>
        <v/>
      </c>
    </row>
    <row r="1445" spans="1:15" x14ac:dyDescent="0.3">
      <c r="A1445" t="s">
        <v>3889</v>
      </c>
      <c r="B1445" t="s">
        <v>3890</v>
      </c>
      <c r="C1445" t="s">
        <v>60</v>
      </c>
      <c r="D1445" t="s">
        <v>1877</v>
      </c>
      <c r="E1445" t="s">
        <v>3891</v>
      </c>
      <c r="G1445" t="str">
        <f>IFERROR(VLOOKUP(C1445,'CWE Categories'!A:C,3,0),"")</f>
        <v>SQL Injection</v>
      </c>
      <c r="M1445" t="str">
        <f>IF($G1445&lt;&gt;"",VLOOKUP($G1445,Model!$A:$D,2,0),"")</f>
        <v>Command and Scripting Interpreter</v>
      </c>
      <c r="N1445" t="str">
        <f>IF($G1445&lt;&gt;"",VLOOKUP($G1445,Model!$A:$D,3,0),"")</f>
        <v>Data from Local System, Server Software Component: Web Shell, Create Account, Exploit Public-Facing Application, Data Manipulation</v>
      </c>
      <c r="O1445" t="str">
        <f>IF($G1445&lt;&gt;"",VLOOKUP($G1445,Model!$A:$D,4,0),"")</f>
        <v>External Remote Service</v>
      </c>
    </row>
    <row r="1446" spans="1:15" x14ac:dyDescent="0.3">
      <c r="A1446" t="s">
        <v>3892</v>
      </c>
      <c r="B1446" t="s">
        <v>3893</v>
      </c>
      <c r="C1446" t="s">
        <v>855</v>
      </c>
      <c r="D1446" t="s">
        <v>1877</v>
      </c>
      <c r="E1446" t="s">
        <v>2627</v>
      </c>
      <c r="G1446" t="str">
        <f>IFERROR(VLOOKUP(C1446,'CWE Categories'!A:C,3,0),"")</f>
        <v>General Authentication, Authorization, and Permission Errors</v>
      </c>
      <c r="M1446" t="str">
        <f>IF($G1446&lt;&gt;"",VLOOKUP($G1446,Model!$A:$D,2,0),"")</f>
        <v>Exploit Public-Facing Application,  Exploitation for Privilege Escalation, Exploitation of Remote Services</v>
      </c>
      <c r="N1446" t="str">
        <f>IF($G1446&lt;&gt;"",VLOOKUP($G1446,Model!$A:$D,3,0),"")</f>
        <v>Depends on what is given access to.</v>
      </c>
      <c r="O1446" t="str">
        <f>IF($G1446&lt;&gt;"",VLOOKUP($G1446,Model!$A:$D,4,0),"")</f>
        <v>N/A</v>
      </c>
    </row>
    <row r="1447" spans="1:15" x14ac:dyDescent="0.3">
      <c r="A1447" t="s">
        <v>3894</v>
      </c>
      <c r="B1447" t="s">
        <v>3895</v>
      </c>
      <c r="C1447" t="s">
        <v>83</v>
      </c>
      <c r="D1447" t="s">
        <v>1877</v>
      </c>
      <c r="E1447" t="s">
        <v>3896</v>
      </c>
      <c r="G1447" t="str">
        <f>IFERROR(VLOOKUP(C1447,'CWE Categories'!A:C,3,0),"")</f>
        <v>Cross-site Scripting (XSS)</v>
      </c>
      <c r="M1447" t="str">
        <f>IF($G1447&lt;&gt;"",VLOOKUP($G1447,Model!$A:$D,2,0),"")</f>
        <v>Command and Scripting Interpreter: JavaScript/JScript</v>
      </c>
      <c r="N1447" t="str">
        <f>IF($G1447&lt;&gt;"",VLOOKUP($G1447,Model!$A:$D,3,0),"")</f>
        <v>Man-in-the-Browser</v>
      </c>
      <c r="O1447" t="str">
        <f>IF($G1447&lt;&gt;"",VLOOKUP($G1447,Model!$A:$D,4,0),"")</f>
        <v>Stored – Drive-by Compromise, Others – User Execution: Malicious Link</v>
      </c>
    </row>
    <row r="1448" spans="1:15" x14ac:dyDescent="0.3">
      <c r="A1448" t="s">
        <v>3897</v>
      </c>
      <c r="B1448" t="s">
        <v>3898</v>
      </c>
      <c r="C1448" t="s">
        <v>83</v>
      </c>
      <c r="D1448" t="s">
        <v>1877</v>
      </c>
      <c r="E1448" t="s">
        <v>3899</v>
      </c>
      <c r="G1448" t="str">
        <f>IFERROR(VLOOKUP(C1448,'CWE Categories'!A:C,3,0),"")</f>
        <v>Cross-site Scripting (XSS)</v>
      </c>
      <c r="M1448" t="str">
        <f>IF($G1448&lt;&gt;"",VLOOKUP($G1448,Model!$A:$D,2,0),"")</f>
        <v>Command and Scripting Interpreter: JavaScript/JScript</v>
      </c>
      <c r="N1448" t="str">
        <f>IF($G1448&lt;&gt;"",VLOOKUP($G1448,Model!$A:$D,3,0),"")</f>
        <v>Man-in-the-Browser</v>
      </c>
      <c r="O1448" t="str">
        <f>IF($G1448&lt;&gt;"",VLOOKUP($G1448,Model!$A:$D,4,0),"")</f>
        <v>Stored – Drive-by Compromise, Others – User Execution: Malicious Link</v>
      </c>
    </row>
    <row r="1449" spans="1:15" x14ac:dyDescent="0.3">
      <c r="A1449" t="s">
        <v>3900</v>
      </c>
      <c r="B1449" t="s">
        <v>3901</v>
      </c>
      <c r="C1449" t="s">
        <v>1165</v>
      </c>
      <c r="D1449" t="s">
        <v>1877</v>
      </c>
      <c r="E1449">
        <v>0</v>
      </c>
      <c r="G1449" t="str">
        <f>IFERROR(VLOOKUP(C1449,'CWE Categories'!A:C,3,0),"")</f>
        <v>General Credential Management Errors</v>
      </c>
      <c r="M1449" t="str">
        <f>IF($G1449&lt;&gt;"",VLOOKUP($G1449,Model!$A:$D,2,0),"")</f>
        <v>Unsecure Credentials</v>
      </c>
      <c r="N1449" t="str">
        <f>IF($G1449&lt;&gt;"",VLOOKUP($G1449,Model!$A:$D,3,0),"")</f>
        <v>Valid Accounts</v>
      </c>
      <c r="O1449" t="str">
        <f>IF($G1449&lt;&gt;"",VLOOKUP($G1449,Model!$A:$D,4,0),"")</f>
        <v>N/A</v>
      </c>
    </row>
    <row r="1450" spans="1:15" x14ac:dyDescent="0.3">
      <c r="A1450" t="s">
        <v>3902</v>
      </c>
      <c r="B1450" t="s">
        <v>3903</v>
      </c>
      <c r="C1450" t="s">
        <v>1038</v>
      </c>
      <c r="D1450" t="s">
        <v>1877</v>
      </c>
      <c r="E1450" t="s">
        <v>3904</v>
      </c>
      <c r="G1450" t="str">
        <f>IFERROR(VLOOKUP(C1450,'CWE Categories'!A:C,3,0),"")</f>
        <v>General Cryptographic Issues</v>
      </c>
      <c r="M1450" t="str">
        <f>IF($G1450&lt;&gt;"",VLOOKUP($G1450,Model!$A:$D,2,0),"")</f>
        <v>Credential storage or transmission – Valid Accounts; Transmitting over network – Man-in-the-Middle, Network Sniffing; Sensitive information storage – various techniques from the Collection tactic</v>
      </c>
      <c r="N1450" t="str">
        <f>IF($G1450&lt;&gt;"",VLOOKUP($G1450,Model!$A:$D,3,0),"")</f>
        <v>Brute Force</v>
      </c>
      <c r="O1450">
        <f>IF($G1450&lt;&gt;"",VLOOKUP($G1450,Model!$A:$D,4,0),"")</f>
        <v>0</v>
      </c>
    </row>
    <row r="1451" spans="1:15" x14ac:dyDescent="0.3">
      <c r="A1451" t="s">
        <v>3905</v>
      </c>
      <c r="B1451" t="s">
        <v>3906</v>
      </c>
      <c r="C1451" t="s">
        <v>945</v>
      </c>
      <c r="D1451" t="s">
        <v>1877</v>
      </c>
      <c r="E1451" t="s">
        <v>2121</v>
      </c>
      <c r="G1451" t="str">
        <f>IFERROR(VLOOKUP(C1451,'CWE Categories'!A:C,3,0),"")</f>
        <v/>
      </c>
      <c r="M1451" t="str">
        <f>IF($G1451&lt;&gt;"",VLOOKUP($G1451,Model!$A:$D,2,0),"")</f>
        <v/>
      </c>
      <c r="N1451" t="str">
        <f>IF($G1451&lt;&gt;"",VLOOKUP($G1451,Model!$A:$D,3,0),"")</f>
        <v/>
      </c>
      <c r="O1451" t="str">
        <f>IF($G1451&lt;&gt;"",VLOOKUP($G1451,Model!$A:$D,4,0),"")</f>
        <v/>
      </c>
    </row>
    <row r="1452" spans="1:15" x14ac:dyDescent="0.3">
      <c r="A1452" t="s">
        <v>3907</v>
      </c>
      <c r="B1452" t="s">
        <v>3908</v>
      </c>
      <c r="C1452" t="s">
        <v>3575</v>
      </c>
      <c r="D1452" t="s">
        <v>1877</v>
      </c>
      <c r="E1452" t="s">
        <v>3909</v>
      </c>
      <c r="G1452" t="str">
        <f>IFERROR(VLOOKUP(C1452,'CWE Categories'!A:C,3,0),"")</f>
        <v/>
      </c>
      <c r="M1452" t="str">
        <f>IF($G1452&lt;&gt;"",VLOOKUP($G1452,Model!$A:$D,2,0),"")</f>
        <v/>
      </c>
      <c r="N1452" t="str">
        <f>IF($G1452&lt;&gt;"",VLOOKUP($G1452,Model!$A:$D,3,0),"")</f>
        <v/>
      </c>
      <c r="O1452" t="str">
        <f>IF($G1452&lt;&gt;"",VLOOKUP($G1452,Model!$A:$D,4,0),"")</f>
        <v/>
      </c>
    </row>
    <row r="1453" spans="1:15" x14ac:dyDescent="0.3">
      <c r="A1453" t="s">
        <v>3910</v>
      </c>
      <c r="B1453" t="s">
        <v>3911</v>
      </c>
      <c r="C1453" t="s">
        <v>330</v>
      </c>
      <c r="D1453" t="s">
        <v>1877</v>
      </c>
      <c r="E1453" t="s">
        <v>3912</v>
      </c>
      <c r="G1453" t="str">
        <f>IFERROR(VLOOKUP(C1453,'CWE Categories'!A:C,3,0),"")</f>
        <v/>
      </c>
      <c r="M1453" t="str">
        <f>IF($G1453&lt;&gt;"",VLOOKUP($G1453,Model!$A:$D,2,0),"")</f>
        <v/>
      </c>
      <c r="N1453" t="str">
        <f>IF($G1453&lt;&gt;"",VLOOKUP($G1453,Model!$A:$D,3,0),"")</f>
        <v/>
      </c>
      <c r="O1453" t="str">
        <f>IF($G1453&lt;&gt;"",VLOOKUP($G1453,Model!$A:$D,4,0),"")</f>
        <v/>
      </c>
    </row>
    <row r="1454" spans="1:15" x14ac:dyDescent="0.3">
      <c r="A1454" t="s">
        <v>3913</v>
      </c>
      <c r="B1454" t="s">
        <v>3914</v>
      </c>
      <c r="C1454" t="s">
        <v>390</v>
      </c>
      <c r="D1454" t="s">
        <v>1877</v>
      </c>
      <c r="E1454" t="s">
        <v>3915</v>
      </c>
      <c r="G1454" t="str">
        <f>IFERROR(VLOOKUP(C1454,'CWE Categories'!A:C,3,0),"")</f>
        <v>General Authentication, Authorization, and Permission Errors</v>
      </c>
      <c r="M1454" t="str">
        <f>IF($G1454&lt;&gt;"",VLOOKUP($G1454,Model!$A:$D,2,0),"")</f>
        <v>Exploit Public-Facing Application,  Exploitation for Privilege Escalation, Exploitation of Remote Services</v>
      </c>
      <c r="N1454" t="str">
        <f>IF($G1454&lt;&gt;"",VLOOKUP($G1454,Model!$A:$D,3,0),"")</f>
        <v>Depends on what is given access to.</v>
      </c>
      <c r="O1454" t="str">
        <f>IF($G1454&lt;&gt;"",VLOOKUP($G1454,Model!$A:$D,4,0),"")</f>
        <v>N/A</v>
      </c>
    </row>
    <row r="1455" spans="1:15" x14ac:dyDescent="0.3">
      <c r="A1455" t="s">
        <v>3916</v>
      </c>
      <c r="B1455" t="s">
        <v>3917</v>
      </c>
      <c r="C1455" t="s">
        <v>31</v>
      </c>
      <c r="D1455" t="s">
        <v>1877</v>
      </c>
      <c r="E1455" t="s">
        <v>1936</v>
      </c>
      <c r="G1455" t="str">
        <f>IFERROR(VLOOKUP(C1455,'CWE Categories'!A:C,3,0),"")</f>
        <v>General Authentication, Authorization, and Permission Errors</v>
      </c>
      <c r="M1455" t="str">
        <f>IF($G1455&lt;&gt;"",VLOOKUP($G1455,Model!$A:$D,2,0),"")</f>
        <v>Exploit Public-Facing Application,  Exploitation for Privilege Escalation, Exploitation of Remote Services</v>
      </c>
      <c r="N1455" t="str">
        <f>IF($G1455&lt;&gt;"",VLOOKUP($G1455,Model!$A:$D,3,0),"")</f>
        <v>Depends on what is given access to.</v>
      </c>
      <c r="O1455" t="str">
        <f>IF($G1455&lt;&gt;"",VLOOKUP($G1455,Model!$A:$D,4,0),"")</f>
        <v>N/A</v>
      </c>
    </row>
    <row r="1456" spans="1:15" x14ac:dyDescent="0.3">
      <c r="A1456" t="s">
        <v>3918</v>
      </c>
      <c r="B1456" t="s">
        <v>3919</v>
      </c>
      <c r="C1456" t="s">
        <v>83</v>
      </c>
      <c r="D1456" t="s">
        <v>1877</v>
      </c>
      <c r="E1456" t="s">
        <v>3920</v>
      </c>
      <c r="G1456" t="str">
        <f>IFERROR(VLOOKUP(C1456,'CWE Categories'!A:C,3,0),"")</f>
        <v>Cross-site Scripting (XSS)</v>
      </c>
      <c r="M1456" t="str">
        <f>IF($G1456&lt;&gt;"",VLOOKUP($G1456,Model!$A:$D,2,0),"")</f>
        <v>Command and Scripting Interpreter: JavaScript/JScript</v>
      </c>
      <c r="N1456" t="str">
        <f>IF($G1456&lt;&gt;"",VLOOKUP($G1456,Model!$A:$D,3,0),"")</f>
        <v>Man-in-the-Browser</v>
      </c>
      <c r="O1456" t="str">
        <f>IF($G1456&lt;&gt;"",VLOOKUP($G1456,Model!$A:$D,4,0),"")</f>
        <v>Stored – Drive-by Compromise, Others – User Execution: Malicious Link</v>
      </c>
    </row>
    <row r="1457" spans="1:15" x14ac:dyDescent="0.3">
      <c r="A1457" t="s">
        <v>3921</v>
      </c>
      <c r="B1457" t="s">
        <v>3922</v>
      </c>
      <c r="C1457" t="s">
        <v>83</v>
      </c>
      <c r="D1457" t="s">
        <v>1877</v>
      </c>
      <c r="E1457" t="s">
        <v>3923</v>
      </c>
      <c r="G1457" t="str">
        <f>IFERROR(VLOOKUP(C1457,'CWE Categories'!A:C,3,0),"")</f>
        <v>Cross-site Scripting (XSS)</v>
      </c>
      <c r="M1457" t="str">
        <f>IF($G1457&lt;&gt;"",VLOOKUP($G1457,Model!$A:$D,2,0),"")</f>
        <v>Command and Scripting Interpreter: JavaScript/JScript</v>
      </c>
      <c r="N1457" t="str">
        <f>IF($G1457&lt;&gt;"",VLOOKUP($G1457,Model!$A:$D,3,0),"")</f>
        <v>Man-in-the-Browser</v>
      </c>
      <c r="O1457" t="str">
        <f>IF($G1457&lt;&gt;"",VLOOKUP($G1457,Model!$A:$D,4,0),"")</f>
        <v>Stored – Drive-by Compromise, Others – User Execution: Malicious Link</v>
      </c>
    </row>
    <row r="1458" spans="1:15" x14ac:dyDescent="0.3">
      <c r="A1458" t="s">
        <v>3924</v>
      </c>
      <c r="B1458" t="s">
        <v>3925</v>
      </c>
      <c r="C1458" t="s">
        <v>330</v>
      </c>
      <c r="D1458" t="s">
        <v>1877</v>
      </c>
      <c r="E1458" t="s">
        <v>3926</v>
      </c>
      <c r="G1458" t="str">
        <f>IFERROR(VLOOKUP(C1458,'CWE Categories'!A:C,3,0),"")</f>
        <v/>
      </c>
      <c r="M1458" t="str">
        <f>IF($G1458&lt;&gt;"",VLOOKUP($G1458,Model!$A:$D,2,0),"")</f>
        <v/>
      </c>
      <c r="N1458" t="str">
        <f>IF($G1458&lt;&gt;"",VLOOKUP($G1458,Model!$A:$D,3,0),"")</f>
        <v/>
      </c>
      <c r="O1458" t="str">
        <f>IF($G1458&lt;&gt;"",VLOOKUP($G1458,Model!$A:$D,4,0),"")</f>
        <v/>
      </c>
    </row>
    <row r="1459" spans="1:15" x14ac:dyDescent="0.3">
      <c r="A1459" t="s">
        <v>3927</v>
      </c>
      <c r="B1459" t="s">
        <v>3928</v>
      </c>
      <c r="C1459" t="s">
        <v>354</v>
      </c>
      <c r="D1459" t="s">
        <v>1877</v>
      </c>
      <c r="E1459" t="s">
        <v>3929</v>
      </c>
      <c r="G1459" t="str">
        <f>IFERROR(VLOOKUP(C1459,'CWE Categories'!A:C,3,0),"")</f>
        <v/>
      </c>
      <c r="M1459" t="str">
        <f>IF($G1459&lt;&gt;"",VLOOKUP($G1459,Model!$A:$D,2,0),"")</f>
        <v/>
      </c>
      <c r="N1459" t="str">
        <f>IF($G1459&lt;&gt;"",VLOOKUP($G1459,Model!$A:$D,3,0),"")</f>
        <v/>
      </c>
      <c r="O1459" t="str">
        <f>IF($G1459&lt;&gt;"",VLOOKUP($G1459,Model!$A:$D,4,0),"")</f>
        <v/>
      </c>
    </row>
    <row r="1460" spans="1:15" x14ac:dyDescent="0.3">
      <c r="A1460" t="s">
        <v>3930</v>
      </c>
      <c r="B1460" t="s">
        <v>3931</v>
      </c>
      <c r="C1460" t="s">
        <v>36</v>
      </c>
      <c r="D1460" t="s">
        <v>1877</v>
      </c>
      <c r="E1460" t="s">
        <v>3932</v>
      </c>
      <c r="G1460" t="str">
        <f>IFERROR(VLOOKUP(C1460,'CWE Categories'!A:C,3,0),"")</f>
        <v/>
      </c>
      <c r="M1460" t="str">
        <f>IF($G1460&lt;&gt;"",VLOOKUP($G1460,Model!$A:$D,2,0),"")</f>
        <v/>
      </c>
      <c r="N1460" t="str">
        <f>IF($G1460&lt;&gt;"",VLOOKUP($G1460,Model!$A:$D,3,0),"")</f>
        <v/>
      </c>
      <c r="O1460" t="str">
        <f>IF($G1460&lt;&gt;"",VLOOKUP($G1460,Model!$A:$D,4,0),"")</f>
        <v/>
      </c>
    </row>
    <row r="1461" spans="1:15" x14ac:dyDescent="0.3">
      <c r="A1461" t="s">
        <v>3933</v>
      </c>
      <c r="B1461" t="s">
        <v>3934</v>
      </c>
      <c r="C1461" t="s">
        <v>83</v>
      </c>
      <c r="D1461" t="s">
        <v>1877</v>
      </c>
      <c r="E1461" t="s">
        <v>3935</v>
      </c>
      <c r="G1461" t="str">
        <f>IFERROR(VLOOKUP(C1461,'CWE Categories'!A:C,3,0),"")</f>
        <v>Cross-site Scripting (XSS)</v>
      </c>
      <c r="M1461" t="str">
        <f>IF($G1461&lt;&gt;"",VLOOKUP($G1461,Model!$A:$D,2,0),"")</f>
        <v>Command and Scripting Interpreter: JavaScript/JScript</v>
      </c>
      <c r="N1461" t="str">
        <f>IF($G1461&lt;&gt;"",VLOOKUP($G1461,Model!$A:$D,3,0),"")</f>
        <v>Man-in-the-Browser</v>
      </c>
      <c r="O1461" t="str">
        <f>IF($G1461&lt;&gt;"",VLOOKUP($G1461,Model!$A:$D,4,0),"")</f>
        <v>Stored – Drive-by Compromise, Others – User Execution: Malicious Link</v>
      </c>
    </row>
    <row r="1462" spans="1:15" x14ac:dyDescent="0.3">
      <c r="A1462" t="s">
        <v>3936</v>
      </c>
      <c r="B1462" t="s">
        <v>3937</v>
      </c>
      <c r="C1462" t="s">
        <v>266</v>
      </c>
      <c r="D1462" t="s">
        <v>1877</v>
      </c>
      <c r="E1462" t="s">
        <v>3938</v>
      </c>
      <c r="G1462" t="str">
        <f>IFERROR(VLOOKUP(C1462,'CWE Categories'!A:C,3,0),"")</f>
        <v>XML External Entity (XXE)</v>
      </c>
      <c r="M1462" t="str">
        <f>IF($G1462&lt;&gt;"",VLOOKUP($G1462,Model!$A:$D,2,0),"")</f>
        <v>Command and Scripting Interpreter.</v>
      </c>
      <c r="N1462" t="str">
        <f>IF($G1462&lt;&gt;"",VLOOKUP($G1462,Model!$A:$D,3,0),"")</f>
        <v>Data from Local System, Network Service Scanning</v>
      </c>
      <c r="O1462" t="str">
        <f>IF($G1462&lt;&gt;"",VLOOKUP($G1462,Model!$A:$D,4,0),"")</f>
        <v>External Remote Service</v>
      </c>
    </row>
    <row r="1463" spans="1:15" x14ac:dyDescent="0.3">
      <c r="A1463" t="s">
        <v>3939</v>
      </c>
      <c r="B1463" t="s">
        <v>3940</v>
      </c>
      <c r="C1463" t="s">
        <v>404</v>
      </c>
      <c r="D1463" t="s">
        <v>1877</v>
      </c>
      <c r="E1463" t="s">
        <v>2104</v>
      </c>
      <c r="G1463" t="str">
        <f>IFERROR(VLOOKUP(C1463,'CWE Categories'!A:C,3,0),"")</f>
        <v>General Authentication, Authorization, and Permission Errors</v>
      </c>
      <c r="M1463" t="str">
        <f>IF($G1463&lt;&gt;"",VLOOKUP($G1463,Model!$A:$D,2,0),"")</f>
        <v>Exploit Public-Facing Application,  Exploitation for Privilege Escalation, Exploitation of Remote Services</v>
      </c>
      <c r="N1463" t="str">
        <f>IF($G1463&lt;&gt;"",VLOOKUP($G1463,Model!$A:$D,3,0),"")</f>
        <v>Depends on what is given access to.</v>
      </c>
      <c r="O1463" t="str">
        <f>IF($G1463&lt;&gt;"",VLOOKUP($G1463,Model!$A:$D,4,0),"")</f>
        <v>N/A</v>
      </c>
    </row>
    <row r="1464" spans="1:15" x14ac:dyDescent="0.3">
      <c r="A1464" t="s">
        <v>3941</v>
      </c>
      <c r="B1464" t="s">
        <v>3942</v>
      </c>
      <c r="C1464" t="s">
        <v>17</v>
      </c>
      <c r="D1464" t="s">
        <v>1877</v>
      </c>
      <c r="E1464">
        <v>0</v>
      </c>
      <c r="G1464" t="str">
        <f>IFERROR(VLOOKUP(C1464,'CWE Categories'!A:C,3,0),"")</f>
        <v>Memory Modification (Memory Buffer Errors, Pointer Issues, Type Errors, etc.)</v>
      </c>
      <c r="M1464" t="str">
        <f>IF($G1464&lt;&gt;"",VLOOKUP($G1464,Model!$A:$D,2,0),"")</f>
        <v>Hijack Execution Flow, Endpoint Denial of Service: Application or System Exploitation</v>
      </c>
      <c r="N1464" t="str">
        <f>IF($G1464&lt;&gt;"",VLOOKUP($G1464,Model!$A:$D,3,0),"")</f>
        <v>N/A</v>
      </c>
      <c r="O1464">
        <f>IF($G1464&lt;&gt;"",VLOOKUP($G1464,Model!$A:$D,4,0),"")</f>
        <v>0</v>
      </c>
    </row>
    <row r="1465" spans="1:15" x14ac:dyDescent="0.3">
      <c r="A1465" t="s">
        <v>3943</v>
      </c>
      <c r="B1465" t="s">
        <v>3944</v>
      </c>
      <c r="C1465" t="s">
        <v>578</v>
      </c>
      <c r="D1465" t="s">
        <v>1877</v>
      </c>
      <c r="E1465" t="s">
        <v>657</v>
      </c>
      <c r="G1465" t="str">
        <f>IFERROR(VLOOKUP(C1465,'CWE Categories'!A:C,3,0),"")</f>
        <v>Code Injection</v>
      </c>
      <c r="M1465" t="str">
        <f>IF($G1465&lt;&gt;"",VLOOKUP($G1465,Model!$A:$D,2,0),"")</f>
        <v>Command and Scripting Interpreter</v>
      </c>
      <c r="N1465" t="str">
        <f>IF($G1465&lt;&gt;"",VLOOKUP($G1465,Model!$A:$D,3,0),"")</f>
        <v>N/A</v>
      </c>
      <c r="O1465" t="str">
        <f>IF($G1465&lt;&gt;"",VLOOKUP($G1465,Model!$A:$D,4,0),"")</f>
        <v>N/A</v>
      </c>
    </row>
    <row r="1466" spans="1:15" x14ac:dyDescent="0.3">
      <c r="A1466" t="s">
        <v>3945</v>
      </c>
      <c r="B1466" t="s">
        <v>3946</v>
      </c>
      <c r="C1466" t="s">
        <v>83</v>
      </c>
      <c r="D1466" t="s">
        <v>1877</v>
      </c>
      <c r="E1466" t="s">
        <v>3947</v>
      </c>
      <c r="G1466" t="str">
        <f>IFERROR(VLOOKUP(C1466,'CWE Categories'!A:C,3,0),"")</f>
        <v>Cross-site Scripting (XSS)</v>
      </c>
      <c r="M1466" t="str">
        <f>IF($G1466&lt;&gt;"",VLOOKUP($G1466,Model!$A:$D,2,0),"")</f>
        <v>Command and Scripting Interpreter: JavaScript/JScript</v>
      </c>
      <c r="N1466" t="str">
        <f>IF($G1466&lt;&gt;"",VLOOKUP($G1466,Model!$A:$D,3,0),"")</f>
        <v>Man-in-the-Browser</v>
      </c>
      <c r="O1466" t="str">
        <f>IF($G1466&lt;&gt;"",VLOOKUP($G1466,Model!$A:$D,4,0),"")</f>
        <v>Stored – Drive-by Compromise, Others – User Execution: Malicious Link</v>
      </c>
    </row>
    <row r="1467" spans="1:15" x14ac:dyDescent="0.3">
      <c r="A1467" t="s">
        <v>3948</v>
      </c>
      <c r="B1467" t="s">
        <v>3949</v>
      </c>
      <c r="C1467" t="e">
        <v>#N/A</v>
      </c>
      <c r="D1467" t="s">
        <v>1877</v>
      </c>
      <c r="E1467" t="e">
        <v>#N/A</v>
      </c>
      <c r="G1467" t="str">
        <f>IFERROR(VLOOKUP(C1467,'CWE Categories'!A:C,3,0),"")</f>
        <v/>
      </c>
      <c r="M1467" t="str">
        <f>IF($G1467&lt;&gt;"",VLOOKUP($G1467,Model!$A:$D,2,0),"")</f>
        <v/>
      </c>
      <c r="N1467" t="str">
        <f>IF($G1467&lt;&gt;"",VLOOKUP($G1467,Model!$A:$D,3,0),"")</f>
        <v/>
      </c>
      <c r="O1467" t="str">
        <f>IF($G1467&lt;&gt;"",VLOOKUP($G1467,Model!$A:$D,4,0),"")</f>
        <v/>
      </c>
    </row>
    <row r="1468" spans="1:15" x14ac:dyDescent="0.3">
      <c r="A1468" t="s">
        <v>3950</v>
      </c>
      <c r="B1468" t="s">
        <v>3951</v>
      </c>
      <c r="C1468" t="s">
        <v>3952</v>
      </c>
      <c r="D1468" t="s">
        <v>1877</v>
      </c>
      <c r="E1468" t="s">
        <v>3953</v>
      </c>
      <c r="G1468" t="str">
        <f>IFERROR(VLOOKUP(C1468,'CWE Categories'!A:C,3,0),"")</f>
        <v>Uncontrolled Resource Consumption</v>
      </c>
      <c r="M1468" t="str">
        <f>IF($G1468&lt;&gt;"",VLOOKUP($G1468,Model!$A:$D,2,0),"")</f>
        <v>Endpoint Denial of Service</v>
      </c>
      <c r="N1468" t="str">
        <f>IF($G1468&lt;&gt;"",VLOOKUP($G1468,Model!$A:$D,3,0),"")</f>
        <v>N/A</v>
      </c>
      <c r="O1468" t="str">
        <f>IF($G1468&lt;&gt;"",VLOOKUP($G1468,Model!$A:$D,4,0),"")</f>
        <v>N/A</v>
      </c>
    </row>
    <row r="1469" spans="1:15" x14ac:dyDescent="0.3">
      <c r="A1469" t="s">
        <v>3954</v>
      </c>
      <c r="B1469" t="s">
        <v>3955</v>
      </c>
      <c r="C1469" t="s">
        <v>106</v>
      </c>
      <c r="D1469" t="s">
        <v>1877</v>
      </c>
      <c r="E1469" t="s">
        <v>3956</v>
      </c>
      <c r="G1469" t="str">
        <f>IFERROR(VLOOKUP(C1469,'CWE Categories'!A:C,3,0),"")</f>
        <v>Cross-site Request Forgery (CSRF)</v>
      </c>
      <c r="M1469" t="str">
        <f>IF($G1469&lt;&gt;"",VLOOKUP($G1469,Model!$A:$D,2,0),"")</f>
        <v>Exploitation for Privilege Escalation</v>
      </c>
      <c r="N1469" t="str">
        <f>IF($G1469&lt;&gt;"",VLOOKUP($G1469,Model!$A:$D,3,0),"")</f>
        <v>Depends on what functionality is vulnerable</v>
      </c>
      <c r="O1469" t="str">
        <f>IF($G1469&lt;&gt;"",VLOOKUP($G1469,Model!$A:$D,4,0),"")</f>
        <v>User Execution: Malicious Link</v>
      </c>
    </row>
    <row r="1470" spans="1:15" x14ac:dyDescent="0.3">
      <c r="A1470" t="s">
        <v>3957</v>
      </c>
      <c r="B1470" t="s">
        <v>3958</v>
      </c>
      <c r="C1470" t="s">
        <v>429</v>
      </c>
      <c r="D1470" t="s">
        <v>1877</v>
      </c>
      <c r="E1470" t="s">
        <v>3959</v>
      </c>
      <c r="G1470" t="str">
        <f>IFERROR(VLOOKUP(C1470,'CWE Categories'!A:C,3,0),"")</f>
        <v>Memory Read (Memory Buffer Errors, Pointer Issues, Type Errors, etc.)</v>
      </c>
      <c r="M1470" t="str">
        <f>IF($G1470&lt;&gt;"",VLOOKUP($G1470,Model!$A:$D,2,0),"")</f>
        <v>Data from Local System</v>
      </c>
      <c r="N1470" t="str">
        <f>IF($G1470&lt;&gt;"",VLOOKUP($G1470,Model!$A:$D,3,0),"")</f>
        <v>Exploitation for Defense Evasion, Exploitation for Credential Access</v>
      </c>
      <c r="O1470">
        <f>IF($G1470&lt;&gt;"",VLOOKUP($G1470,Model!$A:$D,4,0),"")</f>
        <v>0</v>
      </c>
    </row>
    <row r="1471" spans="1:15" x14ac:dyDescent="0.3">
      <c r="A1471" t="s">
        <v>3960</v>
      </c>
      <c r="B1471" t="s">
        <v>3961</v>
      </c>
      <c r="C1471" t="s">
        <v>128</v>
      </c>
      <c r="D1471" t="s">
        <v>1877</v>
      </c>
      <c r="E1471">
        <v>0</v>
      </c>
      <c r="G1471" t="str">
        <f>IFERROR(VLOOKUP(C1471,'CWE Categories'!A:C,3,0),"")</f>
        <v>General Authentication, Authorization, and Permission Errors</v>
      </c>
      <c r="M1471" t="str">
        <f>IF($G1471&lt;&gt;"",VLOOKUP($G1471,Model!$A:$D,2,0),"")</f>
        <v>Exploit Public-Facing Application,  Exploitation for Privilege Escalation, Exploitation of Remote Services</v>
      </c>
      <c r="N1471" t="str">
        <f>IF($G1471&lt;&gt;"",VLOOKUP($G1471,Model!$A:$D,3,0),"")</f>
        <v>Depends on what is given access to.</v>
      </c>
      <c r="O1471" t="str">
        <f>IF($G1471&lt;&gt;"",VLOOKUP($G1471,Model!$A:$D,4,0),"")</f>
        <v>N/A</v>
      </c>
    </row>
    <row r="1472" spans="1:15" x14ac:dyDescent="0.3">
      <c r="A1472" t="s">
        <v>3962</v>
      </c>
      <c r="B1472" t="s">
        <v>3963</v>
      </c>
      <c r="C1472" t="s">
        <v>83</v>
      </c>
      <c r="D1472" t="s">
        <v>1877</v>
      </c>
      <c r="E1472" t="s">
        <v>1958</v>
      </c>
      <c r="G1472" t="str">
        <f>IFERROR(VLOOKUP(C1472,'CWE Categories'!A:C,3,0),"")</f>
        <v>Cross-site Scripting (XSS)</v>
      </c>
      <c r="M1472" t="str">
        <f>IF($G1472&lt;&gt;"",VLOOKUP($G1472,Model!$A:$D,2,0),"")</f>
        <v>Command and Scripting Interpreter: JavaScript/JScript</v>
      </c>
      <c r="N1472" t="str">
        <f>IF($G1472&lt;&gt;"",VLOOKUP($G1472,Model!$A:$D,3,0),"")</f>
        <v>Man-in-the-Browser</v>
      </c>
      <c r="O1472" t="str">
        <f>IF($G1472&lt;&gt;"",VLOOKUP($G1472,Model!$A:$D,4,0),"")</f>
        <v>Stored – Drive-by Compromise, Others – User Execution: Malicious Link</v>
      </c>
    </row>
    <row r="1473" spans="1:15" x14ac:dyDescent="0.3">
      <c r="A1473" t="s">
        <v>3964</v>
      </c>
      <c r="B1473" t="s">
        <v>3965</v>
      </c>
      <c r="C1473" t="s">
        <v>83</v>
      </c>
      <c r="D1473" t="s">
        <v>1877</v>
      </c>
      <c r="E1473" t="s">
        <v>3966</v>
      </c>
      <c r="G1473" t="str">
        <f>IFERROR(VLOOKUP(C1473,'CWE Categories'!A:C,3,0),"")</f>
        <v>Cross-site Scripting (XSS)</v>
      </c>
      <c r="M1473" t="str">
        <f>IF($G1473&lt;&gt;"",VLOOKUP($G1473,Model!$A:$D,2,0),"")</f>
        <v>Command and Scripting Interpreter: JavaScript/JScript</v>
      </c>
      <c r="N1473" t="str">
        <f>IF($G1473&lt;&gt;"",VLOOKUP($G1473,Model!$A:$D,3,0),"")</f>
        <v>Man-in-the-Browser</v>
      </c>
      <c r="O1473" t="str">
        <f>IF($G1473&lt;&gt;"",VLOOKUP($G1473,Model!$A:$D,4,0),"")</f>
        <v>Stored – Drive-by Compromise, Others – User Execution: Malicious Link</v>
      </c>
    </row>
    <row r="1474" spans="1:15" x14ac:dyDescent="0.3">
      <c r="A1474" t="s">
        <v>3967</v>
      </c>
      <c r="B1474" t="s">
        <v>3968</v>
      </c>
      <c r="C1474" t="s">
        <v>266</v>
      </c>
      <c r="D1474" t="s">
        <v>1877</v>
      </c>
      <c r="E1474" t="s">
        <v>3969</v>
      </c>
      <c r="G1474" t="str">
        <f>IFERROR(VLOOKUP(C1474,'CWE Categories'!A:C,3,0),"")</f>
        <v>XML External Entity (XXE)</v>
      </c>
      <c r="M1474" t="str">
        <f>IF($G1474&lt;&gt;"",VLOOKUP($G1474,Model!$A:$D,2,0),"")</f>
        <v>Command and Scripting Interpreter.</v>
      </c>
      <c r="N1474" t="str">
        <f>IF($G1474&lt;&gt;"",VLOOKUP($G1474,Model!$A:$D,3,0),"")</f>
        <v>Data from Local System, Network Service Scanning</v>
      </c>
      <c r="O1474" t="str">
        <f>IF($G1474&lt;&gt;"",VLOOKUP($G1474,Model!$A:$D,4,0),"")</f>
        <v>External Remote Service</v>
      </c>
    </row>
    <row r="1475" spans="1:15" x14ac:dyDescent="0.3">
      <c r="A1475" t="s">
        <v>3970</v>
      </c>
      <c r="B1475" t="s">
        <v>3971</v>
      </c>
      <c r="C1475" t="e">
        <v>#N/A</v>
      </c>
      <c r="D1475" t="s">
        <v>1877</v>
      </c>
      <c r="E1475" t="e">
        <v>#N/A</v>
      </c>
      <c r="G1475" t="str">
        <f>IFERROR(VLOOKUP(C1475,'CWE Categories'!A:C,3,0),"")</f>
        <v/>
      </c>
      <c r="M1475" t="str">
        <f>IF($G1475&lt;&gt;"",VLOOKUP($G1475,Model!$A:$D,2,0),"")</f>
        <v/>
      </c>
      <c r="N1475" t="str">
        <f>IF($G1475&lt;&gt;"",VLOOKUP($G1475,Model!$A:$D,3,0),"")</f>
        <v/>
      </c>
      <c r="O1475" t="str">
        <f>IF($G1475&lt;&gt;"",VLOOKUP($G1475,Model!$A:$D,4,0),"")</f>
        <v/>
      </c>
    </row>
    <row r="1476" spans="1:15" x14ac:dyDescent="0.3">
      <c r="A1476" t="s">
        <v>3972</v>
      </c>
      <c r="B1476" t="s">
        <v>3973</v>
      </c>
      <c r="C1476">
        <v>0</v>
      </c>
      <c r="D1476" t="s">
        <v>1877</v>
      </c>
      <c r="E1476">
        <v>0</v>
      </c>
      <c r="G1476" t="str">
        <f>IFERROR(VLOOKUP(C1476,'CWE Categories'!A:C,3,0),"")</f>
        <v/>
      </c>
      <c r="M1476" t="str">
        <f>IF($G1476&lt;&gt;"",VLOOKUP($G1476,Model!$A:$D,2,0),"")</f>
        <v/>
      </c>
      <c r="N1476" t="str">
        <f>IF($G1476&lt;&gt;"",VLOOKUP($G1476,Model!$A:$D,3,0),"")</f>
        <v/>
      </c>
      <c r="O1476" t="str">
        <f>IF($G1476&lt;&gt;"",VLOOKUP($G1476,Model!$A:$D,4,0),"")</f>
        <v/>
      </c>
    </row>
    <row r="1477" spans="1:15" x14ac:dyDescent="0.3">
      <c r="A1477" t="s">
        <v>3974</v>
      </c>
      <c r="B1477" t="s">
        <v>3975</v>
      </c>
      <c r="C1477" t="s">
        <v>354</v>
      </c>
      <c r="D1477" t="s">
        <v>1877</v>
      </c>
      <c r="E1477">
        <v>0</v>
      </c>
      <c r="G1477" t="str">
        <f>IFERROR(VLOOKUP(C1477,'CWE Categories'!A:C,3,0),"")</f>
        <v/>
      </c>
      <c r="M1477" t="str">
        <f>IF($G1477&lt;&gt;"",VLOOKUP($G1477,Model!$A:$D,2,0),"")</f>
        <v/>
      </c>
      <c r="N1477" t="str">
        <f>IF($G1477&lt;&gt;"",VLOOKUP($G1477,Model!$A:$D,3,0),"")</f>
        <v/>
      </c>
      <c r="O1477" t="str">
        <f>IF($G1477&lt;&gt;"",VLOOKUP($G1477,Model!$A:$D,4,0),"")</f>
        <v/>
      </c>
    </row>
    <row r="1478" spans="1:15" x14ac:dyDescent="0.3">
      <c r="A1478" t="s">
        <v>3976</v>
      </c>
      <c r="B1478" t="s">
        <v>3977</v>
      </c>
      <c r="C1478" t="s">
        <v>36</v>
      </c>
      <c r="D1478" t="s">
        <v>1877</v>
      </c>
      <c r="E1478" t="s">
        <v>3978</v>
      </c>
      <c r="G1478" t="str">
        <f>IFERROR(VLOOKUP(C1478,'CWE Categories'!A:C,3,0),"")</f>
        <v/>
      </c>
      <c r="M1478" t="str">
        <f>IF($G1478&lt;&gt;"",VLOOKUP($G1478,Model!$A:$D,2,0),"")</f>
        <v/>
      </c>
      <c r="N1478" t="str">
        <f>IF($G1478&lt;&gt;"",VLOOKUP($G1478,Model!$A:$D,3,0),"")</f>
        <v/>
      </c>
      <c r="O1478" t="str">
        <f>IF($G1478&lt;&gt;"",VLOOKUP($G1478,Model!$A:$D,4,0),"")</f>
        <v/>
      </c>
    </row>
    <row r="1479" spans="1:15" x14ac:dyDescent="0.3">
      <c r="A1479" t="s">
        <v>3979</v>
      </c>
      <c r="B1479" t="s">
        <v>3980</v>
      </c>
      <c r="C1479" t="s">
        <v>1062</v>
      </c>
      <c r="D1479" t="s">
        <v>1877</v>
      </c>
      <c r="E1479" t="s">
        <v>3981</v>
      </c>
      <c r="G1479" t="str">
        <f>IFERROR(VLOOKUP(C1479,'CWE Categories'!A:C,3,0),"")</f>
        <v/>
      </c>
      <c r="M1479" t="str">
        <f>IF($G1479&lt;&gt;"",VLOOKUP($G1479,Model!$A:$D,2,0),"")</f>
        <v/>
      </c>
      <c r="N1479" t="str">
        <f>IF($G1479&lt;&gt;"",VLOOKUP($G1479,Model!$A:$D,3,0),"")</f>
        <v/>
      </c>
      <c r="O1479" t="str">
        <f>IF($G1479&lt;&gt;"",VLOOKUP($G1479,Model!$A:$D,4,0),"")</f>
        <v/>
      </c>
    </row>
    <row r="1480" spans="1:15" x14ac:dyDescent="0.3">
      <c r="A1480" t="s">
        <v>3982</v>
      </c>
      <c r="B1480" t="s">
        <v>3983</v>
      </c>
      <c r="C1480" t="s">
        <v>17</v>
      </c>
      <c r="D1480" t="s">
        <v>1877</v>
      </c>
      <c r="E1480" t="s">
        <v>3984</v>
      </c>
      <c r="G1480" t="str">
        <f>IFERROR(VLOOKUP(C1480,'CWE Categories'!A:C,3,0),"")</f>
        <v>Memory Modification (Memory Buffer Errors, Pointer Issues, Type Errors, etc.)</v>
      </c>
      <c r="M1480" t="str">
        <f>IF($G1480&lt;&gt;"",VLOOKUP($G1480,Model!$A:$D,2,0),"")</f>
        <v>Hijack Execution Flow, Endpoint Denial of Service: Application or System Exploitation</v>
      </c>
      <c r="N1480" t="str">
        <f>IF($G1480&lt;&gt;"",VLOOKUP($G1480,Model!$A:$D,3,0),"")</f>
        <v>N/A</v>
      </c>
      <c r="O1480">
        <f>IF($G1480&lt;&gt;"",VLOOKUP($G1480,Model!$A:$D,4,0),"")</f>
        <v>0</v>
      </c>
    </row>
    <row r="1481" spans="1:15" x14ac:dyDescent="0.3">
      <c r="A1481" t="s">
        <v>3985</v>
      </c>
      <c r="B1481" t="s">
        <v>3986</v>
      </c>
      <c r="C1481" t="s">
        <v>306</v>
      </c>
      <c r="D1481" t="s">
        <v>1877</v>
      </c>
      <c r="E1481" t="s">
        <v>3987</v>
      </c>
      <c r="G1481" t="str">
        <f>IFERROR(VLOOKUP(C1481,'CWE Categories'!A:C,3,0),"")</f>
        <v>General Cryptographic Issues</v>
      </c>
      <c r="M1481" t="str">
        <f>IF($G1481&lt;&gt;"",VLOOKUP($G1481,Model!$A:$D,2,0),"")</f>
        <v>Credential storage or transmission – Valid Accounts; Transmitting over network – Man-in-the-Middle, Network Sniffing; Sensitive information storage – various techniques from the Collection tactic</v>
      </c>
      <c r="N1481" t="str">
        <f>IF($G1481&lt;&gt;"",VLOOKUP($G1481,Model!$A:$D,3,0),"")</f>
        <v>Brute Force</v>
      </c>
      <c r="O1481">
        <f>IF($G1481&lt;&gt;"",VLOOKUP($G1481,Model!$A:$D,4,0),"")</f>
        <v>0</v>
      </c>
    </row>
    <row r="1482" spans="1:15" x14ac:dyDescent="0.3">
      <c r="A1482" t="s">
        <v>3988</v>
      </c>
      <c r="B1482" t="s">
        <v>3989</v>
      </c>
      <c r="C1482" t="s">
        <v>83</v>
      </c>
      <c r="D1482" t="s">
        <v>1877</v>
      </c>
      <c r="E1482" t="s">
        <v>3990</v>
      </c>
      <c r="G1482" t="str">
        <f>IFERROR(VLOOKUP(C1482,'CWE Categories'!A:C,3,0),"")</f>
        <v>Cross-site Scripting (XSS)</v>
      </c>
      <c r="M1482" t="str">
        <f>IF($G1482&lt;&gt;"",VLOOKUP($G1482,Model!$A:$D,2,0),"")</f>
        <v>Command and Scripting Interpreter: JavaScript/JScript</v>
      </c>
      <c r="N1482" t="str">
        <f>IF($G1482&lt;&gt;"",VLOOKUP($G1482,Model!$A:$D,3,0),"")</f>
        <v>Man-in-the-Browser</v>
      </c>
      <c r="O1482" t="str">
        <f>IF($G1482&lt;&gt;"",VLOOKUP($G1482,Model!$A:$D,4,0),"")</f>
        <v>Stored – Drive-by Compromise, Others – User Execution: Malicious Link</v>
      </c>
    </row>
    <row r="1483" spans="1:15" x14ac:dyDescent="0.3">
      <c r="A1483" t="s">
        <v>3991</v>
      </c>
      <c r="B1483" t="s">
        <v>3992</v>
      </c>
      <c r="C1483" t="s">
        <v>83</v>
      </c>
      <c r="D1483" t="s">
        <v>1877</v>
      </c>
      <c r="E1483" t="s">
        <v>3993</v>
      </c>
      <c r="G1483" t="str">
        <f>IFERROR(VLOOKUP(C1483,'CWE Categories'!A:C,3,0),"")</f>
        <v>Cross-site Scripting (XSS)</v>
      </c>
      <c r="M1483" t="str">
        <f>IF($G1483&lt;&gt;"",VLOOKUP($G1483,Model!$A:$D,2,0),"")</f>
        <v>Command and Scripting Interpreter: JavaScript/JScript</v>
      </c>
      <c r="N1483" t="str">
        <f>IF($G1483&lt;&gt;"",VLOOKUP($G1483,Model!$A:$D,3,0),"")</f>
        <v>Man-in-the-Browser</v>
      </c>
      <c r="O1483" t="str">
        <f>IF($G1483&lt;&gt;"",VLOOKUP($G1483,Model!$A:$D,4,0),"")</f>
        <v>Stored – Drive-by Compromise, Others – User Execution: Malicious Link</v>
      </c>
    </row>
    <row r="1484" spans="1:15" x14ac:dyDescent="0.3">
      <c r="A1484" t="s">
        <v>3994</v>
      </c>
      <c r="B1484" t="s">
        <v>3995</v>
      </c>
      <c r="C1484" t="s">
        <v>2096</v>
      </c>
      <c r="D1484" t="s">
        <v>1877</v>
      </c>
      <c r="E1484" t="s">
        <v>3996</v>
      </c>
      <c r="G1484" t="str">
        <f>IFERROR(VLOOKUP(C1484,'CWE Categories'!A:C,3,0),"")</f>
        <v>Unrestricted File Upload</v>
      </c>
      <c r="M1484" t="str">
        <f>IF($G1484&lt;&gt;"",VLOOKUP($G1484,Model!$A:$D,2,0),"")</f>
        <v>Server Software Component: Web Shell</v>
      </c>
      <c r="N1484" t="str">
        <f>IF($G1484&lt;&gt;"",VLOOKUP($G1484,Model!$A:$D,3,0),"")</f>
        <v>Command and Scripting Interpreter</v>
      </c>
      <c r="O1484" t="str">
        <f>IF($G1484&lt;&gt;"",VLOOKUP($G1484,Model!$A:$D,4,0),"")</f>
        <v>External Remote Service</v>
      </c>
    </row>
    <row r="1485" spans="1:15" x14ac:dyDescent="0.3">
      <c r="A1485" t="s">
        <v>3997</v>
      </c>
      <c r="B1485" t="s">
        <v>3998</v>
      </c>
      <c r="C1485" t="s">
        <v>261</v>
      </c>
      <c r="D1485" t="s">
        <v>1877</v>
      </c>
      <c r="E1485">
        <v>0</v>
      </c>
      <c r="G1485" t="str">
        <f>IFERROR(VLOOKUP(C1485,'CWE Categories'!A:C,3,0),"")</f>
        <v>Directory Traversal (Relative and Absolute)</v>
      </c>
      <c r="M1485" t="str">
        <f>IF($G1485&lt;&gt;"",VLOOKUP($G1485,Model!$A:$D,2,0),"")</f>
        <v>Read files on system  - Data from Local System; Delete files  - Data Destruction; Upload files - Server Software Component: Web Shell; Write to existing files on system  - Data Manipulation</v>
      </c>
      <c r="N1485" t="str">
        <f>IF($G1485&lt;&gt;"",VLOOKUP($G1485,Model!$A:$D,3,0),"")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485" t="str">
        <f>IF($G1485&lt;&gt;"",VLOOKUP($G1485,Model!$A:$D,4,0),"")</f>
        <v>T1133</v>
      </c>
    </row>
    <row r="1486" spans="1:15" x14ac:dyDescent="0.3">
      <c r="A1486" t="s">
        <v>3999</v>
      </c>
      <c r="B1486" t="s">
        <v>4000</v>
      </c>
      <c r="C1486" t="s">
        <v>1579</v>
      </c>
      <c r="D1486" t="s">
        <v>1877</v>
      </c>
      <c r="E1486" t="s">
        <v>4001</v>
      </c>
      <c r="G1486" t="str">
        <f>IFERROR(VLOOKUP(C1486,'CWE Categories'!A:C,3,0),"")</f>
        <v>General Authentication, Authorization, and Permission Errors</v>
      </c>
      <c r="M1486" t="str">
        <f>IF($G1486&lt;&gt;"",VLOOKUP($G1486,Model!$A:$D,2,0),"")</f>
        <v>Exploit Public-Facing Application,  Exploitation for Privilege Escalation, Exploitation of Remote Services</v>
      </c>
      <c r="N1486" t="str">
        <f>IF($G1486&lt;&gt;"",VLOOKUP($G1486,Model!$A:$D,3,0),"")</f>
        <v>Depends on what is given access to.</v>
      </c>
      <c r="O1486" t="str">
        <f>IF($G1486&lt;&gt;"",VLOOKUP($G1486,Model!$A:$D,4,0),"")</f>
        <v>N/A</v>
      </c>
    </row>
    <row r="1487" spans="1:15" x14ac:dyDescent="0.3">
      <c r="A1487" t="s">
        <v>4002</v>
      </c>
      <c r="B1487" t="s">
        <v>4003</v>
      </c>
      <c r="C1487" t="s">
        <v>354</v>
      </c>
      <c r="D1487" t="s">
        <v>1877</v>
      </c>
      <c r="E1487">
        <v>0</v>
      </c>
      <c r="G1487" t="str">
        <f>IFERROR(VLOOKUP(C1487,'CWE Categories'!A:C,3,0),"")</f>
        <v/>
      </c>
      <c r="M1487" t="str">
        <f>IF($G1487&lt;&gt;"",VLOOKUP($G1487,Model!$A:$D,2,0),"")</f>
        <v/>
      </c>
      <c r="N1487" t="str">
        <f>IF($G1487&lt;&gt;"",VLOOKUP($G1487,Model!$A:$D,3,0),"")</f>
        <v/>
      </c>
      <c r="O1487" t="str">
        <f>IF($G1487&lt;&gt;"",VLOOKUP($G1487,Model!$A:$D,4,0),"")</f>
        <v/>
      </c>
    </row>
    <row r="1488" spans="1:15" x14ac:dyDescent="0.3">
      <c r="A1488" t="s">
        <v>4004</v>
      </c>
      <c r="B1488" t="s">
        <v>4005</v>
      </c>
      <c r="C1488" t="s">
        <v>330</v>
      </c>
      <c r="D1488" t="s">
        <v>1877</v>
      </c>
      <c r="E1488">
        <v>0</v>
      </c>
      <c r="G1488" t="str">
        <f>IFERROR(VLOOKUP(C1488,'CWE Categories'!A:C,3,0),"")</f>
        <v/>
      </c>
      <c r="M1488" t="str">
        <f>IF($G1488&lt;&gt;"",VLOOKUP($G1488,Model!$A:$D,2,0),"")</f>
        <v/>
      </c>
      <c r="N1488" t="str">
        <f>IF($G1488&lt;&gt;"",VLOOKUP($G1488,Model!$A:$D,3,0),"")</f>
        <v/>
      </c>
      <c r="O1488" t="str">
        <f>IF($G1488&lt;&gt;"",VLOOKUP($G1488,Model!$A:$D,4,0),"")</f>
        <v/>
      </c>
    </row>
    <row r="1489" spans="1:15" x14ac:dyDescent="0.3">
      <c r="A1489" t="s">
        <v>4006</v>
      </c>
      <c r="B1489" t="s">
        <v>4007</v>
      </c>
      <c r="C1489" t="e">
        <v>#N/A</v>
      </c>
      <c r="D1489" t="s">
        <v>1877</v>
      </c>
      <c r="E1489" t="e">
        <v>#N/A</v>
      </c>
      <c r="G1489" t="str">
        <f>IFERROR(VLOOKUP(C1489,'CWE Categories'!A:C,3,0),"")</f>
        <v/>
      </c>
      <c r="M1489" t="str">
        <f>IF($G1489&lt;&gt;"",VLOOKUP($G1489,Model!$A:$D,2,0),"")</f>
        <v/>
      </c>
      <c r="N1489" t="str">
        <f>IF($G1489&lt;&gt;"",VLOOKUP($G1489,Model!$A:$D,3,0),"")</f>
        <v/>
      </c>
      <c r="O1489" t="str">
        <f>IF($G1489&lt;&gt;"",VLOOKUP($G1489,Model!$A:$D,4,0),"")</f>
        <v/>
      </c>
    </row>
    <row r="1490" spans="1:15" x14ac:dyDescent="0.3">
      <c r="A1490" t="s">
        <v>4008</v>
      </c>
      <c r="B1490" t="s">
        <v>4009</v>
      </c>
      <c r="C1490" t="s">
        <v>985</v>
      </c>
      <c r="D1490" t="s">
        <v>1877</v>
      </c>
      <c r="E1490" t="s">
        <v>4010</v>
      </c>
      <c r="G1490" t="str">
        <f>IFERROR(VLOOKUP(C1490,'CWE Categories'!A:C,3,0),"")</f>
        <v>Memory Modification (Memory Buffer Errors, Pointer Issues, Type Errors, etc.)</v>
      </c>
      <c r="M1490" t="str">
        <f>IF($G1490&lt;&gt;"",VLOOKUP($G1490,Model!$A:$D,2,0),"")</f>
        <v>Hijack Execution Flow, Endpoint Denial of Service: Application or System Exploitation</v>
      </c>
      <c r="N1490" t="str">
        <f>IF($G1490&lt;&gt;"",VLOOKUP($G1490,Model!$A:$D,3,0),"")</f>
        <v>N/A</v>
      </c>
      <c r="O1490">
        <f>IF($G1490&lt;&gt;"",VLOOKUP($G1490,Model!$A:$D,4,0),"")</f>
        <v>0</v>
      </c>
    </row>
    <row r="1491" spans="1:15" x14ac:dyDescent="0.3">
      <c r="A1491" t="s">
        <v>4011</v>
      </c>
      <c r="B1491" t="s">
        <v>4012</v>
      </c>
      <c r="C1491" t="s">
        <v>2096</v>
      </c>
      <c r="D1491" t="s">
        <v>1877</v>
      </c>
      <c r="E1491" t="s">
        <v>4013</v>
      </c>
      <c r="G1491" t="str">
        <f>IFERROR(VLOOKUP(C1491,'CWE Categories'!A:C,3,0),"")</f>
        <v>Unrestricted File Upload</v>
      </c>
      <c r="M1491" t="str">
        <f>IF($G1491&lt;&gt;"",VLOOKUP($G1491,Model!$A:$D,2,0),"")</f>
        <v>Server Software Component: Web Shell</v>
      </c>
      <c r="N1491" t="str">
        <f>IF($G1491&lt;&gt;"",VLOOKUP($G1491,Model!$A:$D,3,0),"")</f>
        <v>Command and Scripting Interpreter</v>
      </c>
      <c r="O1491" t="str">
        <f>IF($G1491&lt;&gt;"",VLOOKUP($G1491,Model!$A:$D,4,0),"")</f>
        <v>External Remote Service</v>
      </c>
    </row>
    <row r="1492" spans="1:15" x14ac:dyDescent="0.3">
      <c r="A1492" t="s">
        <v>4014</v>
      </c>
      <c r="B1492" t="s">
        <v>4015</v>
      </c>
      <c r="C1492" t="s">
        <v>354</v>
      </c>
      <c r="D1492" t="s">
        <v>1877</v>
      </c>
      <c r="E1492">
        <v>0</v>
      </c>
      <c r="G1492" t="str">
        <f>IFERROR(VLOOKUP(C1492,'CWE Categories'!A:C,3,0),"")</f>
        <v/>
      </c>
      <c r="M1492" t="str">
        <f>IF($G1492&lt;&gt;"",VLOOKUP($G1492,Model!$A:$D,2,0),"")</f>
        <v/>
      </c>
      <c r="N1492" t="str">
        <f>IF($G1492&lt;&gt;"",VLOOKUP($G1492,Model!$A:$D,3,0),"")</f>
        <v/>
      </c>
      <c r="O1492" t="str">
        <f>IF($G1492&lt;&gt;"",VLOOKUP($G1492,Model!$A:$D,4,0),"")</f>
        <v/>
      </c>
    </row>
    <row r="1493" spans="1:15" x14ac:dyDescent="0.3">
      <c r="A1493" t="s">
        <v>4016</v>
      </c>
      <c r="B1493" t="s">
        <v>4017</v>
      </c>
      <c r="C1493" t="s">
        <v>650</v>
      </c>
      <c r="D1493" t="s">
        <v>1877</v>
      </c>
      <c r="E1493" t="s">
        <v>4018</v>
      </c>
      <c r="G1493" t="str">
        <f>IFERROR(VLOOKUP(C1493,'CWE Categories'!A:C,3,0),"")</f>
        <v>General Credential Management Errors</v>
      </c>
      <c r="M1493" t="str">
        <f>IF($G1493&lt;&gt;"",VLOOKUP($G1493,Model!$A:$D,2,0),"")</f>
        <v>Unsecure Credentials</v>
      </c>
      <c r="N1493" t="str">
        <f>IF($G1493&lt;&gt;"",VLOOKUP($G1493,Model!$A:$D,3,0),"")</f>
        <v>Valid Accounts</v>
      </c>
      <c r="O1493" t="str">
        <f>IF($G1493&lt;&gt;"",VLOOKUP($G1493,Model!$A:$D,4,0),"")</f>
        <v>N/A</v>
      </c>
    </row>
    <row r="1494" spans="1:15" x14ac:dyDescent="0.3">
      <c r="A1494" t="s">
        <v>4019</v>
      </c>
      <c r="B1494" t="s">
        <v>4020</v>
      </c>
      <c r="C1494" t="s">
        <v>203</v>
      </c>
      <c r="D1494" t="s">
        <v>1877</v>
      </c>
      <c r="E1494" t="s">
        <v>4021</v>
      </c>
      <c r="G1494" t="str">
        <f>IFERROR(VLOOKUP(C1494,'CWE Categories'!A:C,3,0),"")</f>
        <v/>
      </c>
      <c r="M1494" t="str">
        <f>IF($G1494&lt;&gt;"",VLOOKUP($G1494,Model!$A:$D,2,0),"")</f>
        <v/>
      </c>
      <c r="N1494" t="str">
        <f>IF($G1494&lt;&gt;"",VLOOKUP($G1494,Model!$A:$D,3,0),"")</f>
        <v/>
      </c>
      <c r="O1494" t="str">
        <f>IF($G1494&lt;&gt;"",VLOOKUP($G1494,Model!$A:$D,4,0),"")</f>
        <v/>
      </c>
    </row>
    <row r="1495" spans="1:15" x14ac:dyDescent="0.3">
      <c r="A1495" t="s">
        <v>4022</v>
      </c>
      <c r="B1495" t="s">
        <v>4023</v>
      </c>
      <c r="C1495" t="s">
        <v>261</v>
      </c>
      <c r="D1495" t="s">
        <v>1877</v>
      </c>
      <c r="E1495" t="s">
        <v>4024</v>
      </c>
      <c r="G1495" t="str">
        <f>IFERROR(VLOOKUP(C1495,'CWE Categories'!A:C,3,0),"")</f>
        <v>Directory Traversal (Relative and Absolute)</v>
      </c>
      <c r="M1495" t="str">
        <f>IF($G1495&lt;&gt;"",VLOOKUP($G1495,Model!$A:$D,2,0),"")</f>
        <v>Read files on system  - Data from Local System; Delete files  - Data Destruction; Upload files - Server Software Component: Web Shell; Write to existing files on system  - Data Manipulation</v>
      </c>
      <c r="N1495" t="str">
        <f>IF($G1495&lt;&gt;"",VLOOKUP($G1495,Model!$A:$D,3,0),"")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495" t="str">
        <f>IF($G1495&lt;&gt;"",VLOOKUP($G1495,Model!$A:$D,4,0),"")</f>
        <v>T1133</v>
      </c>
    </row>
    <row r="1496" spans="1:15" x14ac:dyDescent="0.3">
      <c r="A1496" t="s">
        <v>4025</v>
      </c>
      <c r="B1496" t="s">
        <v>4026</v>
      </c>
      <c r="C1496" t="s">
        <v>17</v>
      </c>
      <c r="D1496" t="s">
        <v>1877</v>
      </c>
      <c r="E1496" t="s">
        <v>4027</v>
      </c>
      <c r="G1496" t="str">
        <f>IFERROR(VLOOKUP(C1496,'CWE Categories'!A:C,3,0),"")</f>
        <v>Memory Modification (Memory Buffer Errors, Pointer Issues, Type Errors, etc.)</v>
      </c>
      <c r="M1496" t="str">
        <f>IF($G1496&lt;&gt;"",VLOOKUP($G1496,Model!$A:$D,2,0),"")</f>
        <v>Hijack Execution Flow, Endpoint Denial of Service: Application or System Exploitation</v>
      </c>
      <c r="N1496" t="str">
        <f>IF($G1496&lt;&gt;"",VLOOKUP($G1496,Model!$A:$D,3,0),"")</f>
        <v>N/A</v>
      </c>
      <c r="O1496">
        <f>IF($G1496&lt;&gt;"",VLOOKUP($G1496,Model!$A:$D,4,0),"")</f>
        <v>0</v>
      </c>
    </row>
    <row r="1497" spans="1:15" x14ac:dyDescent="0.3">
      <c r="A1497" t="s">
        <v>4028</v>
      </c>
      <c r="B1497" t="s">
        <v>4029</v>
      </c>
      <c r="C1497" t="s">
        <v>578</v>
      </c>
      <c r="D1497" t="s">
        <v>1877</v>
      </c>
      <c r="E1497" t="s">
        <v>4030</v>
      </c>
      <c r="G1497" t="str">
        <f>IFERROR(VLOOKUP(C1497,'CWE Categories'!A:C,3,0),"")</f>
        <v>Code Injection</v>
      </c>
      <c r="M1497" t="str">
        <f>IF($G1497&lt;&gt;"",VLOOKUP($G1497,Model!$A:$D,2,0),"")</f>
        <v>Command and Scripting Interpreter</v>
      </c>
      <c r="N1497" t="str">
        <f>IF($G1497&lt;&gt;"",VLOOKUP($G1497,Model!$A:$D,3,0),"")</f>
        <v>N/A</v>
      </c>
      <c r="O1497" t="str">
        <f>IF($G1497&lt;&gt;"",VLOOKUP($G1497,Model!$A:$D,4,0),"")</f>
        <v>N/A</v>
      </c>
    </row>
    <row r="1498" spans="1:15" x14ac:dyDescent="0.3">
      <c r="A1498" t="s">
        <v>4031</v>
      </c>
      <c r="B1498" t="s">
        <v>4032</v>
      </c>
      <c r="C1498" t="s">
        <v>83</v>
      </c>
      <c r="D1498" t="s">
        <v>1877</v>
      </c>
      <c r="E1498" t="s">
        <v>4033</v>
      </c>
      <c r="G1498" t="str">
        <f>IFERROR(VLOOKUP(C1498,'CWE Categories'!A:C,3,0),"")</f>
        <v>Cross-site Scripting (XSS)</v>
      </c>
      <c r="M1498" t="str">
        <f>IF($G1498&lt;&gt;"",VLOOKUP($G1498,Model!$A:$D,2,0),"")</f>
        <v>Command and Scripting Interpreter: JavaScript/JScript</v>
      </c>
      <c r="N1498" t="str">
        <f>IF($G1498&lt;&gt;"",VLOOKUP($G1498,Model!$A:$D,3,0),"")</f>
        <v>Man-in-the-Browser</v>
      </c>
      <c r="O1498" t="str">
        <f>IF($G1498&lt;&gt;"",VLOOKUP($G1498,Model!$A:$D,4,0),"")</f>
        <v>Stored – Drive-by Compromise, Others – User Execution: Malicious Link</v>
      </c>
    </row>
    <row r="1499" spans="1:15" x14ac:dyDescent="0.3">
      <c r="A1499" t="s">
        <v>4034</v>
      </c>
      <c r="B1499" t="s">
        <v>4035</v>
      </c>
      <c r="C1499" t="s">
        <v>60</v>
      </c>
      <c r="D1499" t="s">
        <v>1877</v>
      </c>
      <c r="E1499">
        <v>0</v>
      </c>
      <c r="G1499" t="str">
        <f>IFERROR(VLOOKUP(C1499,'CWE Categories'!A:C,3,0),"")</f>
        <v>SQL Injection</v>
      </c>
      <c r="M1499" t="str">
        <f>IF($G1499&lt;&gt;"",VLOOKUP($G1499,Model!$A:$D,2,0),"")</f>
        <v>Command and Scripting Interpreter</v>
      </c>
      <c r="N1499" t="str">
        <f>IF($G1499&lt;&gt;"",VLOOKUP($G1499,Model!$A:$D,3,0),"")</f>
        <v>Data from Local System, Server Software Component: Web Shell, Create Account, Exploit Public-Facing Application, Data Manipulation</v>
      </c>
      <c r="O1499" t="str">
        <f>IF($G1499&lt;&gt;"",VLOOKUP($G1499,Model!$A:$D,4,0),"")</f>
        <v>External Remote Service</v>
      </c>
    </row>
    <row r="1500" spans="1:15" x14ac:dyDescent="0.3">
      <c r="A1500" t="s">
        <v>4036</v>
      </c>
      <c r="B1500" t="s">
        <v>4037</v>
      </c>
      <c r="C1500" t="s">
        <v>2681</v>
      </c>
      <c r="D1500" t="s">
        <v>1877</v>
      </c>
      <c r="E1500" t="s">
        <v>4038</v>
      </c>
      <c r="G1500" t="str">
        <f>IFERROR(VLOOKUP(C1500,'CWE Categories'!A:C,3,0),"")</f>
        <v/>
      </c>
      <c r="M1500" t="str">
        <f>IF($G1500&lt;&gt;"",VLOOKUP($G1500,Model!$A:$D,2,0),"")</f>
        <v/>
      </c>
      <c r="N1500" t="str">
        <f>IF($G1500&lt;&gt;"",VLOOKUP($G1500,Model!$A:$D,3,0),"")</f>
        <v/>
      </c>
      <c r="O1500" t="str">
        <f>IF($G1500&lt;&gt;"",VLOOKUP($G1500,Model!$A:$D,4,0),"")</f>
        <v/>
      </c>
    </row>
    <row r="1501" spans="1:15" x14ac:dyDescent="0.3">
      <c r="A1501" t="s">
        <v>4039</v>
      </c>
      <c r="B1501" t="s">
        <v>4040</v>
      </c>
      <c r="C1501" t="s">
        <v>261</v>
      </c>
      <c r="D1501" t="s">
        <v>1877</v>
      </c>
      <c r="E1501" t="s">
        <v>4041</v>
      </c>
      <c r="G1501" t="str">
        <f>IFERROR(VLOOKUP(C1501,'CWE Categories'!A:C,3,0),"")</f>
        <v>Directory Traversal (Relative and Absolute)</v>
      </c>
      <c r="M1501" t="str">
        <f>IF($G1501&lt;&gt;"",VLOOKUP($G1501,Model!$A:$D,2,0),"")</f>
        <v>Read files on system  - Data from Local System; Delete files  - Data Destruction; Upload files - Server Software Component: Web Shell; Write to existing files on system  - Data Manipulation</v>
      </c>
      <c r="N1501" t="str">
        <f>IF($G1501&lt;&gt;"",VLOOKUP($G1501,Model!$A:$D,3,0),"")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501" t="str">
        <f>IF($G1501&lt;&gt;"",VLOOKUP($G1501,Model!$A:$D,4,0),"")</f>
        <v>T1133</v>
      </c>
    </row>
    <row r="1502" spans="1:15" x14ac:dyDescent="0.3">
      <c r="A1502" t="s">
        <v>4042</v>
      </c>
      <c r="B1502" t="s">
        <v>4043</v>
      </c>
      <c r="C1502" t="s">
        <v>36</v>
      </c>
      <c r="D1502" t="s">
        <v>1877</v>
      </c>
      <c r="E1502" t="s">
        <v>4044</v>
      </c>
      <c r="G1502" t="str">
        <f>IFERROR(VLOOKUP(C1502,'CWE Categories'!A:C,3,0),"")</f>
        <v/>
      </c>
      <c r="M1502" t="str">
        <f>IF($G1502&lt;&gt;"",VLOOKUP($G1502,Model!$A:$D,2,0),"")</f>
        <v/>
      </c>
      <c r="N1502" t="str">
        <f>IF($G1502&lt;&gt;"",VLOOKUP($G1502,Model!$A:$D,3,0),"")</f>
        <v/>
      </c>
      <c r="O1502" t="str">
        <f>IF($G1502&lt;&gt;"",VLOOKUP($G1502,Model!$A:$D,4,0),"")</f>
        <v/>
      </c>
    </row>
    <row r="1503" spans="1:15" x14ac:dyDescent="0.3">
      <c r="A1503" t="s">
        <v>4045</v>
      </c>
      <c r="B1503" t="s">
        <v>4046</v>
      </c>
      <c r="C1503" t="s">
        <v>83</v>
      </c>
      <c r="D1503" t="s">
        <v>1877</v>
      </c>
      <c r="E1503" t="s">
        <v>4047</v>
      </c>
      <c r="G1503" t="str">
        <f>IFERROR(VLOOKUP(C1503,'CWE Categories'!A:C,3,0),"")</f>
        <v>Cross-site Scripting (XSS)</v>
      </c>
      <c r="M1503" t="str">
        <f>IF($G1503&lt;&gt;"",VLOOKUP($G1503,Model!$A:$D,2,0),"")</f>
        <v>Command and Scripting Interpreter: JavaScript/JScript</v>
      </c>
      <c r="N1503" t="str">
        <f>IF($G1503&lt;&gt;"",VLOOKUP($G1503,Model!$A:$D,3,0),"")</f>
        <v>Man-in-the-Browser</v>
      </c>
      <c r="O1503" t="str">
        <f>IF($G1503&lt;&gt;"",VLOOKUP($G1503,Model!$A:$D,4,0),"")</f>
        <v>Stored – Drive-by Compromise, Others – User Execution: Malicious Link</v>
      </c>
    </row>
    <row r="1504" spans="1:15" x14ac:dyDescent="0.3">
      <c r="A1504" t="s">
        <v>4048</v>
      </c>
      <c r="B1504" t="s">
        <v>4049</v>
      </c>
      <c r="C1504" t="e">
        <v>#N/A</v>
      </c>
      <c r="D1504" t="s">
        <v>1877</v>
      </c>
      <c r="E1504" t="e">
        <v>#N/A</v>
      </c>
      <c r="G1504" t="str">
        <f>IFERROR(VLOOKUP(C1504,'CWE Categories'!A:C,3,0),"")</f>
        <v/>
      </c>
      <c r="M1504" t="str">
        <f>IF($G1504&lt;&gt;"",VLOOKUP($G1504,Model!$A:$D,2,0),"")</f>
        <v/>
      </c>
      <c r="N1504" t="str">
        <f>IF($G1504&lt;&gt;"",VLOOKUP($G1504,Model!$A:$D,3,0),"")</f>
        <v/>
      </c>
      <c r="O1504" t="str">
        <f>IF($G1504&lt;&gt;"",VLOOKUP($G1504,Model!$A:$D,4,0),"")</f>
        <v/>
      </c>
    </row>
    <row r="1505" spans="1:15" x14ac:dyDescent="0.3">
      <c r="A1505" t="s">
        <v>4050</v>
      </c>
      <c r="B1505" t="s">
        <v>4051</v>
      </c>
      <c r="C1505" t="s">
        <v>83</v>
      </c>
      <c r="D1505" t="s">
        <v>1877</v>
      </c>
      <c r="E1505" t="s">
        <v>4052</v>
      </c>
      <c r="G1505" t="str">
        <f>IFERROR(VLOOKUP(C1505,'CWE Categories'!A:C,3,0),"")</f>
        <v>Cross-site Scripting (XSS)</v>
      </c>
      <c r="M1505" t="str">
        <f>IF($G1505&lt;&gt;"",VLOOKUP($G1505,Model!$A:$D,2,0),"")</f>
        <v>Command and Scripting Interpreter: JavaScript/JScript</v>
      </c>
      <c r="N1505" t="str">
        <f>IF($G1505&lt;&gt;"",VLOOKUP($G1505,Model!$A:$D,3,0),"")</f>
        <v>Man-in-the-Browser</v>
      </c>
      <c r="O1505" t="str">
        <f>IF($G1505&lt;&gt;"",VLOOKUP($G1505,Model!$A:$D,4,0),"")</f>
        <v>Stored – Drive-by Compromise, Others – User Execution: Malicious Link</v>
      </c>
    </row>
    <row r="1506" spans="1:15" x14ac:dyDescent="0.3">
      <c r="A1506" t="s">
        <v>4053</v>
      </c>
      <c r="B1506" t="s">
        <v>4054</v>
      </c>
      <c r="C1506" t="s">
        <v>36</v>
      </c>
      <c r="D1506" t="s">
        <v>1877</v>
      </c>
      <c r="E1506" t="s">
        <v>4055</v>
      </c>
      <c r="G1506" t="str">
        <f>IFERROR(VLOOKUP(C1506,'CWE Categories'!A:C,3,0),"")</f>
        <v/>
      </c>
      <c r="M1506" t="str">
        <f>IF($G1506&lt;&gt;"",VLOOKUP($G1506,Model!$A:$D,2,0),"")</f>
        <v/>
      </c>
      <c r="N1506" t="str">
        <f>IF($G1506&lt;&gt;"",VLOOKUP($G1506,Model!$A:$D,3,0),"")</f>
        <v/>
      </c>
      <c r="O1506" t="str">
        <f>IF($G1506&lt;&gt;"",VLOOKUP($G1506,Model!$A:$D,4,0),"")</f>
        <v/>
      </c>
    </row>
    <row r="1507" spans="1:15" x14ac:dyDescent="0.3">
      <c r="A1507" t="s">
        <v>4056</v>
      </c>
      <c r="B1507" t="s">
        <v>4057</v>
      </c>
      <c r="C1507" t="s">
        <v>2177</v>
      </c>
      <c r="D1507" t="s">
        <v>1877</v>
      </c>
      <c r="E1507" t="s">
        <v>4058</v>
      </c>
      <c r="G1507" t="str">
        <f>IFERROR(VLOOKUP(C1507,'CWE Categories'!A:C,3,0),"")</f>
        <v>Server-Side Request Forgery (SSRF)</v>
      </c>
      <c r="M1507" t="str">
        <f>IF($G1507&lt;&gt;"",VLOOKUP($G1507,Model!$A:$D,2,0),"")</f>
        <v>Proxy</v>
      </c>
      <c r="N1507" t="str">
        <f>IF($G1507&lt;&gt;"",VLOOKUP($G1507,Model!$A:$D,3,0),"")</f>
        <v>Network Discovery, Data from Local System</v>
      </c>
      <c r="O1507" t="str">
        <f>IF($G1507&lt;&gt;"",VLOOKUP($G1507,Model!$A:$D,4,0),"")</f>
        <v>External Remote Service</v>
      </c>
    </row>
    <row r="1508" spans="1:15" x14ac:dyDescent="0.3">
      <c r="A1508" t="s">
        <v>4059</v>
      </c>
      <c r="B1508" t="s">
        <v>4060</v>
      </c>
      <c r="C1508" t="s">
        <v>83</v>
      </c>
      <c r="D1508" t="s">
        <v>1877</v>
      </c>
      <c r="E1508" t="s">
        <v>4061</v>
      </c>
      <c r="G1508" t="str">
        <f>IFERROR(VLOOKUP(C1508,'CWE Categories'!A:C,3,0),"")</f>
        <v>Cross-site Scripting (XSS)</v>
      </c>
      <c r="M1508" t="str">
        <f>IF($G1508&lt;&gt;"",VLOOKUP($G1508,Model!$A:$D,2,0),"")</f>
        <v>Command and Scripting Interpreter: JavaScript/JScript</v>
      </c>
      <c r="N1508" t="str">
        <f>IF($G1508&lt;&gt;"",VLOOKUP($G1508,Model!$A:$D,3,0),"")</f>
        <v>Man-in-the-Browser</v>
      </c>
      <c r="O1508" t="str">
        <f>IF($G1508&lt;&gt;"",VLOOKUP($G1508,Model!$A:$D,4,0),"")</f>
        <v>Stored – Drive-by Compromise, Others – User Execution: Malicious Link</v>
      </c>
    </row>
    <row r="1509" spans="1:15" x14ac:dyDescent="0.3">
      <c r="A1509" t="s">
        <v>4062</v>
      </c>
      <c r="B1509" t="s">
        <v>4063</v>
      </c>
      <c r="C1509" t="s">
        <v>1176</v>
      </c>
      <c r="D1509" t="s">
        <v>1877</v>
      </c>
      <c r="E1509" t="s">
        <v>4064</v>
      </c>
      <c r="G1509" t="str">
        <f>IFERROR(VLOOKUP(C1509,'CWE Categories'!A:C,3,0),"")</f>
        <v>Memory Modification (Memory Buffer Errors, Pointer Issues, Type Errors, etc.)</v>
      </c>
      <c r="M1509" t="str">
        <f>IF($G1509&lt;&gt;"",VLOOKUP($G1509,Model!$A:$D,2,0),"")</f>
        <v>Hijack Execution Flow, Endpoint Denial of Service: Application or System Exploitation</v>
      </c>
      <c r="N1509" t="str">
        <f>IF($G1509&lt;&gt;"",VLOOKUP($G1509,Model!$A:$D,3,0),"")</f>
        <v>N/A</v>
      </c>
      <c r="O1509">
        <f>IF($G1509&lt;&gt;"",VLOOKUP($G1509,Model!$A:$D,4,0),"")</f>
        <v>0</v>
      </c>
    </row>
    <row r="1510" spans="1:15" x14ac:dyDescent="0.3">
      <c r="A1510" t="s">
        <v>4065</v>
      </c>
      <c r="B1510" t="s">
        <v>4066</v>
      </c>
      <c r="C1510" t="s">
        <v>3504</v>
      </c>
      <c r="D1510" t="s">
        <v>1877</v>
      </c>
      <c r="E1510" t="s">
        <v>2646</v>
      </c>
      <c r="G1510" t="str">
        <f>IFERROR(VLOOKUP(C1510,'CWE Categories'!A:C,3,0),"")</f>
        <v>OS Command Injection</v>
      </c>
      <c r="M1510" t="str">
        <f>IF($G1510&lt;&gt;"",VLOOKUP($G1510,Model!$A:$D,2,0),"")</f>
        <v>Command and Scripting Interpreter</v>
      </c>
      <c r="N1510" t="str">
        <f>IF($G1510&lt;&gt;"",VLOOKUP($G1510,Model!$A:$D,3,0),"")</f>
        <v>N/A</v>
      </c>
      <c r="O1510" t="str">
        <f>IF($G1510&lt;&gt;"",VLOOKUP($G1510,Model!$A:$D,4,0),"")</f>
        <v>External Remote Service</v>
      </c>
    </row>
    <row r="1511" spans="1:15" x14ac:dyDescent="0.3">
      <c r="A1511" t="s">
        <v>4067</v>
      </c>
      <c r="B1511" t="s">
        <v>4068</v>
      </c>
      <c r="C1511" t="s">
        <v>429</v>
      </c>
      <c r="D1511" t="s">
        <v>1877</v>
      </c>
      <c r="E1511" t="s">
        <v>2004</v>
      </c>
      <c r="G1511" t="str">
        <f>IFERROR(VLOOKUP(C1511,'CWE Categories'!A:C,3,0),"")</f>
        <v>Memory Read (Memory Buffer Errors, Pointer Issues, Type Errors, etc.)</v>
      </c>
      <c r="M1511" t="str">
        <f>IF($G1511&lt;&gt;"",VLOOKUP($G1511,Model!$A:$D,2,0),"")</f>
        <v>Data from Local System</v>
      </c>
      <c r="N1511" t="str">
        <f>IF($G1511&lt;&gt;"",VLOOKUP($G1511,Model!$A:$D,3,0),"")</f>
        <v>Exploitation for Defense Evasion, Exploitation for Credential Access</v>
      </c>
      <c r="O1511">
        <f>IF($G1511&lt;&gt;"",VLOOKUP($G1511,Model!$A:$D,4,0),"")</f>
        <v>0</v>
      </c>
    </row>
    <row r="1512" spans="1:15" x14ac:dyDescent="0.3">
      <c r="A1512" t="s">
        <v>4069</v>
      </c>
      <c r="B1512" t="s">
        <v>4070</v>
      </c>
      <c r="C1512" t="s">
        <v>1038</v>
      </c>
      <c r="D1512" t="s">
        <v>1877</v>
      </c>
      <c r="E1512" t="s">
        <v>4071</v>
      </c>
      <c r="G1512" t="str">
        <f>IFERROR(VLOOKUP(C1512,'CWE Categories'!A:C,3,0),"")</f>
        <v>General Cryptographic Issues</v>
      </c>
      <c r="M1512" t="str">
        <f>IF($G1512&lt;&gt;"",VLOOKUP($G1512,Model!$A:$D,2,0),"")</f>
        <v>Credential storage or transmission – Valid Accounts; Transmitting over network – Man-in-the-Middle, Network Sniffing; Sensitive information storage – various techniques from the Collection tactic</v>
      </c>
      <c r="N1512" t="str">
        <f>IF($G1512&lt;&gt;"",VLOOKUP($G1512,Model!$A:$D,3,0),"")</f>
        <v>Brute Force</v>
      </c>
      <c r="O1512">
        <f>IF($G1512&lt;&gt;"",VLOOKUP($G1512,Model!$A:$D,4,0),"")</f>
        <v>0</v>
      </c>
    </row>
    <row r="1513" spans="1:15" x14ac:dyDescent="0.3">
      <c r="A1513" t="s">
        <v>4072</v>
      </c>
      <c r="B1513" t="s">
        <v>4073</v>
      </c>
      <c r="C1513" t="s">
        <v>4074</v>
      </c>
      <c r="D1513" t="s">
        <v>1877</v>
      </c>
      <c r="E1513" t="s">
        <v>4075</v>
      </c>
      <c r="G1513" t="str">
        <f>IFERROR(VLOOKUP(C1513,'CWE Categories'!A:C,3,0),"")</f>
        <v>General Cryptographic Issues</v>
      </c>
      <c r="M1513" t="str">
        <f>IF($G1513&lt;&gt;"",VLOOKUP($G1513,Model!$A:$D,2,0),"")</f>
        <v>Credential storage or transmission – Valid Accounts; Transmitting over network – Man-in-the-Middle, Network Sniffing; Sensitive information storage – various techniques from the Collection tactic</v>
      </c>
      <c r="N1513" t="str">
        <f>IF($G1513&lt;&gt;"",VLOOKUP($G1513,Model!$A:$D,3,0),"")</f>
        <v>Brute Force</v>
      </c>
      <c r="O1513">
        <f>IF($G1513&lt;&gt;"",VLOOKUP($G1513,Model!$A:$D,4,0),"")</f>
        <v>0</v>
      </c>
    </row>
    <row r="1514" spans="1:15" x14ac:dyDescent="0.3">
      <c r="A1514" t="s">
        <v>4076</v>
      </c>
      <c r="B1514" t="s">
        <v>4077</v>
      </c>
      <c r="C1514" t="s">
        <v>330</v>
      </c>
      <c r="D1514" t="s">
        <v>1877</v>
      </c>
      <c r="E1514" t="s">
        <v>2391</v>
      </c>
      <c r="G1514" t="str">
        <f>IFERROR(VLOOKUP(C1514,'CWE Categories'!A:C,3,0),"")</f>
        <v/>
      </c>
      <c r="M1514" t="str">
        <f>IF($G1514&lt;&gt;"",VLOOKUP($G1514,Model!$A:$D,2,0),"")</f>
        <v/>
      </c>
      <c r="N1514" t="str">
        <f>IF($G1514&lt;&gt;"",VLOOKUP($G1514,Model!$A:$D,3,0),"")</f>
        <v/>
      </c>
      <c r="O1514" t="str">
        <f>IF($G1514&lt;&gt;"",VLOOKUP($G1514,Model!$A:$D,4,0),"")</f>
        <v/>
      </c>
    </row>
    <row r="1515" spans="1:15" x14ac:dyDescent="0.3">
      <c r="A1515" t="s">
        <v>4078</v>
      </c>
      <c r="B1515" t="s">
        <v>4079</v>
      </c>
      <c r="C1515" t="s">
        <v>203</v>
      </c>
      <c r="D1515" t="s">
        <v>1877</v>
      </c>
      <c r="E1515" t="s">
        <v>4080</v>
      </c>
      <c r="G1515" t="str">
        <f>IFERROR(VLOOKUP(C1515,'CWE Categories'!A:C,3,0),"")</f>
        <v/>
      </c>
      <c r="M1515" t="str">
        <f>IF($G1515&lt;&gt;"",VLOOKUP($G1515,Model!$A:$D,2,0),"")</f>
        <v/>
      </c>
      <c r="N1515" t="str">
        <f>IF($G1515&lt;&gt;"",VLOOKUP($G1515,Model!$A:$D,3,0),"")</f>
        <v/>
      </c>
      <c r="O1515" t="str">
        <f>IF($G1515&lt;&gt;"",VLOOKUP($G1515,Model!$A:$D,4,0),"")</f>
        <v/>
      </c>
    </row>
    <row r="1516" spans="1:15" x14ac:dyDescent="0.3">
      <c r="A1516" t="s">
        <v>4081</v>
      </c>
      <c r="B1516" t="s">
        <v>4082</v>
      </c>
      <c r="C1516" t="s">
        <v>17</v>
      </c>
      <c r="D1516" t="s">
        <v>1877</v>
      </c>
      <c r="E1516" t="s">
        <v>4083</v>
      </c>
      <c r="G1516" t="str">
        <f>IFERROR(VLOOKUP(C1516,'CWE Categories'!A:C,3,0),"")</f>
        <v>Memory Modification (Memory Buffer Errors, Pointer Issues, Type Errors, etc.)</v>
      </c>
      <c r="M1516" t="str">
        <f>IF($G1516&lt;&gt;"",VLOOKUP($G1516,Model!$A:$D,2,0),"")</f>
        <v>Hijack Execution Flow, Endpoint Denial of Service: Application or System Exploitation</v>
      </c>
      <c r="N1516" t="str">
        <f>IF($G1516&lt;&gt;"",VLOOKUP($G1516,Model!$A:$D,3,0),"")</f>
        <v>N/A</v>
      </c>
      <c r="O1516">
        <f>IF($G1516&lt;&gt;"",VLOOKUP($G1516,Model!$A:$D,4,0),"")</f>
        <v>0</v>
      </c>
    </row>
    <row r="1517" spans="1:15" x14ac:dyDescent="0.3">
      <c r="A1517" t="s">
        <v>4084</v>
      </c>
      <c r="B1517" t="s">
        <v>4085</v>
      </c>
      <c r="C1517" t="s">
        <v>17</v>
      </c>
      <c r="D1517" t="s">
        <v>1877</v>
      </c>
      <c r="E1517" t="s">
        <v>2430</v>
      </c>
      <c r="G1517" t="str">
        <f>IFERROR(VLOOKUP(C1517,'CWE Categories'!A:C,3,0),"")</f>
        <v>Memory Modification (Memory Buffer Errors, Pointer Issues, Type Errors, etc.)</v>
      </c>
      <c r="M1517" t="str">
        <f>IF($G1517&lt;&gt;"",VLOOKUP($G1517,Model!$A:$D,2,0),"")</f>
        <v>Hijack Execution Flow, Endpoint Denial of Service: Application or System Exploitation</v>
      </c>
      <c r="N1517" t="str">
        <f>IF($G1517&lt;&gt;"",VLOOKUP($G1517,Model!$A:$D,3,0),"")</f>
        <v>N/A</v>
      </c>
      <c r="O1517">
        <f>IF($G1517&lt;&gt;"",VLOOKUP($G1517,Model!$A:$D,4,0),"")</f>
        <v>0</v>
      </c>
    </row>
    <row r="1518" spans="1:15" x14ac:dyDescent="0.3">
      <c r="A1518" t="s">
        <v>4086</v>
      </c>
      <c r="B1518" t="s">
        <v>4087</v>
      </c>
      <c r="C1518" t="s">
        <v>429</v>
      </c>
      <c r="D1518" t="s">
        <v>1877</v>
      </c>
      <c r="E1518" t="s">
        <v>4088</v>
      </c>
      <c r="G1518" t="str">
        <f>IFERROR(VLOOKUP(C1518,'CWE Categories'!A:C,3,0),"")</f>
        <v>Memory Read (Memory Buffer Errors, Pointer Issues, Type Errors, etc.)</v>
      </c>
      <c r="M1518" t="str">
        <f>IF($G1518&lt;&gt;"",VLOOKUP($G1518,Model!$A:$D,2,0),"")</f>
        <v>Data from Local System</v>
      </c>
      <c r="N1518" t="str">
        <f>IF($G1518&lt;&gt;"",VLOOKUP($G1518,Model!$A:$D,3,0),"")</f>
        <v>Exploitation for Defense Evasion, Exploitation for Credential Access</v>
      </c>
      <c r="O1518">
        <f>IF($G1518&lt;&gt;"",VLOOKUP($G1518,Model!$A:$D,4,0),"")</f>
        <v>0</v>
      </c>
    </row>
    <row r="1519" spans="1:15" x14ac:dyDescent="0.3">
      <c r="A1519" t="s">
        <v>4089</v>
      </c>
      <c r="B1519" t="s">
        <v>4090</v>
      </c>
      <c r="C1519" t="s">
        <v>36</v>
      </c>
      <c r="D1519" t="s">
        <v>1877</v>
      </c>
      <c r="E1519" t="s">
        <v>4091</v>
      </c>
      <c r="G1519" t="str">
        <f>IFERROR(VLOOKUP(C1519,'CWE Categories'!A:C,3,0),"")</f>
        <v/>
      </c>
      <c r="M1519" t="str">
        <f>IF($G1519&lt;&gt;"",VLOOKUP($G1519,Model!$A:$D,2,0),"")</f>
        <v/>
      </c>
      <c r="N1519" t="str">
        <f>IF($G1519&lt;&gt;"",VLOOKUP($G1519,Model!$A:$D,3,0),"")</f>
        <v/>
      </c>
      <c r="O1519" t="str">
        <f>IF($G1519&lt;&gt;"",VLOOKUP($G1519,Model!$A:$D,4,0),"")</f>
        <v/>
      </c>
    </row>
    <row r="1520" spans="1:15" x14ac:dyDescent="0.3">
      <c r="A1520" t="s">
        <v>4092</v>
      </c>
      <c r="B1520" t="s">
        <v>4093</v>
      </c>
      <c r="C1520" t="s">
        <v>83</v>
      </c>
      <c r="D1520" t="s">
        <v>1877</v>
      </c>
      <c r="E1520" t="s">
        <v>4094</v>
      </c>
      <c r="G1520" t="str">
        <f>IFERROR(VLOOKUP(C1520,'CWE Categories'!A:C,3,0),"")</f>
        <v>Cross-site Scripting (XSS)</v>
      </c>
      <c r="M1520" t="str">
        <f>IF($G1520&lt;&gt;"",VLOOKUP($G1520,Model!$A:$D,2,0),"")</f>
        <v>Command and Scripting Interpreter: JavaScript/JScript</v>
      </c>
      <c r="N1520" t="str">
        <f>IF($G1520&lt;&gt;"",VLOOKUP($G1520,Model!$A:$D,3,0),"")</f>
        <v>Man-in-the-Browser</v>
      </c>
      <c r="O1520" t="str">
        <f>IF($G1520&lt;&gt;"",VLOOKUP($G1520,Model!$A:$D,4,0),"")</f>
        <v>Stored – Drive-by Compromise, Others – User Execution: Malicious Link</v>
      </c>
    </row>
    <row r="1521" spans="1:15" x14ac:dyDescent="0.3">
      <c r="A1521" t="s">
        <v>4095</v>
      </c>
      <c r="B1521" t="s">
        <v>4096</v>
      </c>
      <c r="C1521" t="s">
        <v>354</v>
      </c>
      <c r="D1521" t="s">
        <v>1877</v>
      </c>
      <c r="E1521" t="s">
        <v>1942</v>
      </c>
      <c r="G1521" t="str">
        <f>IFERROR(VLOOKUP(C1521,'CWE Categories'!A:C,3,0),"")</f>
        <v/>
      </c>
      <c r="M1521" t="str">
        <f>IF($G1521&lt;&gt;"",VLOOKUP($G1521,Model!$A:$D,2,0),"")</f>
        <v/>
      </c>
      <c r="N1521" t="str">
        <f>IF($G1521&lt;&gt;"",VLOOKUP($G1521,Model!$A:$D,3,0),"")</f>
        <v/>
      </c>
      <c r="O1521" t="str">
        <f>IF($G1521&lt;&gt;"",VLOOKUP($G1521,Model!$A:$D,4,0),"")</f>
        <v/>
      </c>
    </row>
    <row r="1522" spans="1:15" x14ac:dyDescent="0.3">
      <c r="A1522" t="s">
        <v>4097</v>
      </c>
      <c r="B1522" t="s">
        <v>4098</v>
      </c>
      <c r="C1522" t="s">
        <v>136</v>
      </c>
      <c r="D1522" t="s">
        <v>1877</v>
      </c>
      <c r="E1522" t="s">
        <v>4099</v>
      </c>
      <c r="G1522" t="str">
        <f>IFERROR(VLOOKUP(C1522,'CWE Categories'!A:C,3,0),"")</f>
        <v>General Authentication, Authorization, and Permission Errors</v>
      </c>
      <c r="M1522" t="str">
        <f>IF($G1522&lt;&gt;"",VLOOKUP($G1522,Model!$A:$D,2,0),"")</f>
        <v>Exploit Public-Facing Application,  Exploitation for Privilege Escalation, Exploitation of Remote Services</v>
      </c>
      <c r="N1522" t="str">
        <f>IF($G1522&lt;&gt;"",VLOOKUP($G1522,Model!$A:$D,3,0),"")</f>
        <v>Depends on what is given access to.</v>
      </c>
      <c r="O1522" t="str">
        <f>IF($G1522&lt;&gt;"",VLOOKUP($G1522,Model!$A:$D,4,0),"")</f>
        <v>N/A</v>
      </c>
    </row>
    <row r="1523" spans="1:15" x14ac:dyDescent="0.3">
      <c r="A1523" t="s">
        <v>4100</v>
      </c>
      <c r="B1523" t="s">
        <v>4101</v>
      </c>
      <c r="C1523" t="s">
        <v>17</v>
      </c>
      <c r="D1523" t="s">
        <v>1877</v>
      </c>
      <c r="E1523" t="s">
        <v>2090</v>
      </c>
      <c r="G1523" t="str">
        <f>IFERROR(VLOOKUP(C1523,'CWE Categories'!A:C,3,0),"")</f>
        <v>Memory Modification (Memory Buffer Errors, Pointer Issues, Type Errors, etc.)</v>
      </c>
      <c r="M1523" t="str">
        <f>IF($G1523&lt;&gt;"",VLOOKUP($G1523,Model!$A:$D,2,0),"")</f>
        <v>Hijack Execution Flow, Endpoint Denial of Service: Application or System Exploitation</v>
      </c>
      <c r="N1523" t="str">
        <f>IF($G1523&lt;&gt;"",VLOOKUP($G1523,Model!$A:$D,3,0),"")</f>
        <v>N/A</v>
      </c>
      <c r="O1523">
        <f>IF($G1523&lt;&gt;"",VLOOKUP($G1523,Model!$A:$D,4,0),"")</f>
        <v>0</v>
      </c>
    </row>
    <row r="1524" spans="1:15" x14ac:dyDescent="0.3">
      <c r="A1524" t="s">
        <v>4102</v>
      </c>
      <c r="B1524" t="s">
        <v>4103</v>
      </c>
      <c r="C1524" t="s">
        <v>1149</v>
      </c>
      <c r="D1524" t="s">
        <v>1877</v>
      </c>
      <c r="E1524" t="s">
        <v>2178</v>
      </c>
      <c r="G1524" t="str">
        <f>IFERROR(VLOOKUP(C1524,'CWE Categories'!A:C,3,0),"")</f>
        <v>Deserialization of Untrusted Data</v>
      </c>
      <c r="M1524" t="str">
        <f>IF($G1524&lt;&gt;"",VLOOKUP($G1524,Model!$A:$D,2,0),"")</f>
        <v>Command and Scripting Interpreter</v>
      </c>
      <c r="N1524" t="str">
        <f>IF($G1524&lt;&gt;"",VLOOKUP($G1524,Model!$A:$D,3,0),"")</f>
        <v>N/A</v>
      </c>
      <c r="O1524" t="str">
        <f>IF($G1524&lt;&gt;"",VLOOKUP($G1524,Model!$A:$D,4,0),"")</f>
        <v>External Remote Service</v>
      </c>
    </row>
    <row r="1525" spans="1:15" x14ac:dyDescent="0.3">
      <c r="A1525" t="s">
        <v>4104</v>
      </c>
      <c r="B1525" t="s">
        <v>4105</v>
      </c>
      <c r="C1525" t="s">
        <v>306</v>
      </c>
      <c r="D1525" t="s">
        <v>1877</v>
      </c>
      <c r="E1525">
        <v>0</v>
      </c>
      <c r="G1525" t="str">
        <f>IFERROR(VLOOKUP(C1525,'CWE Categories'!A:C,3,0),"")</f>
        <v>General Cryptographic Issues</v>
      </c>
      <c r="M1525" t="str">
        <f>IF($G1525&lt;&gt;"",VLOOKUP($G1525,Model!$A:$D,2,0),"")</f>
        <v>Credential storage or transmission – Valid Accounts; Transmitting over network – Man-in-the-Middle, Network Sniffing; Sensitive information storage – various techniques from the Collection tactic</v>
      </c>
      <c r="N1525" t="str">
        <f>IF($G1525&lt;&gt;"",VLOOKUP($G1525,Model!$A:$D,3,0),"")</f>
        <v>Brute Force</v>
      </c>
      <c r="O1525">
        <f>IF($G1525&lt;&gt;"",VLOOKUP($G1525,Model!$A:$D,4,0),"")</f>
        <v>0</v>
      </c>
    </row>
    <row r="1526" spans="1:15" x14ac:dyDescent="0.3">
      <c r="A1526" t="s">
        <v>4106</v>
      </c>
      <c r="B1526" t="s">
        <v>4107</v>
      </c>
      <c r="C1526" t="s">
        <v>106</v>
      </c>
      <c r="D1526" t="s">
        <v>1877</v>
      </c>
      <c r="E1526" t="s">
        <v>4108</v>
      </c>
      <c r="G1526" t="str">
        <f>IFERROR(VLOOKUP(C1526,'CWE Categories'!A:C,3,0),"")</f>
        <v>Cross-site Request Forgery (CSRF)</v>
      </c>
      <c r="M1526" t="str">
        <f>IF($G1526&lt;&gt;"",VLOOKUP($G1526,Model!$A:$D,2,0),"")</f>
        <v>Exploitation for Privilege Escalation</v>
      </c>
      <c r="N1526" t="str">
        <f>IF($G1526&lt;&gt;"",VLOOKUP($G1526,Model!$A:$D,3,0),"")</f>
        <v>Depends on what functionality is vulnerable</v>
      </c>
      <c r="O1526" t="str">
        <f>IF($G1526&lt;&gt;"",VLOOKUP($G1526,Model!$A:$D,4,0),"")</f>
        <v>User Execution: Malicious Link</v>
      </c>
    </row>
    <row r="1527" spans="1:15" x14ac:dyDescent="0.3">
      <c r="A1527" t="s">
        <v>4109</v>
      </c>
      <c r="B1527" t="s">
        <v>4110</v>
      </c>
      <c r="C1527" t="e">
        <v>#N/A</v>
      </c>
      <c r="D1527" t="s">
        <v>1877</v>
      </c>
      <c r="E1527" t="e">
        <v>#N/A</v>
      </c>
      <c r="G1527" t="str">
        <f>IFERROR(VLOOKUP(C1527,'CWE Categories'!A:C,3,0),"")</f>
        <v/>
      </c>
      <c r="M1527" t="str">
        <f>IF($G1527&lt;&gt;"",VLOOKUP($G1527,Model!$A:$D,2,0),"")</f>
        <v/>
      </c>
      <c r="N1527" t="str">
        <f>IF($G1527&lt;&gt;"",VLOOKUP($G1527,Model!$A:$D,3,0),"")</f>
        <v/>
      </c>
      <c r="O1527" t="str">
        <f>IF($G1527&lt;&gt;"",VLOOKUP($G1527,Model!$A:$D,4,0),"")</f>
        <v/>
      </c>
    </row>
    <row r="1528" spans="1:15" x14ac:dyDescent="0.3">
      <c r="A1528" t="s">
        <v>4111</v>
      </c>
      <c r="B1528" t="s">
        <v>4112</v>
      </c>
      <c r="C1528" t="s">
        <v>429</v>
      </c>
      <c r="D1528" t="s">
        <v>1877</v>
      </c>
      <c r="E1528" t="s">
        <v>4113</v>
      </c>
      <c r="G1528" t="str">
        <f>IFERROR(VLOOKUP(C1528,'CWE Categories'!A:C,3,0),"")</f>
        <v>Memory Read (Memory Buffer Errors, Pointer Issues, Type Errors, etc.)</v>
      </c>
      <c r="M1528" t="str">
        <f>IF($G1528&lt;&gt;"",VLOOKUP($G1528,Model!$A:$D,2,0),"")</f>
        <v>Data from Local System</v>
      </c>
      <c r="N1528" t="str">
        <f>IF($G1528&lt;&gt;"",VLOOKUP($G1528,Model!$A:$D,3,0),"")</f>
        <v>Exploitation for Defense Evasion, Exploitation for Credential Access</v>
      </c>
      <c r="O1528">
        <f>IF($G1528&lt;&gt;"",VLOOKUP($G1528,Model!$A:$D,4,0),"")</f>
        <v>0</v>
      </c>
    </row>
    <row r="1529" spans="1:15" x14ac:dyDescent="0.3">
      <c r="A1529" t="s">
        <v>4114</v>
      </c>
      <c r="B1529" t="s">
        <v>4115</v>
      </c>
      <c r="C1529" t="s">
        <v>3595</v>
      </c>
      <c r="D1529" t="s">
        <v>1877</v>
      </c>
      <c r="E1529" t="s">
        <v>4116</v>
      </c>
      <c r="G1529" t="str">
        <f>IFERROR(VLOOKUP(C1529,'CWE Categories'!A:C,3,0),"")</f>
        <v>Cryptographic Issues</v>
      </c>
      <c r="M1529" t="e">
        <f>IF($G1529&lt;&gt;"",VLOOKUP($G1529,Model!$A:$D,2,0),"")</f>
        <v>#N/A</v>
      </c>
      <c r="N1529" t="e">
        <f>IF($G1529&lt;&gt;"",VLOOKUP($G1529,Model!$A:$D,3,0),"")</f>
        <v>#N/A</v>
      </c>
      <c r="O1529" t="e">
        <f>IF($G1529&lt;&gt;"",VLOOKUP($G1529,Model!$A:$D,4,0),"")</f>
        <v>#N/A</v>
      </c>
    </row>
    <row r="1530" spans="1:15" x14ac:dyDescent="0.3">
      <c r="A1530" t="s">
        <v>4117</v>
      </c>
      <c r="B1530" t="s">
        <v>4118</v>
      </c>
      <c r="C1530" t="s">
        <v>429</v>
      </c>
      <c r="D1530" t="s">
        <v>1877</v>
      </c>
      <c r="E1530" t="s">
        <v>4119</v>
      </c>
      <c r="G1530" t="str">
        <f>IFERROR(VLOOKUP(C1530,'CWE Categories'!A:C,3,0),"")</f>
        <v>Memory Read (Memory Buffer Errors, Pointer Issues, Type Errors, etc.)</v>
      </c>
      <c r="M1530" t="str">
        <f>IF($G1530&lt;&gt;"",VLOOKUP($G1530,Model!$A:$D,2,0),"")</f>
        <v>Data from Local System</v>
      </c>
      <c r="N1530" t="str">
        <f>IF($G1530&lt;&gt;"",VLOOKUP($G1530,Model!$A:$D,3,0),"")</f>
        <v>Exploitation for Defense Evasion, Exploitation for Credential Access</v>
      </c>
      <c r="O1530">
        <f>IF($G1530&lt;&gt;"",VLOOKUP($G1530,Model!$A:$D,4,0),"")</f>
        <v>0</v>
      </c>
    </row>
    <row r="1531" spans="1:15" x14ac:dyDescent="0.3">
      <c r="A1531" t="s">
        <v>4120</v>
      </c>
      <c r="B1531" t="s">
        <v>4121</v>
      </c>
      <c r="C1531" t="e">
        <v>#N/A</v>
      </c>
      <c r="D1531" t="s">
        <v>1877</v>
      </c>
      <c r="E1531" t="e">
        <v>#N/A</v>
      </c>
      <c r="G1531" t="str">
        <f>IFERROR(VLOOKUP(C1531,'CWE Categories'!A:C,3,0),"")</f>
        <v/>
      </c>
      <c r="M1531" t="str">
        <f>IF($G1531&lt;&gt;"",VLOOKUP($G1531,Model!$A:$D,2,0),"")</f>
        <v/>
      </c>
      <c r="N1531" t="str">
        <f>IF($G1531&lt;&gt;"",VLOOKUP($G1531,Model!$A:$D,3,0),"")</f>
        <v/>
      </c>
      <c r="O1531" t="str">
        <f>IF($G1531&lt;&gt;"",VLOOKUP($G1531,Model!$A:$D,4,0),"")</f>
        <v/>
      </c>
    </row>
    <row r="1532" spans="1:15" x14ac:dyDescent="0.3">
      <c r="A1532" t="s">
        <v>4122</v>
      </c>
      <c r="B1532" t="s">
        <v>4123</v>
      </c>
      <c r="C1532" t="s">
        <v>17</v>
      </c>
      <c r="D1532" t="s">
        <v>1877</v>
      </c>
      <c r="E1532">
        <v>0</v>
      </c>
      <c r="G1532" t="str">
        <f>IFERROR(VLOOKUP(C1532,'CWE Categories'!A:C,3,0),"")</f>
        <v>Memory Modification (Memory Buffer Errors, Pointer Issues, Type Errors, etc.)</v>
      </c>
      <c r="M1532" t="str">
        <f>IF($G1532&lt;&gt;"",VLOOKUP($G1532,Model!$A:$D,2,0),"")</f>
        <v>Hijack Execution Flow, Endpoint Denial of Service: Application or System Exploitation</v>
      </c>
      <c r="N1532" t="str">
        <f>IF($G1532&lt;&gt;"",VLOOKUP($G1532,Model!$A:$D,3,0),"")</f>
        <v>N/A</v>
      </c>
      <c r="O1532">
        <f>IF($G1532&lt;&gt;"",VLOOKUP($G1532,Model!$A:$D,4,0),"")</f>
        <v>0</v>
      </c>
    </row>
    <row r="1533" spans="1:15" x14ac:dyDescent="0.3">
      <c r="A1533" t="s">
        <v>4124</v>
      </c>
      <c r="B1533" t="s">
        <v>4125</v>
      </c>
      <c r="C1533" t="s">
        <v>158</v>
      </c>
      <c r="D1533" t="s">
        <v>1877</v>
      </c>
      <c r="E1533" t="s">
        <v>4126</v>
      </c>
      <c r="G1533" t="str">
        <f>IFERROR(VLOOKUP(C1533,'CWE Categories'!A:C,3,0),"")</f>
        <v>Uncontrolled Resource Consumption</v>
      </c>
      <c r="M1533" t="str">
        <f>IF($G1533&lt;&gt;"",VLOOKUP($G1533,Model!$A:$D,2,0),"")</f>
        <v>Endpoint Denial of Service</v>
      </c>
      <c r="N1533" t="str">
        <f>IF($G1533&lt;&gt;"",VLOOKUP($G1533,Model!$A:$D,3,0),"")</f>
        <v>N/A</v>
      </c>
      <c r="O1533" t="str">
        <f>IF($G1533&lt;&gt;"",VLOOKUP($G1533,Model!$A:$D,4,0),"")</f>
        <v>N/A</v>
      </c>
    </row>
    <row r="1534" spans="1:15" x14ac:dyDescent="0.3">
      <c r="A1534" t="s">
        <v>4127</v>
      </c>
      <c r="B1534" t="s">
        <v>4128</v>
      </c>
      <c r="C1534" t="s">
        <v>83</v>
      </c>
      <c r="D1534" t="s">
        <v>1877</v>
      </c>
      <c r="E1534" t="s">
        <v>4129</v>
      </c>
      <c r="G1534" t="str">
        <f>IFERROR(VLOOKUP(C1534,'CWE Categories'!A:C,3,0),"")</f>
        <v>Cross-site Scripting (XSS)</v>
      </c>
      <c r="M1534" t="str">
        <f>IF($G1534&lt;&gt;"",VLOOKUP($G1534,Model!$A:$D,2,0),"")</f>
        <v>Command and Scripting Interpreter: JavaScript/JScript</v>
      </c>
      <c r="N1534" t="str">
        <f>IF($G1534&lt;&gt;"",VLOOKUP($G1534,Model!$A:$D,3,0),"")</f>
        <v>Man-in-the-Browser</v>
      </c>
      <c r="O1534" t="str">
        <f>IF($G1534&lt;&gt;"",VLOOKUP($G1534,Model!$A:$D,4,0),"")</f>
        <v>Stored – Drive-by Compromise, Others – User Execution: Malicious Link</v>
      </c>
    </row>
    <row r="1535" spans="1:15" x14ac:dyDescent="0.3">
      <c r="A1535" t="s">
        <v>4130</v>
      </c>
      <c r="B1535" t="s">
        <v>4131</v>
      </c>
      <c r="C1535" t="s">
        <v>83</v>
      </c>
      <c r="D1535" t="s">
        <v>1877</v>
      </c>
      <c r="E1535" t="s">
        <v>4132</v>
      </c>
      <c r="G1535" t="str">
        <f>IFERROR(VLOOKUP(C1535,'CWE Categories'!A:C,3,0),"")</f>
        <v>Cross-site Scripting (XSS)</v>
      </c>
      <c r="M1535" t="str">
        <f>IF($G1535&lt;&gt;"",VLOOKUP($G1535,Model!$A:$D,2,0),"")</f>
        <v>Command and Scripting Interpreter: JavaScript/JScript</v>
      </c>
      <c r="N1535" t="str">
        <f>IF($G1535&lt;&gt;"",VLOOKUP($G1535,Model!$A:$D,3,0),"")</f>
        <v>Man-in-the-Browser</v>
      </c>
      <c r="O1535" t="str">
        <f>IF($G1535&lt;&gt;"",VLOOKUP($G1535,Model!$A:$D,4,0),"")</f>
        <v>Stored – Drive-by Compromise, Others – User Execution: Malicious Link</v>
      </c>
    </row>
    <row r="1536" spans="1:15" x14ac:dyDescent="0.3">
      <c r="A1536" t="s">
        <v>4133</v>
      </c>
      <c r="B1536" t="s">
        <v>4134</v>
      </c>
      <c r="C1536" t="s">
        <v>83</v>
      </c>
      <c r="D1536" t="s">
        <v>1877</v>
      </c>
      <c r="E1536" t="s">
        <v>3126</v>
      </c>
      <c r="G1536" t="str">
        <f>IFERROR(VLOOKUP(C1536,'CWE Categories'!A:C,3,0),"")</f>
        <v>Cross-site Scripting (XSS)</v>
      </c>
      <c r="M1536" t="str">
        <f>IF($G1536&lt;&gt;"",VLOOKUP($G1536,Model!$A:$D,2,0),"")</f>
        <v>Command and Scripting Interpreter: JavaScript/JScript</v>
      </c>
      <c r="N1536" t="str">
        <f>IF($G1536&lt;&gt;"",VLOOKUP($G1536,Model!$A:$D,3,0),"")</f>
        <v>Man-in-the-Browser</v>
      </c>
      <c r="O1536" t="str">
        <f>IF($G1536&lt;&gt;"",VLOOKUP($G1536,Model!$A:$D,4,0),"")</f>
        <v>Stored – Drive-by Compromise, Others – User Execution: Malicious Link</v>
      </c>
    </row>
    <row r="1537" spans="1:15" x14ac:dyDescent="0.3">
      <c r="A1537" t="s">
        <v>4135</v>
      </c>
      <c r="B1537" t="s">
        <v>4136</v>
      </c>
      <c r="C1537" t="s">
        <v>17</v>
      </c>
      <c r="D1537" t="s">
        <v>1877</v>
      </c>
      <c r="E1537" t="s">
        <v>4137</v>
      </c>
      <c r="G1537" t="str">
        <f>IFERROR(VLOOKUP(C1537,'CWE Categories'!A:C,3,0),"")</f>
        <v>Memory Modification (Memory Buffer Errors, Pointer Issues, Type Errors, etc.)</v>
      </c>
      <c r="M1537" t="str">
        <f>IF($G1537&lt;&gt;"",VLOOKUP($G1537,Model!$A:$D,2,0),"")</f>
        <v>Hijack Execution Flow, Endpoint Denial of Service: Application or System Exploitation</v>
      </c>
      <c r="N1537" t="str">
        <f>IF($G1537&lt;&gt;"",VLOOKUP($G1537,Model!$A:$D,3,0),"")</f>
        <v>N/A</v>
      </c>
      <c r="O1537">
        <f>IF($G1537&lt;&gt;"",VLOOKUP($G1537,Model!$A:$D,4,0),"")</f>
        <v>0</v>
      </c>
    </row>
    <row r="1538" spans="1:15" x14ac:dyDescent="0.3">
      <c r="A1538" t="s">
        <v>4138</v>
      </c>
      <c r="B1538" t="s">
        <v>4139</v>
      </c>
      <c r="C1538" t="s">
        <v>83</v>
      </c>
      <c r="D1538" t="s">
        <v>1877</v>
      </c>
      <c r="E1538" t="s">
        <v>4140</v>
      </c>
      <c r="G1538" t="str">
        <f>IFERROR(VLOOKUP(C1538,'CWE Categories'!A:C,3,0),"")</f>
        <v>Cross-site Scripting (XSS)</v>
      </c>
      <c r="M1538" t="str">
        <f>IF($G1538&lt;&gt;"",VLOOKUP($G1538,Model!$A:$D,2,0),"")</f>
        <v>Command and Scripting Interpreter: JavaScript/JScript</v>
      </c>
      <c r="N1538" t="str">
        <f>IF($G1538&lt;&gt;"",VLOOKUP($G1538,Model!$A:$D,3,0),"")</f>
        <v>Man-in-the-Browser</v>
      </c>
      <c r="O1538" t="str">
        <f>IF($G1538&lt;&gt;"",VLOOKUP($G1538,Model!$A:$D,4,0),"")</f>
        <v>Stored – Drive-by Compromise, Others – User Execution: Malicious Link</v>
      </c>
    </row>
    <row r="1539" spans="1:15" x14ac:dyDescent="0.3">
      <c r="A1539" t="s">
        <v>4141</v>
      </c>
      <c r="B1539" t="s">
        <v>4142</v>
      </c>
      <c r="C1539" t="s">
        <v>674</v>
      </c>
      <c r="D1539" t="s">
        <v>1877</v>
      </c>
      <c r="E1539">
        <v>0</v>
      </c>
      <c r="G1539" t="str">
        <f>IFERROR(VLOOKUP(C1539,'CWE Categories'!A:C,3,0),"")</f>
        <v>Memory Modification (Memory Buffer Errors, Pointer Issues, Type Errors, etc.)</v>
      </c>
      <c r="M1539" t="str">
        <f>IF($G1539&lt;&gt;"",VLOOKUP($G1539,Model!$A:$D,2,0),"")</f>
        <v>Hijack Execution Flow, Endpoint Denial of Service: Application or System Exploitation</v>
      </c>
      <c r="N1539" t="str">
        <f>IF($G1539&lt;&gt;"",VLOOKUP($G1539,Model!$A:$D,3,0),"")</f>
        <v>N/A</v>
      </c>
      <c r="O1539">
        <f>IF($G1539&lt;&gt;"",VLOOKUP($G1539,Model!$A:$D,4,0),"")</f>
        <v>0</v>
      </c>
    </row>
    <row r="1540" spans="1:15" x14ac:dyDescent="0.3">
      <c r="A1540" t="s">
        <v>4143</v>
      </c>
      <c r="B1540" t="s">
        <v>4144</v>
      </c>
      <c r="C1540" t="s">
        <v>158</v>
      </c>
      <c r="D1540" t="s">
        <v>1877</v>
      </c>
      <c r="E1540" t="s">
        <v>4145</v>
      </c>
      <c r="G1540" t="str">
        <f>IFERROR(VLOOKUP(C1540,'CWE Categories'!A:C,3,0),"")</f>
        <v>Uncontrolled Resource Consumption</v>
      </c>
      <c r="M1540" t="str">
        <f>IF($G1540&lt;&gt;"",VLOOKUP($G1540,Model!$A:$D,2,0),"")</f>
        <v>Endpoint Denial of Service</v>
      </c>
      <c r="N1540" t="str">
        <f>IF($G1540&lt;&gt;"",VLOOKUP($G1540,Model!$A:$D,3,0),"")</f>
        <v>N/A</v>
      </c>
      <c r="O1540" t="str">
        <f>IF($G1540&lt;&gt;"",VLOOKUP($G1540,Model!$A:$D,4,0),"")</f>
        <v>N/A</v>
      </c>
    </row>
    <row r="1541" spans="1:15" x14ac:dyDescent="0.3">
      <c r="A1541" t="s">
        <v>4146</v>
      </c>
      <c r="B1541" t="s">
        <v>4147</v>
      </c>
      <c r="C1541" t="s">
        <v>83</v>
      </c>
      <c r="D1541" t="s">
        <v>1877</v>
      </c>
      <c r="E1541">
        <v>0</v>
      </c>
      <c r="G1541" t="str">
        <f>IFERROR(VLOOKUP(C1541,'CWE Categories'!A:C,3,0),"")</f>
        <v>Cross-site Scripting (XSS)</v>
      </c>
      <c r="M1541" t="str">
        <f>IF($G1541&lt;&gt;"",VLOOKUP($G1541,Model!$A:$D,2,0),"")</f>
        <v>Command and Scripting Interpreter: JavaScript/JScript</v>
      </c>
      <c r="N1541" t="str">
        <f>IF($G1541&lt;&gt;"",VLOOKUP($G1541,Model!$A:$D,3,0),"")</f>
        <v>Man-in-the-Browser</v>
      </c>
      <c r="O1541" t="str">
        <f>IF($G1541&lt;&gt;"",VLOOKUP($G1541,Model!$A:$D,4,0),"")</f>
        <v>Stored – Drive-by Compromise, Others – User Execution: Malicious Link</v>
      </c>
    </row>
    <row r="1542" spans="1:15" x14ac:dyDescent="0.3">
      <c r="A1542" t="s">
        <v>4148</v>
      </c>
      <c r="B1542" t="s">
        <v>4149</v>
      </c>
      <c r="C1542" t="s">
        <v>261</v>
      </c>
      <c r="D1542" t="s">
        <v>1877</v>
      </c>
      <c r="E1542" t="s">
        <v>4150</v>
      </c>
      <c r="G1542" t="str">
        <f>IFERROR(VLOOKUP(C1542,'CWE Categories'!A:C,3,0),"")</f>
        <v>Directory Traversal (Relative and Absolute)</v>
      </c>
      <c r="M1542" t="str">
        <f>IF($G1542&lt;&gt;"",VLOOKUP($G1542,Model!$A:$D,2,0),"")</f>
        <v>Read files on system  - Data from Local System; Delete files  - Data Destruction; Upload files - Server Software Component: Web Shell; Write to existing files on system  - Data Manipulation</v>
      </c>
      <c r="N1542" t="str">
        <f>IF($G1542&lt;&gt;"",VLOOKUP($G1542,Model!$A:$D,3,0),"")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542" t="str">
        <f>IF($G1542&lt;&gt;"",VLOOKUP($G1542,Model!$A:$D,4,0),"")</f>
        <v>T1133</v>
      </c>
    </row>
    <row r="1543" spans="1:15" x14ac:dyDescent="0.3">
      <c r="A1543" t="s">
        <v>4151</v>
      </c>
      <c r="B1543" t="s">
        <v>4152</v>
      </c>
      <c r="C1543" t="s">
        <v>36</v>
      </c>
      <c r="D1543" t="s">
        <v>1877</v>
      </c>
      <c r="E1543" t="s">
        <v>4153</v>
      </c>
      <c r="G1543" t="str">
        <f>IFERROR(VLOOKUP(C1543,'CWE Categories'!A:C,3,0),"")</f>
        <v/>
      </c>
      <c r="M1543" t="str">
        <f>IF($G1543&lt;&gt;"",VLOOKUP($G1543,Model!$A:$D,2,0),"")</f>
        <v/>
      </c>
      <c r="N1543" t="str">
        <f>IF($G1543&lt;&gt;"",VLOOKUP($G1543,Model!$A:$D,3,0),"")</f>
        <v/>
      </c>
      <c r="O1543" t="str">
        <f>IF($G1543&lt;&gt;"",VLOOKUP($G1543,Model!$A:$D,4,0),"")</f>
        <v/>
      </c>
    </row>
    <row r="1544" spans="1:15" x14ac:dyDescent="0.3">
      <c r="A1544" t="s">
        <v>4154</v>
      </c>
      <c r="B1544" t="s">
        <v>4155</v>
      </c>
      <c r="C1544" t="s">
        <v>316</v>
      </c>
      <c r="D1544" t="s">
        <v>1877</v>
      </c>
      <c r="E1544" t="s">
        <v>4156</v>
      </c>
      <c r="G1544" t="str">
        <f>IFERROR(VLOOKUP(C1544,'CWE Categories'!A:C,3,0),"")</f>
        <v>Memory Modification (Memory Buffer Errors, Pointer Issues, Type Errors, etc.)</v>
      </c>
      <c r="M1544" t="str">
        <f>IF($G1544&lt;&gt;"",VLOOKUP($G1544,Model!$A:$D,2,0),"")</f>
        <v>Hijack Execution Flow, Endpoint Denial of Service: Application or System Exploitation</v>
      </c>
      <c r="N1544" t="str">
        <f>IF($G1544&lt;&gt;"",VLOOKUP($G1544,Model!$A:$D,3,0),"")</f>
        <v>N/A</v>
      </c>
      <c r="O1544">
        <f>IF($G1544&lt;&gt;"",VLOOKUP($G1544,Model!$A:$D,4,0),"")</f>
        <v>0</v>
      </c>
    </row>
    <row r="1545" spans="1:15" x14ac:dyDescent="0.3">
      <c r="A1545" t="s">
        <v>4157</v>
      </c>
      <c r="B1545" t="s">
        <v>4158</v>
      </c>
      <c r="C1545" t="s">
        <v>83</v>
      </c>
      <c r="D1545" t="s">
        <v>1877</v>
      </c>
      <c r="E1545" t="s">
        <v>3233</v>
      </c>
      <c r="G1545" t="str">
        <f>IFERROR(VLOOKUP(C1545,'CWE Categories'!A:C,3,0),"")</f>
        <v>Cross-site Scripting (XSS)</v>
      </c>
      <c r="M1545" t="str">
        <f>IF($G1545&lt;&gt;"",VLOOKUP($G1545,Model!$A:$D,2,0),"")</f>
        <v>Command and Scripting Interpreter: JavaScript/JScript</v>
      </c>
      <c r="N1545" t="str">
        <f>IF($G1545&lt;&gt;"",VLOOKUP($G1545,Model!$A:$D,3,0),"")</f>
        <v>Man-in-the-Browser</v>
      </c>
      <c r="O1545" t="str">
        <f>IF($G1545&lt;&gt;"",VLOOKUP($G1545,Model!$A:$D,4,0),"")</f>
        <v>Stored – Drive-by Compromise, Others – User Execution: Malicious Link</v>
      </c>
    </row>
    <row r="1546" spans="1:15" x14ac:dyDescent="0.3">
      <c r="A1546" t="s">
        <v>4159</v>
      </c>
      <c r="B1546" t="s">
        <v>4160</v>
      </c>
      <c r="C1546" t="s">
        <v>261</v>
      </c>
      <c r="D1546" t="s">
        <v>1877</v>
      </c>
      <c r="E1546" t="s">
        <v>4161</v>
      </c>
      <c r="G1546" t="str">
        <f>IFERROR(VLOOKUP(C1546,'CWE Categories'!A:C,3,0),"")</f>
        <v>Directory Traversal (Relative and Absolute)</v>
      </c>
      <c r="M1546" t="str">
        <f>IF($G1546&lt;&gt;"",VLOOKUP($G1546,Model!$A:$D,2,0),"")</f>
        <v>Read files on system  - Data from Local System; Delete files  - Data Destruction; Upload files - Server Software Component: Web Shell; Write to existing files on system  - Data Manipulation</v>
      </c>
      <c r="N1546" t="str">
        <f>IF($G1546&lt;&gt;"",VLOOKUP($G1546,Model!$A:$D,3,0),"")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546" t="str">
        <f>IF($G1546&lt;&gt;"",VLOOKUP($G1546,Model!$A:$D,4,0),"")</f>
        <v>T1133</v>
      </c>
    </row>
    <row r="1547" spans="1:15" x14ac:dyDescent="0.3">
      <c r="A1547" t="s">
        <v>4162</v>
      </c>
      <c r="B1547" t="s">
        <v>4163</v>
      </c>
      <c r="C1547" t="s">
        <v>1954</v>
      </c>
      <c r="D1547" t="s">
        <v>1877</v>
      </c>
      <c r="E1547" t="s">
        <v>4164</v>
      </c>
      <c r="G1547" t="str">
        <f>IFERROR(VLOOKUP(C1547,'CWE Categories'!A:C,3,0),"")</f>
        <v>Uncontrolled Resource Consumption</v>
      </c>
      <c r="M1547" t="str">
        <f>IF($G1547&lt;&gt;"",VLOOKUP($G1547,Model!$A:$D,2,0),"")</f>
        <v>Endpoint Denial of Service</v>
      </c>
      <c r="N1547" t="str">
        <f>IF($G1547&lt;&gt;"",VLOOKUP($G1547,Model!$A:$D,3,0),"")</f>
        <v>N/A</v>
      </c>
      <c r="O1547" t="str">
        <f>IF($G1547&lt;&gt;"",VLOOKUP($G1547,Model!$A:$D,4,0),"")</f>
        <v>N/A</v>
      </c>
    </row>
    <row r="1548" spans="1:15" x14ac:dyDescent="0.3">
      <c r="A1548" t="s">
        <v>4165</v>
      </c>
      <c r="B1548" t="s">
        <v>4166</v>
      </c>
      <c r="C1548" t="s">
        <v>2177</v>
      </c>
      <c r="D1548" t="s">
        <v>1877</v>
      </c>
      <c r="E1548" t="s">
        <v>1945</v>
      </c>
      <c r="G1548" t="str">
        <f>IFERROR(VLOOKUP(C1548,'CWE Categories'!A:C,3,0),"")</f>
        <v>Server-Side Request Forgery (SSRF)</v>
      </c>
      <c r="M1548" t="str">
        <f>IF($G1548&lt;&gt;"",VLOOKUP($G1548,Model!$A:$D,2,0),"")</f>
        <v>Proxy</v>
      </c>
      <c r="N1548" t="str">
        <f>IF($G1548&lt;&gt;"",VLOOKUP($G1548,Model!$A:$D,3,0),"")</f>
        <v>Network Discovery, Data from Local System</v>
      </c>
      <c r="O1548" t="str">
        <f>IF($G1548&lt;&gt;"",VLOOKUP($G1548,Model!$A:$D,4,0),"")</f>
        <v>External Remote Service</v>
      </c>
    </row>
    <row r="1549" spans="1:15" x14ac:dyDescent="0.3">
      <c r="A1549" t="s">
        <v>4167</v>
      </c>
      <c r="B1549" t="s">
        <v>4168</v>
      </c>
      <c r="C1549" t="s">
        <v>17</v>
      </c>
      <c r="D1549" t="s">
        <v>1877</v>
      </c>
      <c r="E1549" t="s">
        <v>2152</v>
      </c>
      <c r="G1549" t="str">
        <f>IFERROR(VLOOKUP(C1549,'CWE Categories'!A:C,3,0),"")</f>
        <v>Memory Modification (Memory Buffer Errors, Pointer Issues, Type Errors, etc.)</v>
      </c>
      <c r="M1549" t="str">
        <f>IF($G1549&lt;&gt;"",VLOOKUP($G1549,Model!$A:$D,2,0),"")</f>
        <v>Hijack Execution Flow, Endpoint Denial of Service: Application or System Exploitation</v>
      </c>
      <c r="N1549" t="str">
        <f>IF($G1549&lt;&gt;"",VLOOKUP($G1549,Model!$A:$D,3,0),"")</f>
        <v>N/A</v>
      </c>
      <c r="O1549">
        <f>IF($G1549&lt;&gt;"",VLOOKUP($G1549,Model!$A:$D,4,0),"")</f>
        <v>0</v>
      </c>
    </row>
    <row r="1550" spans="1:15" x14ac:dyDescent="0.3">
      <c r="A1550" t="s">
        <v>4169</v>
      </c>
      <c r="B1550" t="s">
        <v>4170</v>
      </c>
      <c r="C1550" t="s">
        <v>83</v>
      </c>
      <c r="D1550" t="s">
        <v>1877</v>
      </c>
      <c r="E1550" t="s">
        <v>4171</v>
      </c>
      <c r="G1550" t="str">
        <f>IFERROR(VLOOKUP(C1550,'CWE Categories'!A:C,3,0),"")</f>
        <v>Cross-site Scripting (XSS)</v>
      </c>
      <c r="M1550" t="str">
        <f>IF($G1550&lt;&gt;"",VLOOKUP($G1550,Model!$A:$D,2,0),"")</f>
        <v>Command and Scripting Interpreter: JavaScript/JScript</v>
      </c>
      <c r="N1550" t="str">
        <f>IF($G1550&lt;&gt;"",VLOOKUP($G1550,Model!$A:$D,3,0),"")</f>
        <v>Man-in-the-Browser</v>
      </c>
      <c r="O1550" t="str">
        <f>IF($G1550&lt;&gt;"",VLOOKUP($G1550,Model!$A:$D,4,0),"")</f>
        <v>Stored – Drive-by Compromise, Others – User Execution: Malicious Link</v>
      </c>
    </row>
    <row r="1551" spans="1:15" x14ac:dyDescent="0.3">
      <c r="A1551" t="s">
        <v>4172</v>
      </c>
      <c r="B1551" t="s">
        <v>4173</v>
      </c>
      <c r="C1551" t="s">
        <v>390</v>
      </c>
      <c r="D1551" t="s">
        <v>1877</v>
      </c>
      <c r="E1551">
        <v>0</v>
      </c>
      <c r="G1551" t="str">
        <f>IFERROR(VLOOKUP(C1551,'CWE Categories'!A:C,3,0),"")</f>
        <v>General Authentication, Authorization, and Permission Errors</v>
      </c>
      <c r="M1551" t="str">
        <f>IF($G1551&lt;&gt;"",VLOOKUP($G1551,Model!$A:$D,2,0),"")</f>
        <v>Exploit Public-Facing Application,  Exploitation for Privilege Escalation, Exploitation of Remote Services</v>
      </c>
      <c r="N1551" t="str">
        <f>IF($G1551&lt;&gt;"",VLOOKUP($G1551,Model!$A:$D,3,0),"")</f>
        <v>Depends on what is given access to.</v>
      </c>
      <c r="O1551" t="str">
        <f>IF($G1551&lt;&gt;"",VLOOKUP($G1551,Model!$A:$D,4,0),"")</f>
        <v>N/A</v>
      </c>
    </row>
    <row r="1552" spans="1:15" x14ac:dyDescent="0.3">
      <c r="A1552" t="s">
        <v>4174</v>
      </c>
      <c r="B1552" t="s">
        <v>4175</v>
      </c>
      <c r="C1552" t="s">
        <v>394</v>
      </c>
      <c r="D1552" t="s">
        <v>1877</v>
      </c>
      <c r="E1552" t="s">
        <v>4176</v>
      </c>
      <c r="G1552" t="str">
        <f>IFERROR(VLOOKUP(C1552,'CWE Categories'!A:C,3,0),"")</f>
        <v/>
      </c>
      <c r="M1552" t="str">
        <f>IF($G1552&lt;&gt;"",VLOOKUP($G1552,Model!$A:$D,2,0),"")</f>
        <v/>
      </c>
      <c r="N1552" t="str">
        <f>IF($G1552&lt;&gt;"",VLOOKUP($G1552,Model!$A:$D,3,0),"")</f>
        <v/>
      </c>
      <c r="O1552" t="str">
        <f>IF($G1552&lt;&gt;"",VLOOKUP($G1552,Model!$A:$D,4,0),"")</f>
        <v/>
      </c>
    </row>
    <row r="1553" spans="1:15" x14ac:dyDescent="0.3">
      <c r="A1553" t="s">
        <v>4177</v>
      </c>
      <c r="B1553" t="s">
        <v>4178</v>
      </c>
      <c r="C1553" t="s">
        <v>394</v>
      </c>
      <c r="D1553" t="s">
        <v>1877</v>
      </c>
      <c r="E1553" t="s">
        <v>1939</v>
      </c>
      <c r="G1553" t="str">
        <f>IFERROR(VLOOKUP(C1553,'CWE Categories'!A:C,3,0),"")</f>
        <v/>
      </c>
      <c r="M1553" t="str">
        <f>IF($G1553&lt;&gt;"",VLOOKUP($G1553,Model!$A:$D,2,0),"")</f>
        <v/>
      </c>
      <c r="N1553" t="str">
        <f>IF($G1553&lt;&gt;"",VLOOKUP($G1553,Model!$A:$D,3,0),"")</f>
        <v/>
      </c>
      <c r="O1553" t="str">
        <f>IF($G1553&lt;&gt;"",VLOOKUP($G1553,Model!$A:$D,4,0),"")</f>
        <v/>
      </c>
    </row>
    <row r="1554" spans="1:15" x14ac:dyDescent="0.3">
      <c r="A1554" t="s">
        <v>4179</v>
      </c>
      <c r="B1554" t="s">
        <v>4180</v>
      </c>
      <c r="C1554" t="s">
        <v>83</v>
      </c>
      <c r="D1554" t="s">
        <v>1877</v>
      </c>
      <c r="E1554" t="s">
        <v>4181</v>
      </c>
      <c r="G1554" t="str">
        <f>IFERROR(VLOOKUP(C1554,'CWE Categories'!A:C,3,0),"")</f>
        <v>Cross-site Scripting (XSS)</v>
      </c>
      <c r="M1554" t="str">
        <f>IF($G1554&lt;&gt;"",VLOOKUP($G1554,Model!$A:$D,2,0),"")</f>
        <v>Command and Scripting Interpreter: JavaScript/JScript</v>
      </c>
      <c r="N1554" t="str">
        <f>IF($G1554&lt;&gt;"",VLOOKUP($G1554,Model!$A:$D,3,0),"")</f>
        <v>Man-in-the-Browser</v>
      </c>
      <c r="O1554" t="str">
        <f>IF($G1554&lt;&gt;"",VLOOKUP($G1554,Model!$A:$D,4,0),"")</f>
        <v>Stored – Drive-by Compromise, Others – User Execution: Malicious Link</v>
      </c>
    </row>
    <row r="1555" spans="1:15" x14ac:dyDescent="0.3">
      <c r="A1555" t="s">
        <v>4182</v>
      </c>
      <c r="B1555" t="s">
        <v>4183</v>
      </c>
      <c r="C1555" t="s">
        <v>36</v>
      </c>
      <c r="D1555" t="s">
        <v>1877</v>
      </c>
      <c r="E1555">
        <v>0</v>
      </c>
      <c r="G1555" t="str">
        <f>IFERROR(VLOOKUP(C1555,'CWE Categories'!A:C,3,0),"")</f>
        <v/>
      </c>
      <c r="M1555" t="str">
        <f>IF($G1555&lt;&gt;"",VLOOKUP($G1555,Model!$A:$D,2,0),"")</f>
        <v/>
      </c>
      <c r="N1555" t="str">
        <f>IF($G1555&lt;&gt;"",VLOOKUP($G1555,Model!$A:$D,3,0),"")</f>
        <v/>
      </c>
      <c r="O1555" t="str">
        <f>IF($G1555&lt;&gt;"",VLOOKUP($G1555,Model!$A:$D,4,0),"")</f>
        <v/>
      </c>
    </row>
    <row r="1556" spans="1:15" x14ac:dyDescent="0.3">
      <c r="A1556" t="s">
        <v>4184</v>
      </c>
      <c r="B1556" t="s">
        <v>4185</v>
      </c>
      <c r="C1556" t="s">
        <v>316</v>
      </c>
      <c r="D1556" t="s">
        <v>1877</v>
      </c>
      <c r="E1556" t="s">
        <v>2288</v>
      </c>
      <c r="G1556" t="str">
        <f>IFERROR(VLOOKUP(C1556,'CWE Categories'!A:C,3,0),"")</f>
        <v>Memory Modification (Memory Buffer Errors, Pointer Issues, Type Errors, etc.)</v>
      </c>
      <c r="M1556" t="str">
        <f>IF($G1556&lt;&gt;"",VLOOKUP($G1556,Model!$A:$D,2,0),"")</f>
        <v>Hijack Execution Flow, Endpoint Denial of Service: Application or System Exploitation</v>
      </c>
      <c r="N1556" t="str">
        <f>IF($G1556&lt;&gt;"",VLOOKUP($G1556,Model!$A:$D,3,0),"")</f>
        <v>N/A</v>
      </c>
      <c r="O1556">
        <f>IF($G1556&lt;&gt;"",VLOOKUP($G1556,Model!$A:$D,4,0),"")</f>
        <v>0</v>
      </c>
    </row>
    <row r="1557" spans="1:15" x14ac:dyDescent="0.3">
      <c r="A1557" t="s">
        <v>4186</v>
      </c>
      <c r="B1557" t="s">
        <v>4187</v>
      </c>
      <c r="C1557" t="s">
        <v>429</v>
      </c>
      <c r="D1557" t="s">
        <v>1877</v>
      </c>
      <c r="E1557" t="s">
        <v>4188</v>
      </c>
      <c r="G1557" t="str">
        <f>IFERROR(VLOOKUP(C1557,'CWE Categories'!A:C,3,0),"")</f>
        <v>Memory Read (Memory Buffer Errors, Pointer Issues, Type Errors, etc.)</v>
      </c>
      <c r="M1557" t="str">
        <f>IF($G1557&lt;&gt;"",VLOOKUP($G1557,Model!$A:$D,2,0),"")</f>
        <v>Data from Local System</v>
      </c>
      <c r="N1557" t="str">
        <f>IF($G1557&lt;&gt;"",VLOOKUP($G1557,Model!$A:$D,3,0),"")</f>
        <v>Exploitation for Defense Evasion, Exploitation for Credential Access</v>
      </c>
      <c r="O1557">
        <f>IF($G1557&lt;&gt;"",VLOOKUP($G1557,Model!$A:$D,4,0),"")</f>
        <v>0</v>
      </c>
    </row>
    <row r="1558" spans="1:15" x14ac:dyDescent="0.3">
      <c r="A1558" t="s">
        <v>4189</v>
      </c>
      <c r="B1558" t="s">
        <v>4190</v>
      </c>
      <c r="C1558" t="s">
        <v>203</v>
      </c>
      <c r="D1558" t="s">
        <v>1877</v>
      </c>
      <c r="E1558" t="s">
        <v>4191</v>
      </c>
      <c r="G1558" t="str">
        <f>IFERROR(VLOOKUP(C1558,'CWE Categories'!A:C,3,0),"")</f>
        <v/>
      </c>
      <c r="M1558" t="str">
        <f>IF($G1558&lt;&gt;"",VLOOKUP($G1558,Model!$A:$D,2,0),"")</f>
        <v/>
      </c>
      <c r="N1558" t="str">
        <f>IF($G1558&lt;&gt;"",VLOOKUP($G1558,Model!$A:$D,3,0),"")</f>
        <v/>
      </c>
      <c r="O1558" t="str">
        <f>IF($G1558&lt;&gt;"",VLOOKUP($G1558,Model!$A:$D,4,0),"")</f>
        <v/>
      </c>
    </row>
    <row r="1559" spans="1:15" x14ac:dyDescent="0.3">
      <c r="A1559" t="s">
        <v>4192</v>
      </c>
      <c r="B1559" t="s">
        <v>4193</v>
      </c>
      <c r="C1559" t="s">
        <v>4194</v>
      </c>
      <c r="D1559" t="s">
        <v>1877</v>
      </c>
      <c r="E1559">
        <v>0</v>
      </c>
      <c r="G1559" t="str">
        <f>IFERROR(VLOOKUP(C1559,'CWE Categories'!A:C,3,0),"")</f>
        <v/>
      </c>
      <c r="M1559" t="str">
        <f>IF($G1559&lt;&gt;"",VLOOKUP($G1559,Model!$A:$D,2,0),"")</f>
        <v/>
      </c>
      <c r="N1559" t="str">
        <f>IF($G1559&lt;&gt;"",VLOOKUP($G1559,Model!$A:$D,3,0),"")</f>
        <v/>
      </c>
      <c r="O1559" t="str">
        <f>IF($G1559&lt;&gt;"",VLOOKUP($G1559,Model!$A:$D,4,0),"")</f>
        <v/>
      </c>
    </row>
    <row r="1560" spans="1:15" x14ac:dyDescent="0.3">
      <c r="A1560" t="s">
        <v>4195</v>
      </c>
      <c r="B1560" t="s">
        <v>4196</v>
      </c>
      <c r="C1560" t="s">
        <v>36</v>
      </c>
      <c r="D1560" t="s">
        <v>1877</v>
      </c>
      <c r="E1560" t="s">
        <v>2558</v>
      </c>
      <c r="G1560" t="str">
        <f>IFERROR(VLOOKUP(C1560,'CWE Categories'!A:C,3,0),"")</f>
        <v/>
      </c>
      <c r="M1560" t="str">
        <f>IF($G1560&lt;&gt;"",VLOOKUP($G1560,Model!$A:$D,2,0),"")</f>
        <v/>
      </c>
      <c r="N1560" t="str">
        <f>IF($G1560&lt;&gt;"",VLOOKUP($G1560,Model!$A:$D,3,0),"")</f>
        <v/>
      </c>
      <c r="O1560" t="str">
        <f>IF($G1560&lt;&gt;"",VLOOKUP($G1560,Model!$A:$D,4,0),"")</f>
        <v/>
      </c>
    </row>
    <row r="1561" spans="1:15" x14ac:dyDescent="0.3">
      <c r="A1561" t="s">
        <v>4197</v>
      </c>
      <c r="B1561" t="s">
        <v>4198</v>
      </c>
      <c r="C1561" t="s">
        <v>73</v>
      </c>
      <c r="D1561" t="s">
        <v>1877</v>
      </c>
      <c r="E1561">
        <v>0</v>
      </c>
      <c r="G1561" t="str">
        <f>IFERROR(VLOOKUP(C1561,'CWE Categories'!A:C,3,0),"")</f>
        <v>OS Command Injection</v>
      </c>
      <c r="M1561" t="str">
        <f>IF($G1561&lt;&gt;"",VLOOKUP($G1561,Model!$A:$D,2,0),"")</f>
        <v>Command and Scripting Interpreter</v>
      </c>
      <c r="N1561" t="str">
        <f>IF($G1561&lt;&gt;"",VLOOKUP($G1561,Model!$A:$D,3,0),"")</f>
        <v>N/A</v>
      </c>
      <c r="O1561" t="str">
        <f>IF($G1561&lt;&gt;"",VLOOKUP($G1561,Model!$A:$D,4,0),"")</f>
        <v>External Remote Service</v>
      </c>
    </row>
    <row r="1562" spans="1:15" x14ac:dyDescent="0.3">
      <c r="A1562" t="s">
        <v>4199</v>
      </c>
      <c r="B1562" t="s">
        <v>4200</v>
      </c>
      <c r="C1562" t="s">
        <v>36</v>
      </c>
      <c r="D1562" t="s">
        <v>1877</v>
      </c>
      <c r="E1562" t="s">
        <v>2233</v>
      </c>
      <c r="G1562" t="str">
        <f>IFERROR(VLOOKUP(C1562,'CWE Categories'!A:C,3,0),"")</f>
        <v/>
      </c>
      <c r="M1562" t="str">
        <f>IF($G1562&lt;&gt;"",VLOOKUP($G1562,Model!$A:$D,2,0),"")</f>
        <v/>
      </c>
      <c r="N1562" t="str">
        <f>IF($G1562&lt;&gt;"",VLOOKUP($G1562,Model!$A:$D,3,0),"")</f>
        <v/>
      </c>
      <c r="O1562" t="str">
        <f>IF($G1562&lt;&gt;"",VLOOKUP($G1562,Model!$A:$D,4,0),"")</f>
        <v/>
      </c>
    </row>
    <row r="1563" spans="1:15" x14ac:dyDescent="0.3">
      <c r="A1563" t="s">
        <v>4201</v>
      </c>
      <c r="B1563" t="s">
        <v>4202</v>
      </c>
      <c r="C1563" t="s">
        <v>354</v>
      </c>
      <c r="D1563" t="s">
        <v>1877</v>
      </c>
      <c r="E1563" t="s">
        <v>1939</v>
      </c>
      <c r="G1563" t="str">
        <f>IFERROR(VLOOKUP(C1563,'CWE Categories'!A:C,3,0),"")</f>
        <v/>
      </c>
      <c r="M1563" t="str">
        <f>IF($G1563&lt;&gt;"",VLOOKUP($G1563,Model!$A:$D,2,0),"")</f>
        <v/>
      </c>
      <c r="N1563" t="str">
        <f>IF($G1563&lt;&gt;"",VLOOKUP($G1563,Model!$A:$D,3,0),"")</f>
        <v/>
      </c>
      <c r="O1563" t="str">
        <f>IF($G1563&lt;&gt;"",VLOOKUP($G1563,Model!$A:$D,4,0),"")</f>
        <v/>
      </c>
    </row>
    <row r="1564" spans="1:15" x14ac:dyDescent="0.3">
      <c r="A1564" t="s">
        <v>4203</v>
      </c>
      <c r="B1564" t="s">
        <v>4204</v>
      </c>
      <c r="C1564" t="s">
        <v>83</v>
      </c>
      <c r="D1564" t="s">
        <v>1877</v>
      </c>
      <c r="E1564" t="s">
        <v>4205</v>
      </c>
      <c r="G1564" t="str">
        <f>IFERROR(VLOOKUP(C1564,'CWE Categories'!A:C,3,0),"")</f>
        <v>Cross-site Scripting (XSS)</v>
      </c>
      <c r="M1564" t="str">
        <f>IF($G1564&lt;&gt;"",VLOOKUP($G1564,Model!$A:$D,2,0),"")</f>
        <v>Command and Scripting Interpreter: JavaScript/JScript</v>
      </c>
      <c r="N1564" t="str">
        <f>IF($G1564&lt;&gt;"",VLOOKUP($G1564,Model!$A:$D,3,0),"")</f>
        <v>Man-in-the-Browser</v>
      </c>
      <c r="O1564" t="str">
        <f>IF($G1564&lt;&gt;"",VLOOKUP($G1564,Model!$A:$D,4,0),"")</f>
        <v>Stored – Drive-by Compromise, Others – User Execution: Malicious Link</v>
      </c>
    </row>
    <row r="1565" spans="1:15" x14ac:dyDescent="0.3">
      <c r="A1565" t="s">
        <v>4206</v>
      </c>
      <c r="B1565" t="s">
        <v>4207</v>
      </c>
      <c r="C1565" t="s">
        <v>390</v>
      </c>
      <c r="D1565" t="s">
        <v>1877</v>
      </c>
      <c r="E1565" t="s">
        <v>1992</v>
      </c>
      <c r="G1565" t="str">
        <f>IFERROR(VLOOKUP(C1565,'CWE Categories'!A:C,3,0),"")</f>
        <v>General Authentication, Authorization, and Permission Errors</v>
      </c>
      <c r="M1565" t="str">
        <f>IF($G1565&lt;&gt;"",VLOOKUP($G1565,Model!$A:$D,2,0),"")</f>
        <v>Exploit Public-Facing Application,  Exploitation for Privilege Escalation, Exploitation of Remote Services</v>
      </c>
      <c r="N1565" t="str">
        <f>IF($G1565&lt;&gt;"",VLOOKUP($G1565,Model!$A:$D,3,0),"")</f>
        <v>Depends on what is given access to.</v>
      </c>
      <c r="O1565" t="str">
        <f>IF($G1565&lt;&gt;"",VLOOKUP($G1565,Model!$A:$D,4,0),"")</f>
        <v>N/A</v>
      </c>
    </row>
    <row r="1566" spans="1:15" x14ac:dyDescent="0.3">
      <c r="A1566" t="s">
        <v>4208</v>
      </c>
      <c r="B1566" t="s">
        <v>4209</v>
      </c>
      <c r="C1566" t="s">
        <v>394</v>
      </c>
      <c r="D1566" t="s">
        <v>1877</v>
      </c>
      <c r="E1566">
        <v>0</v>
      </c>
      <c r="G1566" t="str">
        <f>IFERROR(VLOOKUP(C1566,'CWE Categories'!A:C,3,0),"")</f>
        <v/>
      </c>
      <c r="M1566" t="str">
        <f>IF($G1566&lt;&gt;"",VLOOKUP($G1566,Model!$A:$D,2,0),"")</f>
        <v/>
      </c>
      <c r="N1566" t="str">
        <f>IF($G1566&lt;&gt;"",VLOOKUP($G1566,Model!$A:$D,3,0),"")</f>
        <v/>
      </c>
      <c r="O1566" t="str">
        <f>IF($G1566&lt;&gt;"",VLOOKUP($G1566,Model!$A:$D,4,0),"")</f>
        <v/>
      </c>
    </row>
    <row r="1567" spans="1:15" x14ac:dyDescent="0.3">
      <c r="A1567" t="s">
        <v>4210</v>
      </c>
      <c r="B1567" t="s">
        <v>4211</v>
      </c>
      <c r="C1567" t="s">
        <v>73</v>
      </c>
      <c r="D1567" t="s">
        <v>1877</v>
      </c>
      <c r="E1567" t="s">
        <v>4212</v>
      </c>
      <c r="G1567" t="str">
        <f>IFERROR(VLOOKUP(C1567,'CWE Categories'!A:C,3,0),"")</f>
        <v>OS Command Injection</v>
      </c>
      <c r="M1567" t="str">
        <f>IF($G1567&lt;&gt;"",VLOOKUP($G1567,Model!$A:$D,2,0),"")</f>
        <v>Command and Scripting Interpreter</v>
      </c>
      <c r="N1567" t="str">
        <f>IF($G1567&lt;&gt;"",VLOOKUP($G1567,Model!$A:$D,3,0),"")</f>
        <v>N/A</v>
      </c>
      <c r="O1567" t="str">
        <f>IF($G1567&lt;&gt;"",VLOOKUP($G1567,Model!$A:$D,4,0),"")</f>
        <v>External Remote Service</v>
      </c>
    </row>
    <row r="1568" spans="1:15" x14ac:dyDescent="0.3">
      <c r="A1568" t="s">
        <v>4213</v>
      </c>
      <c r="B1568" t="s">
        <v>4214</v>
      </c>
      <c r="C1568" t="s">
        <v>416</v>
      </c>
      <c r="D1568" t="s">
        <v>1877</v>
      </c>
      <c r="E1568" t="s">
        <v>4215</v>
      </c>
      <c r="G1568" t="str">
        <f>IFERROR(VLOOKUP(C1568,'CWE Categories'!A:C,3,0),"")</f>
        <v/>
      </c>
      <c r="M1568" t="str">
        <f>IF($G1568&lt;&gt;"",VLOOKUP($G1568,Model!$A:$D,2,0),"")</f>
        <v/>
      </c>
      <c r="N1568" t="str">
        <f>IF($G1568&lt;&gt;"",VLOOKUP($G1568,Model!$A:$D,3,0),"")</f>
        <v/>
      </c>
      <c r="O1568" t="str">
        <f>IF($G1568&lt;&gt;"",VLOOKUP($G1568,Model!$A:$D,4,0),"")</f>
        <v/>
      </c>
    </row>
    <row r="1569" spans="1:15" x14ac:dyDescent="0.3">
      <c r="A1569" t="s">
        <v>4216</v>
      </c>
      <c r="B1569" t="s">
        <v>4217</v>
      </c>
      <c r="C1569" t="s">
        <v>106</v>
      </c>
      <c r="D1569" t="s">
        <v>1877</v>
      </c>
      <c r="E1569" t="s">
        <v>4218</v>
      </c>
      <c r="G1569" t="str">
        <f>IFERROR(VLOOKUP(C1569,'CWE Categories'!A:C,3,0),"")</f>
        <v>Cross-site Request Forgery (CSRF)</v>
      </c>
      <c r="M1569" t="str">
        <f>IF($G1569&lt;&gt;"",VLOOKUP($G1569,Model!$A:$D,2,0),"")</f>
        <v>Exploitation for Privilege Escalation</v>
      </c>
      <c r="N1569" t="str">
        <f>IF($G1569&lt;&gt;"",VLOOKUP($G1569,Model!$A:$D,3,0),"")</f>
        <v>Depends on what functionality is vulnerable</v>
      </c>
      <c r="O1569" t="str">
        <f>IF($G1569&lt;&gt;"",VLOOKUP($G1569,Model!$A:$D,4,0),"")</f>
        <v>User Execution: Malicious Link</v>
      </c>
    </row>
    <row r="1570" spans="1:15" x14ac:dyDescent="0.3">
      <c r="A1570" t="s">
        <v>4219</v>
      </c>
      <c r="B1570" t="s">
        <v>4220</v>
      </c>
      <c r="C1570" t="s">
        <v>2177</v>
      </c>
      <c r="D1570" t="s">
        <v>1877</v>
      </c>
      <c r="E1570" t="s">
        <v>1936</v>
      </c>
      <c r="G1570" t="str">
        <f>IFERROR(VLOOKUP(C1570,'CWE Categories'!A:C,3,0),"")</f>
        <v>Server-Side Request Forgery (SSRF)</v>
      </c>
      <c r="M1570" t="str">
        <f>IF($G1570&lt;&gt;"",VLOOKUP($G1570,Model!$A:$D,2,0),"")</f>
        <v>Proxy</v>
      </c>
      <c r="N1570" t="str">
        <f>IF($G1570&lt;&gt;"",VLOOKUP($G1570,Model!$A:$D,3,0),"")</f>
        <v>Network Discovery, Data from Local System</v>
      </c>
      <c r="O1570" t="str">
        <f>IF($G1570&lt;&gt;"",VLOOKUP($G1570,Model!$A:$D,4,0),"")</f>
        <v>External Remote Service</v>
      </c>
    </row>
    <row r="1571" spans="1:15" x14ac:dyDescent="0.3">
      <c r="A1571" t="s">
        <v>4221</v>
      </c>
      <c r="B1571" t="s">
        <v>4222</v>
      </c>
      <c r="C1571" t="s">
        <v>73</v>
      </c>
      <c r="D1571" t="s">
        <v>1877</v>
      </c>
      <c r="E1571">
        <v>0</v>
      </c>
      <c r="G1571" t="str">
        <f>IFERROR(VLOOKUP(C1571,'CWE Categories'!A:C,3,0),"")</f>
        <v>OS Command Injection</v>
      </c>
      <c r="M1571" t="str">
        <f>IF($G1571&lt;&gt;"",VLOOKUP($G1571,Model!$A:$D,2,0),"")</f>
        <v>Command and Scripting Interpreter</v>
      </c>
      <c r="N1571" t="str">
        <f>IF($G1571&lt;&gt;"",VLOOKUP($G1571,Model!$A:$D,3,0),"")</f>
        <v>N/A</v>
      </c>
      <c r="O1571" t="str">
        <f>IF($G1571&lt;&gt;"",VLOOKUP($G1571,Model!$A:$D,4,0),"")</f>
        <v>External Remote Service</v>
      </c>
    </row>
    <row r="1572" spans="1:15" x14ac:dyDescent="0.3">
      <c r="A1572" t="s">
        <v>4223</v>
      </c>
      <c r="B1572" t="s">
        <v>4224</v>
      </c>
      <c r="C1572" t="s">
        <v>429</v>
      </c>
      <c r="D1572" t="s">
        <v>1877</v>
      </c>
      <c r="E1572" t="s">
        <v>4225</v>
      </c>
      <c r="G1572" t="str">
        <f>IFERROR(VLOOKUP(C1572,'CWE Categories'!A:C,3,0),"")</f>
        <v>Memory Read (Memory Buffer Errors, Pointer Issues, Type Errors, etc.)</v>
      </c>
      <c r="M1572" t="str">
        <f>IF($G1572&lt;&gt;"",VLOOKUP($G1572,Model!$A:$D,2,0),"")</f>
        <v>Data from Local System</v>
      </c>
      <c r="N1572" t="str">
        <f>IF($G1572&lt;&gt;"",VLOOKUP($G1572,Model!$A:$D,3,0),"")</f>
        <v>Exploitation for Defense Evasion, Exploitation for Credential Access</v>
      </c>
      <c r="O1572">
        <f>IF($G1572&lt;&gt;"",VLOOKUP($G1572,Model!$A:$D,4,0),"")</f>
        <v>0</v>
      </c>
    </row>
    <row r="1573" spans="1:15" x14ac:dyDescent="0.3">
      <c r="A1573" t="s">
        <v>4226</v>
      </c>
      <c r="B1573" t="s">
        <v>4227</v>
      </c>
      <c r="C1573" t="s">
        <v>507</v>
      </c>
      <c r="D1573" t="s">
        <v>1877</v>
      </c>
      <c r="E1573" t="s">
        <v>4228</v>
      </c>
      <c r="G1573" t="str">
        <f>IFERROR(VLOOKUP(C1573,'CWE Categories'!A:C,3,0),"")</f>
        <v>General Authentication, Authorization, and Permission Errors</v>
      </c>
      <c r="M1573" t="str">
        <f>IF($G1573&lt;&gt;"",VLOOKUP($G1573,Model!$A:$D,2,0),"")</f>
        <v>Exploit Public-Facing Application,  Exploitation for Privilege Escalation, Exploitation of Remote Services</v>
      </c>
      <c r="N1573" t="str">
        <f>IF($G1573&lt;&gt;"",VLOOKUP($G1573,Model!$A:$D,3,0),"")</f>
        <v>Depends on what is given access to.</v>
      </c>
      <c r="O1573" t="str">
        <f>IF($G1573&lt;&gt;"",VLOOKUP($G1573,Model!$A:$D,4,0),"")</f>
        <v>N/A</v>
      </c>
    </row>
    <row r="1574" spans="1:15" x14ac:dyDescent="0.3">
      <c r="A1574" t="s">
        <v>4229</v>
      </c>
      <c r="B1574" t="s">
        <v>4230</v>
      </c>
      <c r="C1574" t="s">
        <v>36</v>
      </c>
      <c r="D1574" t="s">
        <v>1877</v>
      </c>
      <c r="E1574">
        <v>0</v>
      </c>
      <c r="G1574" t="str">
        <f>IFERROR(VLOOKUP(C1574,'CWE Categories'!A:C,3,0),"")</f>
        <v/>
      </c>
      <c r="M1574" t="str">
        <f>IF($G1574&lt;&gt;"",VLOOKUP($G1574,Model!$A:$D,2,0),"")</f>
        <v/>
      </c>
      <c r="N1574" t="str">
        <f>IF($G1574&lt;&gt;"",VLOOKUP($G1574,Model!$A:$D,3,0),"")</f>
        <v/>
      </c>
      <c r="O1574" t="str">
        <f>IF($G1574&lt;&gt;"",VLOOKUP($G1574,Model!$A:$D,4,0),"")</f>
        <v/>
      </c>
    </row>
    <row r="1575" spans="1:15" x14ac:dyDescent="0.3">
      <c r="A1575" t="s">
        <v>4231</v>
      </c>
      <c r="B1575" t="s">
        <v>4232</v>
      </c>
      <c r="C1575" t="s">
        <v>36</v>
      </c>
      <c r="D1575" t="s">
        <v>1877</v>
      </c>
      <c r="E1575" t="s">
        <v>4233</v>
      </c>
      <c r="G1575" t="str">
        <f>IFERROR(VLOOKUP(C1575,'CWE Categories'!A:C,3,0),"")</f>
        <v/>
      </c>
      <c r="M1575" t="str">
        <f>IF($G1575&lt;&gt;"",VLOOKUP($G1575,Model!$A:$D,2,0),"")</f>
        <v/>
      </c>
      <c r="N1575" t="str">
        <f>IF($G1575&lt;&gt;"",VLOOKUP($G1575,Model!$A:$D,3,0),"")</f>
        <v/>
      </c>
      <c r="O1575" t="str">
        <f>IF($G1575&lt;&gt;"",VLOOKUP($G1575,Model!$A:$D,4,0),"")</f>
        <v/>
      </c>
    </row>
    <row r="1576" spans="1:15" x14ac:dyDescent="0.3">
      <c r="A1576" t="s">
        <v>4234</v>
      </c>
      <c r="B1576" t="s">
        <v>4235</v>
      </c>
      <c r="C1576" t="s">
        <v>36</v>
      </c>
      <c r="D1576" t="s">
        <v>1877</v>
      </c>
      <c r="E1576" t="s">
        <v>2491</v>
      </c>
      <c r="G1576" t="str">
        <f>IFERROR(VLOOKUP(C1576,'CWE Categories'!A:C,3,0),"")</f>
        <v/>
      </c>
      <c r="M1576" t="str">
        <f>IF($G1576&lt;&gt;"",VLOOKUP($G1576,Model!$A:$D,2,0),"")</f>
        <v/>
      </c>
      <c r="N1576" t="str">
        <f>IF($G1576&lt;&gt;"",VLOOKUP($G1576,Model!$A:$D,3,0),"")</f>
        <v/>
      </c>
      <c r="O1576" t="str">
        <f>IF($G1576&lt;&gt;"",VLOOKUP($G1576,Model!$A:$D,4,0),"")</f>
        <v/>
      </c>
    </row>
    <row r="1577" spans="1:15" x14ac:dyDescent="0.3">
      <c r="A1577" t="s">
        <v>4236</v>
      </c>
      <c r="B1577" t="s">
        <v>4237</v>
      </c>
      <c r="C1577" t="s">
        <v>261</v>
      </c>
      <c r="D1577" t="s">
        <v>1877</v>
      </c>
      <c r="E1577" t="s">
        <v>1936</v>
      </c>
      <c r="G1577" t="str">
        <f>IFERROR(VLOOKUP(C1577,'CWE Categories'!A:C,3,0),"")</f>
        <v>Directory Traversal (Relative and Absolute)</v>
      </c>
      <c r="M1577" t="str">
        <f>IF($G1577&lt;&gt;"",VLOOKUP($G1577,Model!$A:$D,2,0),"")</f>
        <v>Read files on system  - Data from Local System; Delete files  - Data Destruction; Upload files - Server Software Component: Web Shell; Write to existing files on system  - Data Manipulation</v>
      </c>
      <c r="N1577" t="str">
        <f>IF($G1577&lt;&gt;"",VLOOKUP($G1577,Model!$A:$D,3,0),"")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577" t="str">
        <f>IF($G1577&lt;&gt;"",VLOOKUP($G1577,Model!$A:$D,4,0),"")</f>
        <v>T1133</v>
      </c>
    </row>
    <row r="1578" spans="1:15" x14ac:dyDescent="0.3">
      <c r="A1578" t="s">
        <v>4238</v>
      </c>
      <c r="B1578" t="s">
        <v>4239</v>
      </c>
      <c r="C1578" t="s">
        <v>83</v>
      </c>
      <c r="D1578" t="s">
        <v>1877</v>
      </c>
      <c r="E1578" t="s">
        <v>4240</v>
      </c>
      <c r="G1578" t="str">
        <f>IFERROR(VLOOKUP(C1578,'CWE Categories'!A:C,3,0),"")</f>
        <v>Cross-site Scripting (XSS)</v>
      </c>
      <c r="M1578" t="str">
        <f>IF($G1578&lt;&gt;"",VLOOKUP($G1578,Model!$A:$D,2,0),"")</f>
        <v>Command and Scripting Interpreter: JavaScript/JScript</v>
      </c>
      <c r="N1578" t="str">
        <f>IF($G1578&lt;&gt;"",VLOOKUP($G1578,Model!$A:$D,3,0),"")</f>
        <v>Man-in-the-Browser</v>
      </c>
      <c r="O1578" t="str">
        <f>IF($G1578&lt;&gt;"",VLOOKUP($G1578,Model!$A:$D,4,0),"")</f>
        <v>Stored – Drive-by Compromise, Others – User Execution: Malicious Link</v>
      </c>
    </row>
    <row r="1579" spans="1:15" x14ac:dyDescent="0.3">
      <c r="A1579" t="s">
        <v>4241</v>
      </c>
      <c r="B1579" t="s">
        <v>4242</v>
      </c>
      <c r="C1579" t="s">
        <v>106</v>
      </c>
      <c r="D1579" t="s">
        <v>1877</v>
      </c>
      <c r="E1579" t="s">
        <v>4243</v>
      </c>
      <c r="G1579" t="str">
        <f>IFERROR(VLOOKUP(C1579,'CWE Categories'!A:C,3,0),"")</f>
        <v>Cross-site Request Forgery (CSRF)</v>
      </c>
      <c r="M1579" t="str">
        <f>IF($G1579&lt;&gt;"",VLOOKUP($G1579,Model!$A:$D,2,0),"")</f>
        <v>Exploitation for Privilege Escalation</v>
      </c>
      <c r="N1579" t="str">
        <f>IF($G1579&lt;&gt;"",VLOOKUP($G1579,Model!$A:$D,3,0),"")</f>
        <v>Depends on what functionality is vulnerable</v>
      </c>
      <c r="O1579" t="str">
        <f>IF($G1579&lt;&gt;"",VLOOKUP($G1579,Model!$A:$D,4,0),"")</f>
        <v>User Execution: Malicious Link</v>
      </c>
    </row>
    <row r="1580" spans="1:15" x14ac:dyDescent="0.3">
      <c r="A1580" t="s">
        <v>4244</v>
      </c>
      <c r="B1580" t="s">
        <v>4245</v>
      </c>
      <c r="C1580" t="s">
        <v>83</v>
      </c>
      <c r="D1580" t="s">
        <v>1877</v>
      </c>
      <c r="E1580" t="s">
        <v>3796</v>
      </c>
      <c r="G1580" t="str">
        <f>IFERROR(VLOOKUP(C1580,'CWE Categories'!A:C,3,0),"")</f>
        <v>Cross-site Scripting (XSS)</v>
      </c>
      <c r="M1580" t="str">
        <f>IF($G1580&lt;&gt;"",VLOOKUP($G1580,Model!$A:$D,2,0),"")</f>
        <v>Command and Scripting Interpreter: JavaScript/JScript</v>
      </c>
      <c r="N1580" t="str">
        <f>IF($G1580&lt;&gt;"",VLOOKUP($G1580,Model!$A:$D,3,0),"")</f>
        <v>Man-in-the-Browser</v>
      </c>
      <c r="O1580" t="str">
        <f>IF($G1580&lt;&gt;"",VLOOKUP($G1580,Model!$A:$D,4,0),"")</f>
        <v>Stored – Drive-by Compromise, Others – User Execution: Malicious Link</v>
      </c>
    </row>
    <row r="1581" spans="1:15" x14ac:dyDescent="0.3">
      <c r="A1581" t="s">
        <v>4246</v>
      </c>
      <c r="B1581" t="s">
        <v>4247</v>
      </c>
      <c r="C1581" t="s">
        <v>83</v>
      </c>
      <c r="D1581" t="s">
        <v>1877</v>
      </c>
      <c r="E1581" t="s">
        <v>1945</v>
      </c>
      <c r="G1581" t="str">
        <f>IFERROR(VLOOKUP(C1581,'CWE Categories'!A:C,3,0),"")</f>
        <v>Cross-site Scripting (XSS)</v>
      </c>
      <c r="M1581" t="str">
        <f>IF($G1581&lt;&gt;"",VLOOKUP($G1581,Model!$A:$D,2,0),"")</f>
        <v>Command and Scripting Interpreter: JavaScript/JScript</v>
      </c>
      <c r="N1581" t="str">
        <f>IF($G1581&lt;&gt;"",VLOOKUP($G1581,Model!$A:$D,3,0),"")</f>
        <v>Man-in-the-Browser</v>
      </c>
      <c r="O1581" t="str">
        <f>IF($G1581&lt;&gt;"",VLOOKUP($G1581,Model!$A:$D,4,0),"")</f>
        <v>Stored – Drive-by Compromise, Others – User Execution: Malicious Link</v>
      </c>
    </row>
    <row r="1582" spans="1:15" x14ac:dyDescent="0.3">
      <c r="A1582" t="s">
        <v>4248</v>
      </c>
      <c r="B1582" t="s">
        <v>4249</v>
      </c>
      <c r="C1582" t="s">
        <v>203</v>
      </c>
      <c r="D1582" t="s">
        <v>1877</v>
      </c>
      <c r="E1582" t="s">
        <v>1989</v>
      </c>
      <c r="G1582" t="str">
        <f>IFERROR(VLOOKUP(C1582,'CWE Categories'!A:C,3,0),"")</f>
        <v/>
      </c>
      <c r="M1582" t="str">
        <f>IF($G1582&lt;&gt;"",VLOOKUP($G1582,Model!$A:$D,2,0),"")</f>
        <v/>
      </c>
      <c r="N1582" t="str">
        <f>IF($G1582&lt;&gt;"",VLOOKUP($G1582,Model!$A:$D,3,0),"")</f>
        <v/>
      </c>
      <c r="O1582" t="str">
        <f>IF($G1582&lt;&gt;"",VLOOKUP($G1582,Model!$A:$D,4,0),"")</f>
        <v/>
      </c>
    </row>
    <row r="1583" spans="1:15" x14ac:dyDescent="0.3">
      <c r="A1583" t="s">
        <v>4250</v>
      </c>
      <c r="B1583" t="s">
        <v>4251</v>
      </c>
      <c r="C1583" t="s">
        <v>83</v>
      </c>
      <c r="D1583" t="s">
        <v>1877</v>
      </c>
      <c r="E1583" t="s">
        <v>4252</v>
      </c>
      <c r="G1583" t="str">
        <f>IFERROR(VLOOKUP(C1583,'CWE Categories'!A:C,3,0),"")</f>
        <v>Cross-site Scripting (XSS)</v>
      </c>
      <c r="M1583" t="str">
        <f>IF($G1583&lt;&gt;"",VLOOKUP($G1583,Model!$A:$D,2,0),"")</f>
        <v>Command and Scripting Interpreter: JavaScript/JScript</v>
      </c>
      <c r="N1583" t="str">
        <f>IF($G1583&lt;&gt;"",VLOOKUP($G1583,Model!$A:$D,3,0),"")</f>
        <v>Man-in-the-Browser</v>
      </c>
      <c r="O1583" t="str">
        <f>IF($G1583&lt;&gt;"",VLOOKUP($G1583,Model!$A:$D,4,0),"")</f>
        <v>Stored – Drive-by Compromise, Others – User Execution: Malicious Link</v>
      </c>
    </row>
    <row r="1584" spans="1:15" x14ac:dyDescent="0.3">
      <c r="A1584" t="s">
        <v>4253</v>
      </c>
      <c r="B1584" t="s">
        <v>4254</v>
      </c>
      <c r="C1584" t="s">
        <v>73</v>
      </c>
      <c r="D1584" t="s">
        <v>1877</v>
      </c>
      <c r="E1584">
        <v>0</v>
      </c>
      <c r="G1584" t="str">
        <f>IFERROR(VLOOKUP(C1584,'CWE Categories'!A:C,3,0),"")</f>
        <v>OS Command Injection</v>
      </c>
      <c r="M1584" t="str">
        <f>IF($G1584&lt;&gt;"",VLOOKUP($G1584,Model!$A:$D,2,0),"")</f>
        <v>Command and Scripting Interpreter</v>
      </c>
      <c r="N1584" t="str">
        <f>IF($G1584&lt;&gt;"",VLOOKUP($G1584,Model!$A:$D,3,0),"")</f>
        <v>N/A</v>
      </c>
      <c r="O1584" t="str">
        <f>IF($G1584&lt;&gt;"",VLOOKUP($G1584,Model!$A:$D,4,0),"")</f>
        <v>External Remote Service</v>
      </c>
    </row>
    <row r="1585" spans="1:15" x14ac:dyDescent="0.3">
      <c r="A1585" t="s">
        <v>4255</v>
      </c>
      <c r="B1585" t="s">
        <v>4256</v>
      </c>
      <c r="C1585" t="s">
        <v>261</v>
      </c>
      <c r="D1585" t="s">
        <v>1877</v>
      </c>
      <c r="E1585" t="s">
        <v>4257</v>
      </c>
      <c r="G1585" t="str">
        <f>IFERROR(VLOOKUP(C1585,'CWE Categories'!A:C,3,0),"")</f>
        <v>Directory Traversal (Relative and Absolute)</v>
      </c>
      <c r="M1585" t="str">
        <f>IF($G1585&lt;&gt;"",VLOOKUP($G1585,Model!$A:$D,2,0),"")</f>
        <v>Read files on system  - Data from Local System; Delete files  - Data Destruction; Upload files - Server Software Component: Web Shell; Write to existing files on system  - Data Manipulation</v>
      </c>
      <c r="N1585" t="str">
        <f>IF($G1585&lt;&gt;"",VLOOKUP($G1585,Model!$A:$D,3,0),"")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585" t="str">
        <f>IF($G1585&lt;&gt;"",VLOOKUP($G1585,Model!$A:$D,4,0),"")</f>
        <v>T1133</v>
      </c>
    </row>
    <row r="1586" spans="1:15" x14ac:dyDescent="0.3">
      <c r="A1586" t="s">
        <v>4258</v>
      </c>
      <c r="B1586" t="s">
        <v>4259</v>
      </c>
      <c r="C1586">
        <v>0</v>
      </c>
      <c r="D1586" t="s">
        <v>1877</v>
      </c>
      <c r="E1586">
        <v>0</v>
      </c>
      <c r="G1586" t="str">
        <f>IFERROR(VLOOKUP(C1586,'CWE Categories'!A:C,3,0),"")</f>
        <v/>
      </c>
      <c r="M1586" t="str">
        <f>IF($G1586&lt;&gt;"",VLOOKUP($G1586,Model!$A:$D,2,0),"")</f>
        <v/>
      </c>
      <c r="N1586" t="str">
        <f>IF($G1586&lt;&gt;"",VLOOKUP($G1586,Model!$A:$D,3,0),"")</f>
        <v/>
      </c>
      <c r="O1586" t="str">
        <f>IF($G1586&lt;&gt;"",VLOOKUP($G1586,Model!$A:$D,4,0),"")</f>
        <v/>
      </c>
    </row>
    <row r="1587" spans="1:15" x14ac:dyDescent="0.3">
      <c r="A1587" t="s">
        <v>4260</v>
      </c>
      <c r="B1587" t="s">
        <v>4261</v>
      </c>
      <c r="C1587" t="s">
        <v>507</v>
      </c>
      <c r="D1587" t="s">
        <v>1877</v>
      </c>
      <c r="E1587" t="s">
        <v>4262</v>
      </c>
      <c r="G1587" t="str">
        <f>IFERROR(VLOOKUP(C1587,'CWE Categories'!A:C,3,0),"")</f>
        <v>General Authentication, Authorization, and Permission Errors</v>
      </c>
      <c r="M1587" t="str">
        <f>IF($G1587&lt;&gt;"",VLOOKUP($G1587,Model!$A:$D,2,0),"")</f>
        <v>Exploit Public-Facing Application,  Exploitation for Privilege Escalation, Exploitation of Remote Services</v>
      </c>
      <c r="N1587" t="str">
        <f>IF($G1587&lt;&gt;"",VLOOKUP($G1587,Model!$A:$D,3,0),"")</f>
        <v>Depends on what is given access to.</v>
      </c>
      <c r="O1587" t="str">
        <f>IF($G1587&lt;&gt;"",VLOOKUP($G1587,Model!$A:$D,4,0),"")</f>
        <v>N/A</v>
      </c>
    </row>
    <row r="1588" spans="1:15" x14ac:dyDescent="0.3">
      <c r="A1588" t="s">
        <v>4263</v>
      </c>
      <c r="B1588" t="s">
        <v>4264</v>
      </c>
      <c r="C1588" t="s">
        <v>60</v>
      </c>
      <c r="D1588" t="s">
        <v>1877</v>
      </c>
      <c r="E1588" t="s">
        <v>2635</v>
      </c>
      <c r="G1588" t="str">
        <f>IFERROR(VLOOKUP(C1588,'CWE Categories'!A:C,3,0),"")</f>
        <v>SQL Injection</v>
      </c>
      <c r="M1588" t="str">
        <f>IF($G1588&lt;&gt;"",VLOOKUP($G1588,Model!$A:$D,2,0),"")</f>
        <v>Command and Scripting Interpreter</v>
      </c>
      <c r="N1588" t="str">
        <f>IF($G1588&lt;&gt;"",VLOOKUP($G1588,Model!$A:$D,3,0),"")</f>
        <v>Data from Local System, Server Software Component: Web Shell, Create Account, Exploit Public-Facing Application, Data Manipulation</v>
      </c>
      <c r="O1588" t="str">
        <f>IF($G1588&lt;&gt;"",VLOOKUP($G1588,Model!$A:$D,4,0),"")</f>
        <v>External Remote Service</v>
      </c>
    </row>
    <row r="1589" spans="1:15" x14ac:dyDescent="0.3">
      <c r="A1589" t="s">
        <v>4265</v>
      </c>
      <c r="B1589" t="s">
        <v>4266</v>
      </c>
      <c r="C1589" t="s">
        <v>17</v>
      </c>
      <c r="D1589" t="s">
        <v>1877</v>
      </c>
      <c r="E1589" t="s">
        <v>2652</v>
      </c>
      <c r="G1589" t="str">
        <f>IFERROR(VLOOKUP(C1589,'CWE Categories'!A:C,3,0),"")</f>
        <v>Memory Modification (Memory Buffer Errors, Pointer Issues, Type Errors, etc.)</v>
      </c>
      <c r="M1589" t="str">
        <f>IF($G1589&lt;&gt;"",VLOOKUP($G1589,Model!$A:$D,2,0),"")</f>
        <v>Hijack Execution Flow, Endpoint Denial of Service: Application or System Exploitation</v>
      </c>
      <c r="N1589" t="str">
        <f>IF($G1589&lt;&gt;"",VLOOKUP($G1589,Model!$A:$D,3,0),"")</f>
        <v>N/A</v>
      </c>
      <c r="O1589">
        <f>IF($G1589&lt;&gt;"",VLOOKUP($G1589,Model!$A:$D,4,0),"")</f>
        <v>0</v>
      </c>
    </row>
    <row r="1590" spans="1:15" x14ac:dyDescent="0.3">
      <c r="A1590" t="s">
        <v>4267</v>
      </c>
      <c r="B1590" t="s">
        <v>4268</v>
      </c>
      <c r="C1590" t="s">
        <v>4269</v>
      </c>
      <c r="D1590" t="s">
        <v>1877</v>
      </c>
      <c r="E1590" t="s">
        <v>4270</v>
      </c>
      <c r="G1590" t="str">
        <f>IFERROR(VLOOKUP(C1590,'CWE Categories'!A:C,3,0),"")</f>
        <v/>
      </c>
      <c r="M1590" t="str">
        <f>IF($G1590&lt;&gt;"",VLOOKUP($G1590,Model!$A:$D,2,0),"")</f>
        <v/>
      </c>
      <c r="N1590" t="str">
        <f>IF($G1590&lt;&gt;"",VLOOKUP($G1590,Model!$A:$D,3,0),"")</f>
        <v/>
      </c>
      <c r="O1590" t="str">
        <f>IF($G1590&lt;&gt;"",VLOOKUP($G1590,Model!$A:$D,4,0),"")</f>
        <v/>
      </c>
    </row>
    <row r="1591" spans="1:15" x14ac:dyDescent="0.3">
      <c r="A1591" t="s">
        <v>4271</v>
      </c>
      <c r="B1591" t="s">
        <v>4272</v>
      </c>
      <c r="C1591" t="s">
        <v>330</v>
      </c>
      <c r="D1591" t="s">
        <v>1877</v>
      </c>
      <c r="E1591" t="s">
        <v>4273</v>
      </c>
      <c r="G1591" t="str">
        <f>IFERROR(VLOOKUP(C1591,'CWE Categories'!A:C,3,0),"")</f>
        <v/>
      </c>
      <c r="M1591" t="str">
        <f>IF($G1591&lt;&gt;"",VLOOKUP($G1591,Model!$A:$D,2,0),"")</f>
        <v/>
      </c>
      <c r="N1591" t="str">
        <f>IF($G1591&lt;&gt;"",VLOOKUP($G1591,Model!$A:$D,3,0),"")</f>
        <v/>
      </c>
      <c r="O1591" t="str">
        <f>IF($G1591&lt;&gt;"",VLOOKUP($G1591,Model!$A:$D,4,0),"")</f>
        <v/>
      </c>
    </row>
    <row r="1592" spans="1:15" x14ac:dyDescent="0.3">
      <c r="A1592" t="s">
        <v>4274</v>
      </c>
      <c r="B1592" t="s">
        <v>4275</v>
      </c>
      <c r="C1592" t="s">
        <v>73</v>
      </c>
      <c r="D1592" t="s">
        <v>1877</v>
      </c>
      <c r="E1592">
        <v>0</v>
      </c>
      <c r="G1592" t="str">
        <f>IFERROR(VLOOKUP(C1592,'CWE Categories'!A:C,3,0),"")</f>
        <v>OS Command Injection</v>
      </c>
      <c r="M1592" t="str">
        <f>IF($G1592&lt;&gt;"",VLOOKUP($G1592,Model!$A:$D,2,0),"")</f>
        <v>Command and Scripting Interpreter</v>
      </c>
      <c r="N1592" t="str">
        <f>IF($G1592&lt;&gt;"",VLOOKUP($G1592,Model!$A:$D,3,0),"")</f>
        <v>N/A</v>
      </c>
      <c r="O1592" t="str">
        <f>IF($G1592&lt;&gt;"",VLOOKUP($G1592,Model!$A:$D,4,0),"")</f>
        <v>External Remote Service</v>
      </c>
    </row>
    <row r="1593" spans="1:15" x14ac:dyDescent="0.3">
      <c r="A1593" t="s">
        <v>4276</v>
      </c>
      <c r="B1593" t="s">
        <v>4277</v>
      </c>
      <c r="C1593" t="s">
        <v>190</v>
      </c>
      <c r="D1593" t="s">
        <v>1877</v>
      </c>
      <c r="E1593" t="s">
        <v>2849</v>
      </c>
      <c r="G1593" t="str">
        <f>IFERROR(VLOOKUP(C1593,'CWE Categories'!A:C,3,0),"")</f>
        <v>General Authentication, Authorization, and Permission Errors</v>
      </c>
      <c r="M1593" t="str">
        <f>IF($G1593&lt;&gt;"",VLOOKUP($G1593,Model!$A:$D,2,0),"")</f>
        <v>Exploit Public-Facing Application,  Exploitation for Privilege Escalation, Exploitation of Remote Services</v>
      </c>
      <c r="N1593" t="str">
        <f>IF($G1593&lt;&gt;"",VLOOKUP($G1593,Model!$A:$D,3,0),"")</f>
        <v>Depends on what is given access to.</v>
      </c>
      <c r="O1593" t="str">
        <f>IF($G1593&lt;&gt;"",VLOOKUP($G1593,Model!$A:$D,4,0),"")</f>
        <v>N/A</v>
      </c>
    </row>
    <row r="1594" spans="1:15" x14ac:dyDescent="0.3">
      <c r="A1594" t="s">
        <v>4278</v>
      </c>
      <c r="B1594" t="s">
        <v>4279</v>
      </c>
      <c r="C1594" t="s">
        <v>106</v>
      </c>
      <c r="D1594" t="s">
        <v>1877</v>
      </c>
      <c r="E1594" t="s">
        <v>4280</v>
      </c>
      <c r="G1594" t="str">
        <f>IFERROR(VLOOKUP(C1594,'CWE Categories'!A:C,3,0),"")</f>
        <v>Cross-site Request Forgery (CSRF)</v>
      </c>
      <c r="M1594" t="str">
        <f>IF($G1594&lt;&gt;"",VLOOKUP($G1594,Model!$A:$D,2,0),"")</f>
        <v>Exploitation for Privilege Escalation</v>
      </c>
      <c r="N1594" t="str">
        <f>IF($G1594&lt;&gt;"",VLOOKUP($G1594,Model!$A:$D,3,0),"")</f>
        <v>Depends on what functionality is vulnerable</v>
      </c>
      <c r="O1594" t="str">
        <f>IF($G1594&lt;&gt;"",VLOOKUP($G1594,Model!$A:$D,4,0),"")</f>
        <v>User Execution: Malicious Link</v>
      </c>
    </row>
    <row r="1595" spans="1:15" x14ac:dyDescent="0.3">
      <c r="A1595" t="s">
        <v>4281</v>
      </c>
      <c r="B1595" t="s">
        <v>4282</v>
      </c>
      <c r="C1595" t="s">
        <v>136</v>
      </c>
      <c r="D1595" t="s">
        <v>1877</v>
      </c>
      <c r="E1595" t="s">
        <v>4283</v>
      </c>
      <c r="G1595" t="str">
        <f>IFERROR(VLOOKUP(C1595,'CWE Categories'!A:C,3,0),"")</f>
        <v>General Authentication, Authorization, and Permission Errors</v>
      </c>
      <c r="M1595" t="str">
        <f>IF($G1595&lt;&gt;"",VLOOKUP($G1595,Model!$A:$D,2,0),"")</f>
        <v>Exploit Public-Facing Application,  Exploitation for Privilege Escalation, Exploitation of Remote Services</v>
      </c>
      <c r="N1595" t="str">
        <f>IF($G1595&lt;&gt;"",VLOOKUP($G1595,Model!$A:$D,3,0),"")</f>
        <v>Depends on what is given access to.</v>
      </c>
      <c r="O1595" t="str">
        <f>IF($G1595&lt;&gt;"",VLOOKUP($G1595,Model!$A:$D,4,0),"")</f>
        <v>N/A</v>
      </c>
    </row>
    <row r="1596" spans="1:15" x14ac:dyDescent="0.3">
      <c r="A1596" t="s">
        <v>4284</v>
      </c>
      <c r="B1596" t="s">
        <v>4285</v>
      </c>
      <c r="C1596" t="s">
        <v>420</v>
      </c>
      <c r="D1596" t="s">
        <v>1877</v>
      </c>
      <c r="E1596" t="s">
        <v>4286</v>
      </c>
      <c r="G1596" t="str">
        <f>IFERROR(VLOOKUP(C1596,'CWE Categories'!A:C,3,0),"")</f>
        <v>Session Fixation</v>
      </c>
      <c r="M1596" t="str">
        <f>IF($G1596&lt;&gt;"",VLOOKUP($G1596,Model!$A:$D,2,0),"")</f>
        <v>Remote Service Session Hijacking</v>
      </c>
      <c r="N1596" t="str">
        <f>IF($G1596&lt;&gt;"",VLOOKUP($G1596,Model!$A:$D,3,0),"")</f>
        <v>N/A</v>
      </c>
      <c r="O1596" t="str">
        <f>IF($G1596&lt;&gt;"",VLOOKUP($G1596,Model!$A:$D,4,0),"")</f>
        <v>N/A</v>
      </c>
    </row>
    <row r="1597" spans="1:15" x14ac:dyDescent="0.3">
      <c r="A1597" t="s">
        <v>4287</v>
      </c>
      <c r="B1597" t="s">
        <v>4288</v>
      </c>
      <c r="C1597" t="e">
        <v>#N/A</v>
      </c>
      <c r="D1597" t="s">
        <v>1877</v>
      </c>
      <c r="E1597" t="e">
        <v>#N/A</v>
      </c>
      <c r="G1597" t="str">
        <f>IFERROR(VLOOKUP(C1597,'CWE Categories'!A:C,3,0),"")</f>
        <v/>
      </c>
      <c r="M1597" t="str">
        <f>IF($G1597&lt;&gt;"",VLOOKUP($G1597,Model!$A:$D,2,0),"")</f>
        <v/>
      </c>
      <c r="N1597" t="str">
        <f>IF($G1597&lt;&gt;"",VLOOKUP($G1597,Model!$A:$D,3,0),"")</f>
        <v/>
      </c>
      <c r="O1597" t="str">
        <f>IF($G1597&lt;&gt;"",VLOOKUP($G1597,Model!$A:$D,4,0),"")</f>
        <v/>
      </c>
    </row>
    <row r="1598" spans="1:15" x14ac:dyDescent="0.3">
      <c r="A1598" t="s">
        <v>4289</v>
      </c>
      <c r="B1598" t="s">
        <v>4290</v>
      </c>
      <c r="C1598" t="s">
        <v>1165</v>
      </c>
      <c r="D1598" t="s">
        <v>1877</v>
      </c>
      <c r="E1598" t="s">
        <v>2467</v>
      </c>
      <c r="G1598" t="str">
        <f>IFERROR(VLOOKUP(C1598,'CWE Categories'!A:C,3,0),"")</f>
        <v>General Credential Management Errors</v>
      </c>
      <c r="M1598" t="str">
        <f>IF($G1598&lt;&gt;"",VLOOKUP($G1598,Model!$A:$D,2,0),"")</f>
        <v>Unsecure Credentials</v>
      </c>
      <c r="N1598" t="str">
        <f>IF($G1598&lt;&gt;"",VLOOKUP($G1598,Model!$A:$D,3,0),"")</f>
        <v>Valid Accounts</v>
      </c>
      <c r="O1598" t="str">
        <f>IF($G1598&lt;&gt;"",VLOOKUP($G1598,Model!$A:$D,4,0),"")</f>
        <v>N/A</v>
      </c>
    </row>
    <row r="1599" spans="1:15" x14ac:dyDescent="0.3">
      <c r="A1599" t="s">
        <v>4291</v>
      </c>
      <c r="B1599" t="s">
        <v>4292</v>
      </c>
      <c r="C1599" t="e">
        <v>#N/A</v>
      </c>
      <c r="D1599" t="s">
        <v>1877</v>
      </c>
      <c r="E1599" t="e">
        <v>#N/A</v>
      </c>
      <c r="G1599" t="str">
        <f>IFERROR(VLOOKUP(C1599,'CWE Categories'!A:C,3,0),"")</f>
        <v/>
      </c>
      <c r="M1599" t="str">
        <f>IF($G1599&lt;&gt;"",VLOOKUP($G1599,Model!$A:$D,2,0),"")</f>
        <v/>
      </c>
      <c r="N1599" t="str">
        <f>IF($G1599&lt;&gt;"",VLOOKUP($G1599,Model!$A:$D,3,0),"")</f>
        <v/>
      </c>
      <c r="O1599" t="str">
        <f>IF($G1599&lt;&gt;"",VLOOKUP($G1599,Model!$A:$D,4,0),"")</f>
        <v/>
      </c>
    </row>
    <row r="1600" spans="1:15" x14ac:dyDescent="0.3">
      <c r="A1600" t="s">
        <v>4293</v>
      </c>
      <c r="B1600" t="s">
        <v>4294</v>
      </c>
      <c r="C1600" t="s">
        <v>354</v>
      </c>
      <c r="D1600" t="s">
        <v>1877</v>
      </c>
      <c r="E1600">
        <v>0</v>
      </c>
      <c r="G1600" t="str">
        <f>IFERROR(VLOOKUP(C1600,'CWE Categories'!A:C,3,0),"")</f>
        <v/>
      </c>
      <c r="M1600" t="str">
        <f>IF($G1600&lt;&gt;"",VLOOKUP($G1600,Model!$A:$D,2,0),"")</f>
        <v/>
      </c>
      <c r="N1600" t="str">
        <f>IF($G1600&lt;&gt;"",VLOOKUP($G1600,Model!$A:$D,3,0),"")</f>
        <v/>
      </c>
      <c r="O1600" t="str">
        <f>IF($G1600&lt;&gt;"",VLOOKUP($G1600,Model!$A:$D,4,0),"")</f>
        <v/>
      </c>
    </row>
    <row r="1601" spans="1:15" x14ac:dyDescent="0.3">
      <c r="A1601" t="s">
        <v>4295</v>
      </c>
      <c r="B1601" t="s">
        <v>4296</v>
      </c>
      <c r="C1601">
        <v>0</v>
      </c>
      <c r="D1601" t="s">
        <v>1877</v>
      </c>
      <c r="E1601">
        <v>0</v>
      </c>
      <c r="G1601" t="str">
        <f>IFERROR(VLOOKUP(C1601,'CWE Categories'!A:C,3,0),"")</f>
        <v/>
      </c>
      <c r="M1601" t="str">
        <f>IF($G1601&lt;&gt;"",VLOOKUP($G1601,Model!$A:$D,2,0),"")</f>
        <v/>
      </c>
      <c r="N1601" t="str">
        <f>IF($G1601&lt;&gt;"",VLOOKUP($G1601,Model!$A:$D,3,0),"")</f>
        <v/>
      </c>
      <c r="O1601" t="str">
        <f>IF($G1601&lt;&gt;"",VLOOKUP($G1601,Model!$A:$D,4,0),"")</f>
        <v/>
      </c>
    </row>
    <row r="1602" spans="1:15" x14ac:dyDescent="0.3">
      <c r="A1602" t="s">
        <v>4297</v>
      </c>
      <c r="B1602" t="s">
        <v>4298</v>
      </c>
      <c r="C1602" t="s">
        <v>1176</v>
      </c>
      <c r="D1602" t="s">
        <v>1877</v>
      </c>
      <c r="E1602" t="s">
        <v>4299</v>
      </c>
      <c r="G1602" t="str">
        <f>IFERROR(VLOOKUP(C1602,'CWE Categories'!A:C,3,0),"")</f>
        <v>Memory Modification (Memory Buffer Errors, Pointer Issues, Type Errors, etc.)</v>
      </c>
      <c r="M1602" t="str">
        <f>IF($G1602&lt;&gt;"",VLOOKUP($G1602,Model!$A:$D,2,0),"")</f>
        <v>Hijack Execution Flow, Endpoint Denial of Service: Application or System Exploitation</v>
      </c>
      <c r="N1602" t="str">
        <f>IF($G1602&lt;&gt;"",VLOOKUP($G1602,Model!$A:$D,3,0),"")</f>
        <v>N/A</v>
      </c>
      <c r="O1602">
        <f>IF($G1602&lt;&gt;"",VLOOKUP($G1602,Model!$A:$D,4,0),"")</f>
        <v>0</v>
      </c>
    </row>
    <row r="1603" spans="1:15" x14ac:dyDescent="0.3">
      <c r="A1603" t="s">
        <v>4300</v>
      </c>
      <c r="B1603" t="s">
        <v>4301</v>
      </c>
      <c r="C1603" t="s">
        <v>83</v>
      </c>
      <c r="D1603" t="s">
        <v>1877</v>
      </c>
      <c r="E1603" t="s">
        <v>4302</v>
      </c>
      <c r="G1603" t="str">
        <f>IFERROR(VLOOKUP(C1603,'CWE Categories'!A:C,3,0),"")</f>
        <v>Cross-site Scripting (XSS)</v>
      </c>
      <c r="M1603" t="str">
        <f>IF($G1603&lt;&gt;"",VLOOKUP($G1603,Model!$A:$D,2,0),"")</f>
        <v>Command and Scripting Interpreter: JavaScript/JScript</v>
      </c>
      <c r="N1603" t="str">
        <f>IF($G1603&lt;&gt;"",VLOOKUP($G1603,Model!$A:$D,3,0),"")</f>
        <v>Man-in-the-Browser</v>
      </c>
      <c r="O1603" t="str">
        <f>IF($G1603&lt;&gt;"",VLOOKUP($G1603,Model!$A:$D,4,0),"")</f>
        <v>Stored – Drive-by Compromise, Others – User Execution: Malicious Link</v>
      </c>
    </row>
    <row r="1604" spans="1:15" x14ac:dyDescent="0.3">
      <c r="A1604" t="s">
        <v>4303</v>
      </c>
      <c r="B1604" t="s">
        <v>4304</v>
      </c>
      <c r="C1604" t="s">
        <v>330</v>
      </c>
      <c r="D1604" t="s">
        <v>1877</v>
      </c>
      <c r="E1604" t="s">
        <v>4305</v>
      </c>
      <c r="G1604" t="str">
        <f>IFERROR(VLOOKUP(C1604,'CWE Categories'!A:C,3,0),"")</f>
        <v/>
      </c>
      <c r="M1604" t="str">
        <f>IF($G1604&lt;&gt;"",VLOOKUP($G1604,Model!$A:$D,2,0),"")</f>
        <v/>
      </c>
      <c r="N1604" t="str">
        <f>IF($G1604&lt;&gt;"",VLOOKUP($G1604,Model!$A:$D,3,0),"")</f>
        <v/>
      </c>
      <c r="O1604" t="str">
        <f>IF($G1604&lt;&gt;"",VLOOKUP($G1604,Model!$A:$D,4,0),"")</f>
        <v/>
      </c>
    </row>
    <row r="1605" spans="1:15" x14ac:dyDescent="0.3">
      <c r="A1605" t="s">
        <v>4306</v>
      </c>
      <c r="B1605" t="s">
        <v>4307</v>
      </c>
      <c r="C1605" t="s">
        <v>73</v>
      </c>
      <c r="D1605" t="s">
        <v>1877</v>
      </c>
      <c r="E1605" t="s">
        <v>4308</v>
      </c>
      <c r="G1605" t="str">
        <f>IFERROR(VLOOKUP(C1605,'CWE Categories'!A:C,3,0),"")</f>
        <v>OS Command Injection</v>
      </c>
      <c r="M1605" t="str">
        <f>IF($G1605&lt;&gt;"",VLOOKUP($G1605,Model!$A:$D,2,0),"")</f>
        <v>Command and Scripting Interpreter</v>
      </c>
      <c r="N1605" t="str">
        <f>IF($G1605&lt;&gt;"",VLOOKUP($G1605,Model!$A:$D,3,0),"")</f>
        <v>N/A</v>
      </c>
      <c r="O1605" t="str">
        <f>IF($G1605&lt;&gt;"",VLOOKUP($G1605,Model!$A:$D,4,0),"")</f>
        <v>External Remote Service</v>
      </c>
    </row>
    <row r="1606" spans="1:15" x14ac:dyDescent="0.3">
      <c r="A1606" t="s">
        <v>4309</v>
      </c>
      <c r="B1606" t="s">
        <v>4310</v>
      </c>
      <c r="C1606" t="s">
        <v>1093</v>
      </c>
      <c r="D1606" t="s">
        <v>1877</v>
      </c>
      <c r="E1606" t="s">
        <v>4311</v>
      </c>
      <c r="G1606" t="str">
        <f>IFERROR(VLOOKUP(C1606,'CWE Categories'!A:C,3,0),"")</f>
        <v>Untrusted/Uncontrolled/Unquoted Search Path</v>
      </c>
      <c r="M1606" t="str">
        <f>IF($G1606&lt;&gt;"",VLOOKUP($G1606,Model!$A:$D,2,0),"")</f>
        <v>Hijack Execution Flow</v>
      </c>
      <c r="N1606" t="str">
        <f>IF($G1606&lt;&gt;"",VLOOKUP($G1606,Model!$A:$D,3,0),"")</f>
        <v>N/A</v>
      </c>
      <c r="O1606" t="str">
        <f>IF($G1606&lt;&gt;"",VLOOKUP($G1606,Model!$A:$D,4,0),"")</f>
        <v>N/A</v>
      </c>
    </row>
    <row r="1607" spans="1:15" x14ac:dyDescent="0.3">
      <c r="A1607" t="s">
        <v>4312</v>
      </c>
      <c r="B1607" t="s">
        <v>4313</v>
      </c>
      <c r="C1607" t="s">
        <v>83</v>
      </c>
      <c r="D1607" t="s">
        <v>1877</v>
      </c>
      <c r="E1607" t="s">
        <v>4314</v>
      </c>
      <c r="G1607" t="str">
        <f>IFERROR(VLOOKUP(C1607,'CWE Categories'!A:C,3,0),"")</f>
        <v>Cross-site Scripting (XSS)</v>
      </c>
      <c r="M1607" t="str">
        <f>IF($G1607&lt;&gt;"",VLOOKUP($G1607,Model!$A:$D,2,0),"")</f>
        <v>Command and Scripting Interpreter: JavaScript/JScript</v>
      </c>
      <c r="N1607" t="str">
        <f>IF($G1607&lt;&gt;"",VLOOKUP($G1607,Model!$A:$D,3,0),"")</f>
        <v>Man-in-the-Browser</v>
      </c>
      <c r="O1607" t="str">
        <f>IF($G1607&lt;&gt;"",VLOOKUP($G1607,Model!$A:$D,4,0),"")</f>
        <v>Stored – Drive-by Compromise, Others – User Execution: Malicious Link</v>
      </c>
    </row>
    <row r="1608" spans="1:15" x14ac:dyDescent="0.3">
      <c r="A1608" t="s">
        <v>4315</v>
      </c>
      <c r="B1608" t="s">
        <v>4316</v>
      </c>
      <c r="C1608" t="s">
        <v>106</v>
      </c>
      <c r="D1608" t="s">
        <v>1877</v>
      </c>
      <c r="E1608" t="s">
        <v>4317</v>
      </c>
      <c r="G1608" t="str">
        <f>IFERROR(VLOOKUP(C1608,'CWE Categories'!A:C,3,0),"")</f>
        <v>Cross-site Request Forgery (CSRF)</v>
      </c>
      <c r="M1608" t="str">
        <f>IF($G1608&lt;&gt;"",VLOOKUP($G1608,Model!$A:$D,2,0),"")</f>
        <v>Exploitation for Privilege Escalation</v>
      </c>
      <c r="N1608" t="str">
        <f>IF($G1608&lt;&gt;"",VLOOKUP($G1608,Model!$A:$D,3,0),"")</f>
        <v>Depends on what functionality is vulnerable</v>
      </c>
      <c r="O1608" t="str">
        <f>IF($G1608&lt;&gt;"",VLOOKUP($G1608,Model!$A:$D,4,0),"")</f>
        <v>User Execution: Malicious Link</v>
      </c>
    </row>
    <row r="1609" spans="1:15" x14ac:dyDescent="0.3">
      <c r="A1609" t="s">
        <v>4318</v>
      </c>
      <c r="B1609" t="s">
        <v>4319</v>
      </c>
      <c r="C1609" t="s">
        <v>60</v>
      </c>
      <c r="D1609" t="s">
        <v>1877</v>
      </c>
      <c r="E1609" t="s">
        <v>3584</v>
      </c>
      <c r="G1609" t="str">
        <f>IFERROR(VLOOKUP(C1609,'CWE Categories'!A:C,3,0),"")</f>
        <v>SQL Injection</v>
      </c>
      <c r="M1609" t="str">
        <f>IF($G1609&lt;&gt;"",VLOOKUP($G1609,Model!$A:$D,2,0),"")</f>
        <v>Command and Scripting Interpreter</v>
      </c>
      <c r="N1609" t="str">
        <f>IF($G1609&lt;&gt;"",VLOOKUP($G1609,Model!$A:$D,3,0),"")</f>
        <v>Data from Local System, Server Software Component: Web Shell, Create Account, Exploit Public-Facing Application, Data Manipulation</v>
      </c>
      <c r="O1609" t="str">
        <f>IF($G1609&lt;&gt;"",VLOOKUP($G1609,Model!$A:$D,4,0),"")</f>
        <v>External Remote Service</v>
      </c>
    </row>
    <row r="1610" spans="1:15" x14ac:dyDescent="0.3">
      <c r="A1610" t="s">
        <v>4320</v>
      </c>
      <c r="B1610" t="s">
        <v>4321</v>
      </c>
      <c r="C1610" t="s">
        <v>83</v>
      </c>
      <c r="D1610" t="s">
        <v>1877</v>
      </c>
      <c r="E1610" t="s">
        <v>4322</v>
      </c>
      <c r="G1610" t="str">
        <f>IFERROR(VLOOKUP(C1610,'CWE Categories'!A:C,3,0),"")</f>
        <v>Cross-site Scripting (XSS)</v>
      </c>
      <c r="M1610" t="str">
        <f>IF($G1610&lt;&gt;"",VLOOKUP($G1610,Model!$A:$D,2,0),"")</f>
        <v>Command and Scripting Interpreter: JavaScript/JScript</v>
      </c>
      <c r="N1610" t="str">
        <f>IF($G1610&lt;&gt;"",VLOOKUP($G1610,Model!$A:$D,3,0),"")</f>
        <v>Man-in-the-Browser</v>
      </c>
      <c r="O1610" t="str">
        <f>IF($G1610&lt;&gt;"",VLOOKUP($G1610,Model!$A:$D,4,0),"")</f>
        <v>Stored – Drive-by Compromise, Others – User Execution: Malicious Link</v>
      </c>
    </row>
    <row r="1611" spans="1:15" x14ac:dyDescent="0.3">
      <c r="A1611" t="s">
        <v>4323</v>
      </c>
      <c r="B1611" t="s">
        <v>4324</v>
      </c>
      <c r="C1611" t="s">
        <v>17</v>
      </c>
      <c r="D1611" t="s">
        <v>1877</v>
      </c>
      <c r="E1611" t="s">
        <v>4325</v>
      </c>
      <c r="G1611" t="str">
        <f>IFERROR(VLOOKUP(C1611,'CWE Categories'!A:C,3,0),"")</f>
        <v>Memory Modification (Memory Buffer Errors, Pointer Issues, Type Errors, etc.)</v>
      </c>
      <c r="M1611" t="str">
        <f>IF($G1611&lt;&gt;"",VLOOKUP($G1611,Model!$A:$D,2,0),"")</f>
        <v>Hijack Execution Flow, Endpoint Denial of Service: Application or System Exploitation</v>
      </c>
      <c r="N1611" t="str">
        <f>IF($G1611&lt;&gt;"",VLOOKUP($G1611,Model!$A:$D,3,0),"")</f>
        <v>N/A</v>
      </c>
      <c r="O1611">
        <f>IF($G1611&lt;&gt;"",VLOOKUP($G1611,Model!$A:$D,4,0),"")</f>
        <v>0</v>
      </c>
    </row>
    <row r="1612" spans="1:15" x14ac:dyDescent="0.3">
      <c r="A1612" t="s">
        <v>4326</v>
      </c>
      <c r="B1612" t="s">
        <v>4327</v>
      </c>
      <c r="C1612" t="s">
        <v>390</v>
      </c>
      <c r="D1612" t="s">
        <v>1877</v>
      </c>
      <c r="E1612" t="s">
        <v>4328</v>
      </c>
      <c r="G1612" t="str">
        <f>IFERROR(VLOOKUP(C1612,'CWE Categories'!A:C,3,0),"")</f>
        <v>General Authentication, Authorization, and Permission Errors</v>
      </c>
      <c r="M1612" t="str">
        <f>IF($G1612&lt;&gt;"",VLOOKUP($G1612,Model!$A:$D,2,0),"")</f>
        <v>Exploit Public-Facing Application,  Exploitation for Privilege Escalation, Exploitation of Remote Services</v>
      </c>
      <c r="N1612" t="str">
        <f>IF($G1612&lt;&gt;"",VLOOKUP($G1612,Model!$A:$D,3,0),"")</f>
        <v>Depends on what is given access to.</v>
      </c>
      <c r="O1612" t="str">
        <f>IF($G1612&lt;&gt;"",VLOOKUP($G1612,Model!$A:$D,4,0),"")</f>
        <v>N/A</v>
      </c>
    </row>
    <row r="1613" spans="1:15" x14ac:dyDescent="0.3">
      <c r="A1613" t="s">
        <v>4329</v>
      </c>
      <c r="B1613" t="s">
        <v>4330</v>
      </c>
      <c r="C1613" t="s">
        <v>1638</v>
      </c>
      <c r="D1613" t="s">
        <v>1877</v>
      </c>
      <c r="E1613" t="s">
        <v>2761</v>
      </c>
      <c r="G1613" t="str">
        <f>IFERROR(VLOOKUP(C1613,'CWE Categories'!A:C,3,0),"")</f>
        <v>Infinite Loop</v>
      </c>
      <c r="M1613" t="str">
        <f>IF($G1613&lt;&gt;"",VLOOKUP($G1613,Model!$A:$D,2,0),"")</f>
        <v>Endpoint Denial of Service: Application or System Exploitation</v>
      </c>
      <c r="N1613" t="str">
        <f>IF($G1613&lt;&gt;"",VLOOKUP($G1613,Model!$A:$D,3,0),"")</f>
        <v>N/A</v>
      </c>
      <c r="O1613" t="str">
        <f>IF($G1613&lt;&gt;"",VLOOKUP($G1613,Model!$A:$D,4,0),"")</f>
        <v>N/A</v>
      </c>
    </row>
    <row r="1614" spans="1:15" x14ac:dyDescent="0.3">
      <c r="A1614" t="s">
        <v>4331</v>
      </c>
      <c r="B1614" t="s">
        <v>4332</v>
      </c>
      <c r="C1614" t="s">
        <v>429</v>
      </c>
      <c r="D1614" t="s">
        <v>1877</v>
      </c>
      <c r="E1614" t="s">
        <v>2652</v>
      </c>
      <c r="G1614" t="str">
        <f>IFERROR(VLOOKUP(C1614,'CWE Categories'!A:C,3,0),"")</f>
        <v>Memory Read (Memory Buffer Errors, Pointer Issues, Type Errors, etc.)</v>
      </c>
      <c r="M1614" t="str">
        <f>IF($G1614&lt;&gt;"",VLOOKUP($G1614,Model!$A:$D,2,0),"")</f>
        <v>Data from Local System</v>
      </c>
      <c r="N1614" t="str">
        <f>IF($G1614&lt;&gt;"",VLOOKUP($G1614,Model!$A:$D,3,0),"")</f>
        <v>Exploitation for Defense Evasion, Exploitation for Credential Access</v>
      </c>
      <c r="O1614">
        <f>IF($G1614&lt;&gt;"",VLOOKUP($G1614,Model!$A:$D,4,0),"")</f>
        <v>0</v>
      </c>
    </row>
    <row r="1615" spans="1:15" x14ac:dyDescent="0.3">
      <c r="A1615" t="s">
        <v>4333</v>
      </c>
      <c r="B1615" t="s">
        <v>4334</v>
      </c>
      <c r="C1615" t="s">
        <v>128</v>
      </c>
      <c r="D1615" t="s">
        <v>1877</v>
      </c>
      <c r="E1615" t="s">
        <v>1945</v>
      </c>
      <c r="G1615" t="str">
        <f>IFERROR(VLOOKUP(C1615,'CWE Categories'!A:C,3,0),"")</f>
        <v>General Authentication, Authorization, and Permission Errors</v>
      </c>
      <c r="M1615" t="str">
        <f>IF($G1615&lt;&gt;"",VLOOKUP($G1615,Model!$A:$D,2,0),"")</f>
        <v>Exploit Public-Facing Application,  Exploitation for Privilege Escalation, Exploitation of Remote Services</v>
      </c>
      <c r="N1615" t="str">
        <f>IF($G1615&lt;&gt;"",VLOOKUP($G1615,Model!$A:$D,3,0),"")</f>
        <v>Depends on what is given access to.</v>
      </c>
      <c r="O1615" t="str">
        <f>IF($G1615&lt;&gt;"",VLOOKUP($G1615,Model!$A:$D,4,0),"")</f>
        <v>N/A</v>
      </c>
    </row>
    <row r="1616" spans="1:15" x14ac:dyDescent="0.3">
      <c r="A1616" t="s">
        <v>4335</v>
      </c>
      <c r="B1616" t="s">
        <v>4336</v>
      </c>
      <c r="C1616" t="e">
        <v>#N/A</v>
      </c>
      <c r="D1616" t="s">
        <v>1877</v>
      </c>
      <c r="E1616" t="e">
        <v>#N/A</v>
      </c>
      <c r="G1616" t="str">
        <f>IFERROR(VLOOKUP(C1616,'CWE Categories'!A:C,3,0),"")</f>
        <v/>
      </c>
      <c r="M1616" t="str">
        <f>IF($G1616&lt;&gt;"",VLOOKUP($G1616,Model!$A:$D,2,0),"")</f>
        <v/>
      </c>
      <c r="N1616" t="str">
        <f>IF($G1616&lt;&gt;"",VLOOKUP($G1616,Model!$A:$D,3,0),"")</f>
        <v/>
      </c>
      <c r="O1616" t="str">
        <f>IF($G1616&lt;&gt;"",VLOOKUP($G1616,Model!$A:$D,4,0),"")</f>
        <v/>
      </c>
    </row>
    <row r="1617" spans="1:15" x14ac:dyDescent="0.3">
      <c r="A1617" t="s">
        <v>4337</v>
      </c>
      <c r="B1617" t="s">
        <v>4338</v>
      </c>
      <c r="C1617" t="e">
        <v>#N/A</v>
      </c>
      <c r="D1617" t="s">
        <v>1877</v>
      </c>
      <c r="E1617" t="e">
        <v>#N/A</v>
      </c>
      <c r="G1617" t="str">
        <f>IFERROR(VLOOKUP(C1617,'CWE Categories'!A:C,3,0),"")</f>
        <v/>
      </c>
      <c r="M1617" t="str">
        <f>IF($G1617&lt;&gt;"",VLOOKUP($G1617,Model!$A:$D,2,0),"")</f>
        <v/>
      </c>
      <c r="N1617" t="str">
        <f>IF($G1617&lt;&gt;"",VLOOKUP($G1617,Model!$A:$D,3,0),"")</f>
        <v/>
      </c>
      <c r="O1617" t="str">
        <f>IF($G1617&lt;&gt;"",VLOOKUP($G1617,Model!$A:$D,4,0),"")</f>
        <v/>
      </c>
    </row>
    <row r="1618" spans="1:15" x14ac:dyDescent="0.3">
      <c r="A1618" t="s">
        <v>4339</v>
      </c>
      <c r="B1618" t="s">
        <v>4340</v>
      </c>
      <c r="C1618" t="s">
        <v>394</v>
      </c>
      <c r="D1618" t="s">
        <v>1877</v>
      </c>
      <c r="E1618" t="s">
        <v>4341</v>
      </c>
      <c r="G1618" t="str">
        <f>IFERROR(VLOOKUP(C1618,'CWE Categories'!A:C,3,0),"")</f>
        <v/>
      </c>
      <c r="M1618" t="str">
        <f>IF($G1618&lt;&gt;"",VLOOKUP($G1618,Model!$A:$D,2,0),"")</f>
        <v/>
      </c>
      <c r="N1618" t="str">
        <f>IF($G1618&lt;&gt;"",VLOOKUP($G1618,Model!$A:$D,3,0),"")</f>
        <v/>
      </c>
      <c r="O1618" t="str">
        <f>IF($G1618&lt;&gt;"",VLOOKUP($G1618,Model!$A:$D,4,0),"")</f>
        <v/>
      </c>
    </row>
    <row r="1619" spans="1:15" x14ac:dyDescent="0.3">
      <c r="A1619" t="s">
        <v>4342</v>
      </c>
      <c r="B1619" t="s">
        <v>4343</v>
      </c>
      <c r="C1619" t="s">
        <v>73</v>
      </c>
      <c r="D1619" t="s">
        <v>1877</v>
      </c>
      <c r="E1619" t="s">
        <v>4344</v>
      </c>
      <c r="G1619" t="str">
        <f>IFERROR(VLOOKUP(C1619,'CWE Categories'!A:C,3,0),"")</f>
        <v>OS Command Injection</v>
      </c>
      <c r="M1619" t="str">
        <f>IF($G1619&lt;&gt;"",VLOOKUP($G1619,Model!$A:$D,2,0),"")</f>
        <v>Command and Scripting Interpreter</v>
      </c>
      <c r="N1619" t="str">
        <f>IF($G1619&lt;&gt;"",VLOOKUP($G1619,Model!$A:$D,3,0),"")</f>
        <v>N/A</v>
      </c>
      <c r="O1619" t="str">
        <f>IF($G1619&lt;&gt;"",VLOOKUP($G1619,Model!$A:$D,4,0),"")</f>
        <v>External Remote Service</v>
      </c>
    </row>
    <row r="1620" spans="1:15" x14ac:dyDescent="0.3">
      <c r="A1620" t="s">
        <v>4345</v>
      </c>
      <c r="B1620" t="s">
        <v>4346</v>
      </c>
      <c r="C1620" t="s">
        <v>429</v>
      </c>
      <c r="D1620" t="s">
        <v>1877</v>
      </c>
      <c r="E1620" t="s">
        <v>3362</v>
      </c>
      <c r="G1620" t="str">
        <f>IFERROR(VLOOKUP(C1620,'CWE Categories'!A:C,3,0),"")</f>
        <v>Memory Read (Memory Buffer Errors, Pointer Issues, Type Errors, etc.)</v>
      </c>
      <c r="M1620" t="str">
        <f>IF($G1620&lt;&gt;"",VLOOKUP($G1620,Model!$A:$D,2,0),"")</f>
        <v>Data from Local System</v>
      </c>
      <c r="N1620" t="str">
        <f>IF($G1620&lt;&gt;"",VLOOKUP($G1620,Model!$A:$D,3,0),"")</f>
        <v>Exploitation for Defense Evasion, Exploitation for Credential Access</v>
      </c>
      <c r="O1620">
        <f>IF($G1620&lt;&gt;"",VLOOKUP($G1620,Model!$A:$D,4,0),"")</f>
        <v>0</v>
      </c>
    </row>
    <row r="1621" spans="1:15" x14ac:dyDescent="0.3">
      <c r="A1621" t="s">
        <v>4347</v>
      </c>
      <c r="B1621" t="s">
        <v>4348</v>
      </c>
      <c r="C1621" t="s">
        <v>261</v>
      </c>
      <c r="D1621" t="s">
        <v>1877</v>
      </c>
      <c r="E1621" t="s">
        <v>4349</v>
      </c>
      <c r="G1621" t="str">
        <f>IFERROR(VLOOKUP(C1621,'CWE Categories'!A:C,3,0),"")</f>
        <v>Directory Traversal (Relative and Absolute)</v>
      </c>
      <c r="M1621" t="str">
        <f>IF($G1621&lt;&gt;"",VLOOKUP($G1621,Model!$A:$D,2,0),"")</f>
        <v>Read files on system  - Data from Local System; Delete files  - Data Destruction; Upload files - Server Software Component: Web Shell; Write to existing files on system  - Data Manipulation</v>
      </c>
      <c r="N1621" t="str">
        <f>IF($G1621&lt;&gt;"",VLOOKUP($G1621,Model!$A:$D,3,0),"")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621" t="str">
        <f>IF($G1621&lt;&gt;"",VLOOKUP($G1621,Model!$A:$D,4,0),"")</f>
        <v>T1133</v>
      </c>
    </row>
    <row r="1622" spans="1:15" x14ac:dyDescent="0.3">
      <c r="A1622" t="s">
        <v>4350</v>
      </c>
      <c r="B1622" t="s">
        <v>4351</v>
      </c>
      <c r="C1622" t="s">
        <v>1610</v>
      </c>
      <c r="D1622" t="s">
        <v>1877</v>
      </c>
      <c r="E1622" t="s">
        <v>3635</v>
      </c>
      <c r="G1622" t="str">
        <f>IFERROR(VLOOKUP(C1622,'CWE Categories'!A:C,3,0),"")</f>
        <v/>
      </c>
      <c r="M1622" t="str">
        <f>IF($G1622&lt;&gt;"",VLOOKUP($G1622,Model!$A:$D,2,0),"")</f>
        <v/>
      </c>
      <c r="N1622" t="str">
        <f>IF($G1622&lt;&gt;"",VLOOKUP($G1622,Model!$A:$D,3,0),"")</f>
        <v/>
      </c>
      <c r="O1622" t="str">
        <f>IF($G1622&lt;&gt;"",VLOOKUP($G1622,Model!$A:$D,4,0),"")</f>
        <v/>
      </c>
    </row>
    <row r="1623" spans="1:15" x14ac:dyDescent="0.3">
      <c r="A1623" t="s">
        <v>4352</v>
      </c>
      <c r="B1623" t="s">
        <v>4353</v>
      </c>
      <c r="C1623" t="s">
        <v>855</v>
      </c>
      <c r="D1623" t="s">
        <v>1877</v>
      </c>
      <c r="E1623" t="s">
        <v>4354</v>
      </c>
      <c r="G1623" t="str">
        <f>IFERROR(VLOOKUP(C1623,'CWE Categories'!A:C,3,0),"")</f>
        <v>General Authentication, Authorization, and Permission Errors</v>
      </c>
      <c r="M1623" t="str">
        <f>IF($G1623&lt;&gt;"",VLOOKUP($G1623,Model!$A:$D,2,0),"")</f>
        <v>Exploit Public-Facing Application,  Exploitation for Privilege Escalation, Exploitation of Remote Services</v>
      </c>
      <c r="N1623" t="str">
        <f>IF($G1623&lt;&gt;"",VLOOKUP($G1623,Model!$A:$D,3,0),"")</f>
        <v>Depends on what is given access to.</v>
      </c>
      <c r="O1623" t="str">
        <f>IF($G1623&lt;&gt;"",VLOOKUP($G1623,Model!$A:$D,4,0),"")</f>
        <v>N/A</v>
      </c>
    </row>
    <row r="1624" spans="1:15" x14ac:dyDescent="0.3">
      <c r="A1624" t="s">
        <v>4355</v>
      </c>
      <c r="B1624" t="s">
        <v>4356</v>
      </c>
      <c r="C1624" t="e">
        <v>#N/A</v>
      </c>
      <c r="D1624" t="s">
        <v>1877</v>
      </c>
      <c r="E1624" t="e">
        <v>#N/A</v>
      </c>
      <c r="G1624" t="str">
        <f>IFERROR(VLOOKUP(C1624,'CWE Categories'!A:C,3,0),"")</f>
        <v/>
      </c>
      <c r="M1624" t="str">
        <f>IF($G1624&lt;&gt;"",VLOOKUP($G1624,Model!$A:$D,2,0),"")</f>
        <v/>
      </c>
      <c r="N1624" t="str">
        <f>IF($G1624&lt;&gt;"",VLOOKUP($G1624,Model!$A:$D,3,0),"")</f>
        <v/>
      </c>
      <c r="O1624" t="str">
        <f>IF($G1624&lt;&gt;"",VLOOKUP($G1624,Model!$A:$D,4,0),"")</f>
        <v/>
      </c>
    </row>
    <row r="1625" spans="1:15" x14ac:dyDescent="0.3">
      <c r="A1625" t="s">
        <v>4357</v>
      </c>
      <c r="B1625" t="s">
        <v>4358</v>
      </c>
      <c r="C1625" t="s">
        <v>83</v>
      </c>
      <c r="D1625" t="s">
        <v>1877</v>
      </c>
      <c r="E1625" t="s">
        <v>4359</v>
      </c>
      <c r="G1625" t="str">
        <f>IFERROR(VLOOKUP(C1625,'CWE Categories'!A:C,3,0),"")</f>
        <v>Cross-site Scripting (XSS)</v>
      </c>
      <c r="M1625" t="str">
        <f>IF($G1625&lt;&gt;"",VLOOKUP($G1625,Model!$A:$D,2,0),"")</f>
        <v>Command and Scripting Interpreter: JavaScript/JScript</v>
      </c>
      <c r="N1625" t="str">
        <f>IF($G1625&lt;&gt;"",VLOOKUP($G1625,Model!$A:$D,3,0),"")</f>
        <v>Man-in-the-Browser</v>
      </c>
      <c r="O1625" t="str">
        <f>IF($G1625&lt;&gt;"",VLOOKUP($G1625,Model!$A:$D,4,0),"")</f>
        <v>Stored – Drive-by Compromise, Others – User Execution: Malicious Link</v>
      </c>
    </row>
    <row r="1626" spans="1:15" x14ac:dyDescent="0.3">
      <c r="A1626" t="s">
        <v>4360</v>
      </c>
      <c r="B1626" t="s">
        <v>4361</v>
      </c>
      <c r="C1626" t="s">
        <v>83</v>
      </c>
      <c r="D1626" t="s">
        <v>1877</v>
      </c>
      <c r="E1626" t="s">
        <v>4362</v>
      </c>
      <c r="G1626" t="str">
        <f>IFERROR(VLOOKUP(C1626,'CWE Categories'!A:C,3,0),"")</f>
        <v>Cross-site Scripting (XSS)</v>
      </c>
      <c r="M1626" t="str">
        <f>IF($G1626&lt;&gt;"",VLOOKUP($G1626,Model!$A:$D,2,0),"")</f>
        <v>Command and Scripting Interpreter: JavaScript/JScript</v>
      </c>
      <c r="N1626" t="str">
        <f>IF($G1626&lt;&gt;"",VLOOKUP($G1626,Model!$A:$D,3,0),"")</f>
        <v>Man-in-the-Browser</v>
      </c>
      <c r="O1626" t="str">
        <f>IF($G1626&lt;&gt;"",VLOOKUP($G1626,Model!$A:$D,4,0),"")</f>
        <v>Stored – Drive-by Compromise, Others – User Execution: Malicious Link</v>
      </c>
    </row>
    <row r="1627" spans="1:15" x14ac:dyDescent="0.3">
      <c r="A1627" t="s">
        <v>4363</v>
      </c>
      <c r="B1627" t="s">
        <v>4364</v>
      </c>
      <c r="C1627" t="s">
        <v>1543</v>
      </c>
      <c r="D1627" t="s">
        <v>1877</v>
      </c>
      <c r="E1627" t="s">
        <v>4365</v>
      </c>
      <c r="G1627" t="str">
        <f>IFERROR(VLOOKUP(C1627,'CWE Categories'!A:C,3,0),"")</f>
        <v>Memory Modification (Memory Buffer Errors, Pointer Issues, Type Errors, etc.)</v>
      </c>
      <c r="M1627" t="str">
        <f>IF($G1627&lt;&gt;"",VLOOKUP($G1627,Model!$A:$D,2,0),"")</f>
        <v>Hijack Execution Flow, Endpoint Denial of Service: Application or System Exploitation</v>
      </c>
      <c r="N1627" t="str">
        <f>IF($G1627&lt;&gt;"",VLOOKUP($G1627,Model!$A:$D,3,0),"")</f>
        <v>N/A</v>
      </c>
      <c r="O1627">
        <f>IF($G1627&lt;&gt;"",VLOOKUP($G1627,Model!$A:$D,4,0),"")</f>
        <v>0</v>
      </c>
    </row>
    <row r="1628" spans="1:15" x14ac:dyDescent="0.3">
      <c r="A1628" t="s">
        <v>4366</v>
      </c>
      <c r="B1628" t="s">
        <v>4367</v>
      </c>
      <c r="C1628" t="s">
        <v>83</v>
      </c>
      <c r="D1628" t="s">
        <v>1877</v>
      </c>
      <c r="E1628" t="s">
        <v>4368</v>
      </c>
      <c r="G1628" t="str">
        <f>IFERROR(VLOOKUP(C1628,'CWE Categories'!A:C,3,0),"")</f>
        <v>Cross-site Scripting (XSS)</v>
      </c>
      <c r="M1628" t="str">
        <f>IF($G1628&lt;&gt;"",VLOOKUP($G1628,Model!$A:$D,2,0),"")</f>
        <v>Command and Scripting Interpreter: JavaScript/JScript</v>
      </c>
      <c r="N1628" t="str">
        <f>IF($G1628&lt;&gt;"",VLOOKUP($G1628,Model!$A:$D,3,0),"")</f>
        <v>Man-in-the-Browser</v>
      </c>
      <c r="O1628" t="str">
        <f>IF($G1628&lt;&gt;"",VLOOKUP($G1628,Model!$A:$D,4,0),"")</f>
        <v>Stored – Drive-by Compromise, Others – User Execution: Malicious Link</v>
      </c>
    </row>
    <row r="1629" spans="1:15" x14ac:dyDescent="0.3">
      <c r="A1629" t="s">
        <v>4369</v>
      </c>
      <c r="B1629" t="s">
        <v>4370</v>
      </c>
      <c r="C1629" t="s">
        <v>203</v>
      </c>
      <c r="D1629" t="s">
        <v>1877</v>
      </c>
      <c r="E1629" t="s">
        <v>4371</v>
      </c>
      <c r="G1629" t="str">
        <f>IFERROR(VLOOKUP(C1629,'CWE Categories'!A:C,3,0),"")</f>
        <v/>
      </c>
      <c r="M1629" t="str">
        <f>IF($G1629&lt;&gt;"",VLOOKUP($G1629,Model!$A:$D,2,0),"")</f>
        <v/>
      </c>
      <c r="N1629" t="str">
        <f>IF($G1629&lt;&gt;"",VLOOKUP($G1629,Model!$A:$D,3,0),"")</f>
        <v/>
      </c>
      <c r="O1629" t="str">
        <f>IF($G1629&lt;&gt;"",VLOOKUP($G1629,Model!$A:$D,4,0),"")</f>
        <v/>
      </c>
    </row>
    <row r="1630" spans="1:15" x14ac:dyDescent="0.3">
      <c r="A1630" t="s">
        <v>4372</v>
      </c>
      <c r="B1630" t="s">
        <v>4373</v>
      </c>
      <c r="C1630" t="s">
        <v>190</v>
      </c>
      <c r="D1630" t="s">
        <v>1877</v>
      </c>
      <c r="E1630" t="s">
        <v>4374</v>
      </c>
      <c r="G1630" t="str">
        <f>IFERROR(VLOOKUP(C1630,'CWE Categories'!A:C,3,0),"")</f>
        <v>General Authentication, Authorization, and Permission Errors</v>
      </c>
      <c r="M1630" t="str">
        <f>IF($G1630&lt;&gt;"",VLOOKUP($G1630,Model!$A:$D,2,0),"")</f>
        <v>Exploit Public-Facing Application,  Exploitation for Privilege Escalation, Exploitation of Remote Services</v>
      </c>
      <c r="N1630" t="str">
        <f>IF($G1630&lt;&gt;"",VLOOKUP($G1630,Model!$A:$D,3,0),"")</f>
        <v>Depends on what is given access to.</v>
      </c>
      <c r="O1630" t="str">
        <f>IF($G1630&lt;&gt;"",VLOOKUP($G1630,Model!$A:$D,4,0),"")</f>
        <v>N/A</v>
      </c>
    </row>
    <row r="1631" spans="1:15" x14ac:dyDescent="0.3">
      <c r="A1631" t="s">
        <v>4375</v>
      </c>
      <c r="B1631" t="s">
        <v>4376</v>
      </c>
      <c r="C1631" t="s">
        <v>17</v>
      </c>
      <c r="D1631" t="s">
        <v>1877</v>
      </c>
      <c r="E1631" t="s">
        <v>4377</v>
      </c>
      <c r="G1631" t="str">
        <f>IFERROR(VLOOKUP(C1631,'CWE Categories'!A:C,3,0),"")</f>
        <v>Memory Modification (Memory Buffer Errors, Pointer Issues, Type Errors, etc.)</v>
      </c>
      <c r="M1631" t="str">
        <f>IF($G1631&lt;&gt;"",VLOOKUP($G1631,Model!$A:$D,2,0),"")</f>
        <v>Hijack Execution Flow, Endpoint Denial of Service: Application or System Exploitation</v>
      </c>
      <c r="N1631" t="str">
        <f>IF($G1631&lt;&gt;"",VLOOKUP($G1631,Model!$A:$D,3,0),"")</f>
        <v>N/A</v>
      </c>
      <c r="O1631">
        <f>IF($G1631&lt;&gt;"",VLOOKUP($G1631,Model!$A:$D,4,0),"")</f>
        <v>0</v>
      </c>
    </row>
    <row r="1632" spans="1:15" x14ac:dyDescent="0.3">
      <c r="A1632" t="s">
        <v>4378</v>
      </c>
      <c r="B1632" t="s">
        <v>4379</v>
      </c>
      <c r="C1632" t="s">
        <v>2096</v>
      </c>
      <c r="D1632" t="s">
        <v>1877</v>
      </c>
      <c r="E1632" t="s">
        <v>4380</v>
      </c>
      <c r="G1632" t="str">
        <f>IFERROR(VLOOKUP(C1632,'CWE Categories'!A:C,3,0),"")</f>
        <v>Unrestricted File Upload</v>
      </c>
      <c r="M1632" t="str">
        <f>IF($G1632&lt;&gt;"",VLOOKUP($G1632,Model!$A:$D,2,0),"")</f>
        <v>Server Software Component: Web Shell</v>
      </c>
      <c r="N1632" t="str">
        <f>IF($G1632&lt;&gt;"",VLOOKUP($G1632,Model!$A:$D,3,0),"")</f>
        <v>Command and Scripting Interpreter</v>
      </c>
      <c r="O1632" t="str">
        <f>IF($G1632&lt;&gt;"",VLOOKUP($G1632,Model!$A:$D,4,0),"")</f>
        <v>External Remote Service</v>
      </c>
    </row>
    <row r="1633" spans="1:15" x14ac:dyDescent="0.3">
      <c r="A1633" t="s">
        <v>4381</v>
      </c>
      <c r="B1633" t="s">
        <v>4382</v>
      </c>
      <c r="C1633" t="s">
        <v>1165</v>
      </c>
      <c r="D1633" t="s">
        <v>1877</v>
      </c>
      <c r="E1633" t="s">
        <v>4383</v>
      </c>
      <c r="G1633" t="str">
        <f>IFERROR(VLOOKUP(C1633,'CWE Categories'!A:C,3,0),"")</f>
        <v>General Credential Management Errors</v>
      </c>
      <c r="M1633" t="str">
        <f>IF($G1633&lt;&gt;"",VLOOKUP($G1633,Model!$A:$D,2,0),"")</f>
        <v>Unsecure Credentials</v>
      </c>
      <c r="N1633" t="str">
        <f>IF($G1633&lt;&gt;"",VLOOKUP($G1633,Model!$A:$D,3,0),"")</f>
        <v>Valid Accounts</v>
      </c>
      <c r="O1633" t="str">
        <f>IF($G1633&lt;&gt;"",VLOOKUP($G1633,Model!$A:$D,4,0),"")</f>
        <v>N/A</v>
      </c>
    </row>
    <row r="1634" spans="1:15" x14ac:dyDescent="0.3">
      <c r="A1634" t="s">
        <v>4384</v>
      </c>
      <c r="B1634" t="s">
        <v>4385</v>
      </c>
      <c r="C1634" t="s">
        <v>394</v>
      </c>
      <c r="D1634" t="s">
        <v>1877</v>
      </c>
      <c r="E1634" t="s">
        <v>2467</v>
      </c>
      <c r="G1634" t="str">
        <f>IFERROR(VLOOKUP(C1634,'CWE Categories'!A:C,3,0),"")</f>
        <v/>
      </c>
      <c r="M1634" t="str">
        <f>IF($G1634&lt;&gt;"",VLOOKUP($G1634,Model!$A:$D,2,0),"")</f>
        <v/>
      </c>
      <c r="N1634" t="str">
        <f>IF($G1634&lt;&gt;"",VLOOKUP($G1634,Model!$A:$D,3,0),"")</f>
        <v/>
      </c>
      <c r="O1634" t="str">
        <f>IF($G1634&lt;&gt;"",VLOOKUP($G1634,Model!$A:$D,4,0),"")</f>
        <v/>
      </c>
    </row>
    <row r="1635" spans="1:15" x14ac:dyDescent="0.3">
      <c r="A1635" t="s">
        <v>4386</v>
      </c>
      <c r="B1635" t="s">
        <v>4387</v>
      </c>
      <c r="C1635" t="s">
        <v>261</v>
      </c>
      <c r="D1635" t="s">
        <v>1877</v>
      </c>
      <c r="E1635" t="s">
        <v>3416</v>
      </c>
      <c r="G1635" t="str">
        <f>IFERROR(VLOOKUP(C1635,'CWE Categories'!A:C,3,0),"")</f>
        <v>Directory Traversal (Relative and Absolute)</v>
      </c>
      <c r="M1635" t="str">
        <f>IF($G1635&lt;&gt;"",VLOOKUP($G1635,Model!$A:$D,2,0),"")</f>
        <v>Read files on system  - Data from Local System; Delete files  - Data Destruction; Upload files - Server Software Component: Web Shell; Write to existing files on system  - Data Manipulation</v>
      </c>
      <c r="N1635" t="str">
        <f>IF($G1635&lt;&gt;"",VLOOKUP($G1635,Model!$A:$D,3,0),"")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635" t="str">
        <f>IF($G1635&lt;&gt;"",VLOOKUP($G1635,Model!$A:$D,4,0),"")</f>
        <v>T1133</v>
      </c>
    </row>
    <row r="1636" spans="1:15" x14ac:dyDescent="0.3">
      <c r="A1636" t="s">
        <v>4388</v>
      </c>
      <c r="B1636" t="s">
        <v>4389</v>
      </c>
      <c r="C1636" t="s">
        <v>394</v>
      </c>
      <c r="D1636" t="s">
        <v>1877</v>
      </c>
      <c r="E1636">
        <v>0</v>
      </c>
      <c r="G1636" t="str">
        <f>IFERROR(VLOOKUP(C1636,'CWE Categories'!A:C,3,0),"")</f>
        <v/>
      </c>
      <c r="M1636" t="str">
        <f>IF($G1636&lt;&gt;"",VLOOKUP($G1636,Model!$A:$D,2,0),"")</f>
        <v/>
      </c>
      <c r="N1636" t="str">
        <f>IF($G1636&lt;&gt;"",VLOOKUP($G1636,Model!$A:$D,3,0),"")</f>
        <v/>
      </c>
      <c r="O1636" t="str">
        <f>IF($G1636&lt;&gt;"",VLOOKUP($G1636,Model!$A:$D,4,0),"")</f>
        <v/>
      </c>
    </row>
    <row r="1637" spans="1:15" x14ac:dyDescent="0.3">
      <c r="A1637" t="s">
        <v>4390</v>
      </c>
      <c r="B1637" t="s">
        <v>4391</v>
      </c>
      <c r="C1637" t="s">
        <v>83</v>
      </c>
      <c r="D1637" t="s">
        <v>1877</v>
      </c>
      <c r="E1637" t="s">
        <v>4392</v>
      </c>
      <c r="G1637" t="str">
        <f>IFERROR(VLOOKUP(C1637,'CWE Categories'!A:C,3,0),"")</f>
        <v>Cross-site Scripting (XSS)</v>
      </c>
      <c r="M1637" t="str">
        <f>IF($G1637&lt;&gt;"",VLOOKUP($G1637,Model!$A:$D,2,0),"")</f>
        <v>Command and Scripting Interpreter: JavaScript/JScript</v>
      </c>
      <c r="N1637" t="str">
        <f>IF($G1637&lt;&gt;"",VLOOKUP($G1637,Model!$A:$D,3,0),"")</f>
        <v>Man-in-the-Browser</v>
      </c>
      <c r="O1637" t="str">
        <f>IF($G1637&lt;&gt;"",VLOOKUP($G1637,Model!$A:$D,4,0),"")</f>
        <v>Stored – Drive-by Compromise, Others – User Execution: Malicious Link</v>
      </c>
    </row>
    <row r="1638" spans="1:15" x14ac:dyDescent="0.3">
      <c r="A1638" t="s">
        <v>4393</v>
      </c>
      <c r="B1638" t="s">
        <v>4394</v>
      </c>
      <c r="C1638" t="s">
        <v>158</v>
      </c>
      <c r="D1638" t="s">
        <v>1877</v>
      </c>
      <c r="E1638" t="s">
        <v>1942</v>
      </c>
      <c r="G1638" t="str">
        <f>IFERROR(VLOOKUP(C1638,'CWE Categories'!A:C,3,0),"")</f>
        <v>Uncontrolled Resource Consumption</v>
      </c>
      <c r="M1638" t="str">
        <f>IF($G1638&lt;&gt;"",VLOOKUP($G1638,Model!$A:$D,2,0),"")</f>
        <v>Endpoint Denial of Service</v>
      </c>
      <c r="N1638" t="str">
        <f>IF($G1638&lt;&gt;"",VLOOKUP($G1638,Model!$A:$D,3,0),"")</f>
        <v>N/A</v>
      </c>
      <c r="O1638" t="str">
        <f>IF($G1638&lt;&gt;"",VLOOKUP($G1638,Model!$A:$D,4,0),"")</f>
        <v>N/A</v>
      </c>
    </row>
    <row r="1639" spans="1:15" x14ac:dyDescent="0.3">
      <c r="A1639" t="s">
        <v>4395</v>
      </c>
      <c r="B1639" t="s">
        <v>4396</v>
      </c>
      <c r="C1639" t="s">
        <v>136</v>
      </c>
      <c r="D1639" t="s">
        <v>1877</v>
      </c>
      <c r="E1639">
        <v>0</v>
      </c>
      <c r="G1639" t="str">
        <f>IFERROR(VLOOKUP(C1639,'CWE Categories'!A:C,3,0),"")</f>
        <v>General Authentication, Authorization, and Permission Errors</v>
      </c>
      <c r="M1639" t="str">
        <f>IF($G1639&lt;&gt;"",VLOOKUP($G1639,Model!$A:$D,2,0),"")</f>
        <v>Exploit Public-Facing Application,  Exploitation for Privilege Escalation, Exploitation of Remote Services</v>
      </c>
      <c r="N1639" t="str">
        <f>IF($G1639&lt;&gt;"",VLOOKUP($G1639,Model!$A:$D,3,0),"")</f>
        <v>Depends on what is given access to.</v>
      </c>
      <c r="O1639" t="str">
        <f>IF($G1639&lt;&gt;"",VLOOKUP($G1639,Model!$A:$D,4,0),"")</f>
        <v>N/A</v>
      </c>
    </row>
    <row r="1640" spans="1:15" x14ac:dyDescent="0.3">
      <c r="A1640" t="s">
        <v>4397</v>
      </c>
      <c r="B1640" t="s">
        <v>4398</v>
      </c>
      <c r="C1640" t="s">
        <v>334</v>
      </c>
      <c r="D1640" t="s">
        <v>1877</v>
      </c>
      <c r="E1640" t="s">
        <v>4399</v>
      </c>
      <c r="G1640" t="str">
        <f>IFERROR(VLOOKUP(C1640,'CWE Categories'!A:C,3,0),"")</f>
        <v>Uncontrolled Resource Consumption</v>
      </c>
      <c r="M1640" t="str">
        <f>IF($G1640&lt;&gt;"",VLOOKUP($G1640,Model!$A:$D,2,0),"")</f>
        <v>Endpoint Denial of Service</v>
      </c>
      <c r="N1640" t="str">
        <f>IF($G1640&lt;&gt;"",VLOOKUP($G1640,Model!$A:$D,3,0),"")</f>
        <v>N/A</v>
      </c>
      <c r="O1640" t="str">
        <f>IF($G1640&lt;&gt;"",VLOOKUP($G1640,Model!$A:$D,4,0),"")</f>
        <v>N/A</v>
      </c>
    </row>
    <row r="1641" spans="1:15" x14ac:dyDescent="0.3">
      <c r="A1641" t="s">
        <v>4400</v>
      </c>
      <c r="B1641" t="s">
        <v>4401</v>
      </c>
      <c r="C1641" t="s">
        <v>36</v>
      </c>
      <c r="D1641" t="s">
        <v>1877</v>
      </c>
      <c r="E1641" t="s">
        <v>2233</v>
      </c>
      <c r="G1641" t="str">
        <f>IFERROR(VLOOKUP(C1641,'CWE Categories'!A:C,3,0),"")</f>
        <v/>
      </c>
      <c r="M1641" t="str">
        <f>IF($G1641&lt;&gt;"",VLOOKUP($G1641,Model!$A:$D,2,0),"")</f>
        <v/>
      </c>
      <c r="N1641" t="str">
        <f>IF($G1641&lt;&gt;"",VLOOKUP($G1641,Model!$A:$D,3,0),"")</f>
        <v/>
      </c>
      <c r="O1641" t="str">
        <f>IF($G1641&lt;&gt;"",VLOOKUP($G1641,Model!$A:$D,4,0),"")</f>
        <v/>
      </c>
    </row>
    <row r="1642" spans="1:15" x14ac:dyDescent="0.3">
      <c r="A1642" t="s">
        <v>4402</v>
      </c>
      <c r="B1642" t="s">
        <v>4403</v>
      </c>
      <c r="C1642" t="s">
        <v>36</v>
      </c>
      <c r="D1642" t="s">
        <v>1877</v>
      </c>
      <c r="E1642">
        <v>0</v>
      </c>
      <c r="G1642" t="str">
        <f>IFERROR(VLOOKUP(C1642,'CWE Categories'!A:C,3,0),"")</f>
        <v/>
      </c>
      <c r="M1642" t="str">
        <f>IF($G1642&lt;&gt;"",VLOOKUP($G1642,Model!$A:$D,2,0),"")</f>
        <v/>
      </c>
      <c r="N1642" t="str">
        <f>IF($G1642&lt;&gt;"",VLOOKUP($G1642,Model!$A:$D,3,0),"")</f>
        <v/>
      </c>
      <c r="O1642" t="str">
        <f>IF($G1642&lt;&gt;"",VLOOKUP($G1642,Model!$A:$D,4,0),"")</f>
        <v/>
      </c>
    </row>
    <row r="1643" spans="1:15" x14ac:dyDescent="0.3">
      <c r="A1643" t="s">
        <v>4404</v>
      </c>
      <c r="B1643" t="s">
        <v>4405</v>
      </c>
      <c r="C1643" t="s">
        <v>106</v>
      </c>
      <c r="D1643" t="s">
        <v>1877</v>
      </c>
      <c r="E1643" t="s">
        <v>4406</v>
      </c>
      <c r="G1643" t="str">
        <f>IFERROR(VLOOKUP(C1643,'CWE Categories'!A:C,3,0),"")</f>
        <v>Cross-site Request Forgery (CSRF)</v>
      </c>
      <c r="M1643" t="str">
        <f>IF($G1643&lt;&gt;"",VLOOKUP($G1643,Model!$A:$D,2,0),"")</f>
        <v>Exploitation for Privilege Escalation</v>
      </c>
      <c r="N1643" t="str">
        <f>IF($G1643&lt;&gt;"",VLOOKUP($G1643,Model!$A:$D,3,0),"")</f>
        <v>Depends on what functionality is vulnerable</v>
      </c>
      <c r="O1643" t="str">
        <f>IF($G1643&lt;&gt;"",VLOOKUP($G1643,Model!$A:$D,4,0),"")</f>
        <v>User Execution: Malicious Link</v>
      </c>
    </row>
    <row r="1644" spans="1:15" x14ac:dyDescent="0.3">
      <c r="A1644" t="s">
        <v>4407</v>
      </c>
      <c r="B1644" t="s">
        <v>4408</v>
      </c>
      <c r="C1644" t="s">
        <v>150</v>
      </c>
      <c r="D1644" t="s">
        <v>1877</v>
      </c>
      <c r="E1644" t="s">
        <v>4409</v>
      </c>
      <c r="G1644" t="str">
        <f>IFERROR(VLOOKUP(C1644,'CWE Categories'!A:C,3,0),"")</f>
        <v>General Authentication, Authorization, and Permission Errors</v>
      </c>
      <c r="M1644" t="str">
        <f>IF($G1644&lt;&gt;"",VLOOKUP($G1644,Model!$A:$D,2,0),"")</f>
        <v>Exploit Public-Facing Application,  Exploitation for Privilege Escalation, Exploitation of Remote Services</v>
      </c>
      <c r="N1644" t="str">
        <f>IF($G1644&lt;&gt;"",VLOOKUP($G1644,Model!$A:$D,3,0),"")</f>
        <v>Depends on what is given access to.</v>
      </c>
      <c r="O1644" t="str">
        <f>IF($G1644&lt;&gt;"",VLOOKUP($G1644,Model!$A:$D,4,0),"")</f>
        <v>N/A</v>
      </c>
    </row>
    <row r="1645" spans="1:15" x14ac:dyDescent="0.3">
      <c r="A1645" t="s">
        <v>4410</v>
      </c>
      <c r="B1645" t="s">
        <v>4411</v>
      </c>
      <c r="C1645" t="s">
        <v>36</v>
      </c>
      <c r="D1645" t="s">
        <v>1877</v>
      </c>
      <c r="E1645" t="s">
        <v>3604</v>
      </c>
      <c r="G1645" t="str">
        <f>IFERROR(VLOOKUP(C1645,'CWE Categories'!A:C,3,0),"")</f>
        <v/>
      </c>
      <c r="M1645" t="str">
        <f>IF($G1645&lt;&gt;"",VLOOKUP($G1645,Model!$A:$D,2,0),"")</f>
        <v/>
      </c>
      <c r="N1645" t="str">
        <f>IF($G1645&lt;&gt;"",VLOOKUP($G1645,Model!$A:$D,3,0),"")</f>
        <v/>
      </c>
      <c r="O1645" t="str">
        <f>IF($G1645&lt;&gt;"",VLOOKUP($G1645,Model!$A:$D,4,0),"")</f>
        <v/>
      </c>
    </row>
    <row r="1646" spans="1:15" x14ac:dyDescent="0.3">
      <c r="A1646" t="s">
        <v>4412</v>
      </c>
      <c r="B1646" t="s">
        <v>4413</v>
      </c>
      <c r="C1646" t="s">
        <v>394</v>
      </c>
      <c r="D1646" t="s">
        <v>1877</v>
      </c>
      <c r="E1646" t="s">
        <v>2761</v>
      </c>
      <c r="G1646" t="str">
        <f>IFERROR(VLOOKUP(C1646,'CWE Categories'!A:C,3,0),"")</f>
        <v/>
      </c>
      <c r="M1646" t="str">
        <f>IF($G1646&lt;&gt;"",VLOOKUP($G1646,Model!$A:$D,2,0),"")</f>
        <v/>
      </c>
      <c r="N1646" t="str">
        <f>IF($G1646&lt;&gt;"",VLOOKUP($G1646,Model!$A:$D,3,0),"")</f>
        <v/>
      </c>
      <c r="O1646" t="str">
        <f>IF($G1646&lt;&gt;"",VLOOKUP($G1646,Model!$A:$D,4,0),"")</f>
        <v/>
      </c>
    </row>
    <row r="1647" spans="1:15" x14ac:dyDescent="0.3">
      <c r="A1647" t="s">
        <v>4414</v>
      </c>
      <c r="B1647" t="s">
        <v>4415</v>
      </c>
      <c r="C1647" t="s">
        <v>83</v>
      </c>
      <c r="D1647" t="s">
        <v>1877</v>
      </c>
      <c r="E1647" t="s">
        <v>2161</v>
      </c>
      <c r="G1647" t="str">
        <f>IFERROR(VLOOKUP(C1647,'CWE Categories'!A:C,3,0),"")</f>
        <v>Cross-site Scripting (XSS)</v>
      </c>
      <c r="M1647" t="str">
        <f>IF($G1647&lt;&gt;"",VLOOKUP($G1647,Model!$A:$D,2,0),"")</f>
        <v>Command and Scripting Interpreter: JavaScript/JScript</v>
      </c>
      <c r="N1647" t="str">
        <f>IF($G1647&lt;&gt;"",VLOOKUP($G1647,Model!$A:$D,3,0),"")</f>
        <v>Man-in-the-Browser</v>
      </c>
      <c r="O1647" t="str">
        <f>IF($G1647&lt;&gt;"",VLOOKUP($G1647,Model!$A:$D,4,0),"")</f>
        <v>Stored – Drive-by Compromise, Others – User Execution: Malicious Link</v>
      </c>
    </row>
    <row r="1648" spans="1:15" x14ac:dyDescent="0.3">
      <c r="A1648" t="s">
        <v>4416</v>
      </c>
      <c r="B1648" t="s">
        <v>4417</v>
      </c>
      <c r="C1648" t="s">
        <v>17</v>
      </c>
      <c r="D1648" t="s">
        <v>1877</v>
      </c>
      <c r="E1648" t="s">
        <v>2795</v>
      </c>
      <c r="G1648" t="str">
        <f>IFERROR(VLOOKUP(C1648,'CWE Categories'!A:C,3,0),"")</f>
        <v>Memory Modification (Memory Buffer Errors, Pointer Issues, Type Errors, etc.)</v>
      </c>
      <c r="M1648" t="str">
        <f>IF($G1648&lt;&gt;"",VLOOKUP($G1648,Model!$A:$D,2,0),"")</f>
        <v>Hijack Execution Flow, Endpoint Denial of Service: Application or System Exploitation</v>
      </c>
      <c r="N1648" t="str">
        <f>IF($G1648&lt;&gt;"",VLOOKUP($G1648,Model!$A:$D,3,0),"")</f>
        <v>N/A</v>
      </c>
      <c r="O1648">
        <f>IF($G1648&lt;&gt;"",VLOOKUP($G1648,Model!$A:$D,4,0),"")</f>
        <v>0</v>
      </c>
    </row>
    <row r="1649" spans="1:15" x14ac:dyDescent="0.3">
      <c r="A1649" t="s">
        <v>4418</v>
      </c>
      <c r="B1649" t="s">
        <v>4419</v>
      </c>
      <c r="C1649">
        <v>0</v>
      </c>
      <c r="D1649" t="s">
        <v>1877</v>
      </c>
      <c r="E1649">
        <v>0</v>
      </c>
      <c r="G1649" t="str">
        <f>IFERROR(VLOOKUP(C1649,'CWE Categories'!A:C,3,0),"")</f>
        <v/>
      </c>
      <c r="M1649" t="str">
        <f>IF($G1649&lt;&gt;"",VLOOKUP($G1649,Model!$A:$D,2,0),"")</f>
        <v/>
      </c>
      <c r="N1649" t="str">
        <f>IF($G1649&lt;&gt;"",VLOOKUP($G1649,Model!$A:$D,3,0),"")</f>
        <v/>
      </c>
      <c r="O1649" t="str">
        <f>IF($G1649&lt;&gt;"",VLOOKUP($G1649,Model!$A:$D,4,0),"")</f>
        <v/>
      </c>
    </row>
    <row r="1650" spans="1:15" x14ac:dyDescent="0.3">
      <c r="A1650" t="s">
        <v>4420</v>
      </c>
      <c r="B1650" t="s">
        <v>4421</v>
      </c>
      <c r="C1650" t="s">
        <v>404</v>
      </c>
      <c r="D1650" t="s">
        <v>1877</v>
      </c>
      <c r="E1650" t="s">
        <v>4422</v>
      </c>
      <c r="G1650" t="str">
        <f>IFERROR(VLOOKUP(C1650,'CWE Categories'!A:C,3,0),"")</f>
        <v>General Authentication, Authorization, and Permission Errors</v>
      </c>
      <c r="M1650" t="str">
        <f>IF($G1650&lt;&gt;"",VLOOKUP($G1650,Model!$A:$D,2,0),"")</f>
        <v>Exploit Public-Facing Application,  Exploitation for Privilege Escalation, Exploitation of Remote Services</v>
      </c>
      <c r="N1650" t="str">
        <f>IF($G1650&lt;&gt;"",VLOOKUP($G1650,Model!$A:$D,3,0),"")</f>
        <v>Depends on what is given access to.</v>
      </c>
      <c r="O1650" t="str">
        <f>IF($G1650&lt;&gt;"",VLOOKUP($G1650,Model!$A:$D,4,0),"")</f>
        <v>N/A</v>
      </c>
    </row>
    <row r="1651" spans="1:15" x14ac:dyDescent="0.3">
      <c r="A1651" t="s">
        <v>4423</v>
      </c>
      <c r="B1651" t="s">
        <v>4424</v>
      </c>
      <c r="C1651" t="s">
        <v>316</v>
      </c>
      <c r="D1651" t="s">
        <v>1877</v>
      </c>
      <c r="E1651">
        <v>0</v>
      </c>
      <c r="G1651" t="str">
        <f>IFERROR(VLOOKUP(C1651,'CWE Categories'!A:C,3,0),"")</f>
        <v>Memory Modification (Memory Buffer Errors, Pointer Issues, Type Errors, etc.)</v>
      </c>
      <c r="M1651" t="str">
        <f>IF($G1651&lt;&gt;"",VLOOKUP($G1651,Model!$A:$D,2,0),"")</f>
        <v>Hijack Execution Flow, Endpoint Denial of Service: Application or System Exploitation</v>
      </c>
      <c r="N1651" t="str">
        <f>IF($G1651&lt;&gt;"",VLOOKUP($G1651,Model!$A:$D,3,0),"")</f>
        <v>N/A</v>
      </c>
      <c r="O1651">
        <f>IF($G1651&lt;&gt;"",VLOOKUP($G1651,Model!$A:$D,4,0),"")</f>
        <v>0</v>
      </c>
    </row>
    <row r="1652" spans="1:15" x14ac:dyDescent="0.3">
      <c r="A1652" t="s">
        <v>4425</v>
      </c>
      <c r="B1652" t="s">
        <v>4426</v>
      </c>
      <c r="C1652" t="s">
        <v>749</v>
      </c>
      <c r="D1652" t="s">
        <v>1877</v>
      </c>
      <c r="E1652" t="s">
        <v>2233</v>
      </c>
      <c r="G1652" t="str">
        <f>IFERROR(VLOOKUP(C1652,'CWE Categories'!A:C,3,0),"")</f>
        <v/>
      </c>
      <c r="M1652" t="str">
        <f>IF($G1652&lt;&gt;"",VLOOKUP($G1652,Model!$A:$D,2,0),"")</f>
        <v/>
      </c>
      <c r="N1652" t="str">
        <f>IF($G1652&lt;&gt;"",VLOOKUP($G1652,Model!$A:$D,3,0),"")</f>
        <v/>
      </c>
      <c r="O1652" t="str">
        <f>IF($G1652&lt;&gt;"",VLOOKUP($G1652,Model!$A:$D,4,0),"")</f>
        <v/>
      </c>
    </row>
    <row r="1653" spans="1:15" x14ac:dyDescent="0.3">
      <c r="A1653" t="s">
        <v>4427</v>
      </c>
      <c r="B1653" t="s">
        <v>4428</v>
      </c>
      <c r="C1653" t="s">
        <v>261</v>
      </c>
      <c r="D1653" t="s">
        <v>1877</v>
      </c>
      <c r="E1653" t="s">
        <v>4429</v>
      </c>
      <c r="G1653" t="str">
        <f>IFERROR(VLOOKUP(C1653,'CWE Categories'!A:C,3,0),"")</f>
        <v>Directory Traversal (Relative and Absolute)</v>
      </c>
      <c r="M1653" t="str">
        <f>IF($G1653&lt;&gt;"",VLOOKUP($G1653,Model!$A:$D,2,0),"")</f>
        <v>Read files on system  - Data from Local System; Delete files  - Data Destruction; Upload files - Server Software Component: Web Shell; Write to existing files on system  - Data Manipulation</v>
      </c>
      <c r="N1653" t="str">
        <f>IF($G1653&lt;&gt;"",VLOOKUP($G1653,Model!$A:$D,3,0),"")</f>
        <v>Read files on system  - OS Credential Dumping: /etc/passwd and /etc/shadow, Unsecured Credentials: Credentials in Files; Delete files  - Endpoint Denial of Service: Application or System Exploitation; Upload files -  Command and Scripting Interpreter; Write to existing files on system  - Command and Scripting Interpreter, Hijack Execution Flow</v>
      </c>
      <c r="O1653" t="str">
        <f>IF($G1653&lt;&gt;"",VLOOKUP($G1653,Model!$A:$D,4,0),"")</f>
        <v>T1133</v>
      </c>
    </row>
    <row r="1654" spans="1:15" x14ac:dyDescent="0.3">
      <c r="A1654" t="s">
        <v>4430</v>
      </c>
      <c r="B1654" t="s">
        <v>4431</v>
      </c>
      <c r="C1654" t="s">
        <v>73</v>
      </c>
      <c r="D1654" t="s">
        <v>1877</v>
      </c>
      <c r="E1654">
        <v>0</v>
      </c>
      <c r="G1654" t="str">
        <f>IFERROR(VLOOKUP(C1654,'CWE Categories'!A:C,3,0),"")</f>
        <v>OS Command Injection</v>
      </c>
      <c r="M1654" t="str">
        <f>IF($G1654&lt;&gt;"",VLOOKUP($G1654,Model!$A:$D,2,0),"")</f>
        <v>Command and Scripting Interpreter</v>
      </c>
      <c r="N1654" t="str">
        <f>IF($G1654&lt;&gt;"",VLOOKUP($G1654,Model!$A:$D,3,0),"")</f>
        <v>N/A</v>
      </c>
      <c r="O1654" t="str">
        <f>IF($G1654&lt;&gt;"",VLOOKUP($G1654,Model!$A:$D,4,0),"")</f>
        <v>External Remote Service</v>
      </c>
    </row>
    <row r="1655" spans="1:15" x14ac:dyDescent="0.3">
      <c r="A1655" t="s">
        <v>4432</v>
      </c>
      <c r="B1655" t="s">
        <v>4433</v>
      </c>
      <c r="C1655" t="s">
        <v>83</v>
      </c>
      <c r="D1655" t="s">
        <v>1877</v>
      </c>
      <c r="E1655" t="s">
        <v>4434</v>
      </c>
      <c r="G1655" t="str">
        <f>IFERROR(VLOOKUP(C1655,'CWE Categories'!A:C,3,0),"")</f>
        <v>Cross-site Scripting (XSS)</v>
      </c>
      <c r="M1655" t="str">
        <f>IF($G1655&lt;&gt;"",VLOOKUP($G1655,Model!$A:$D,2,0),"")</f>
        <v>Command and Scripting Interpreter: JavaScript/JScript</v>
      </c>
      <c r="N1655" t="str">
        <f>IF($G1655&lt;&gt;"",VLOOKUP($G1655,Model!$A:$D,3,0),"")</f>
        <v>Man-in-the-Browser</v>
      </c>
      <c r="O1655" t="str">
        <f>IF($G1655&lt;&gt;"",VLOOKUP($G1655,Model!$A:$D,4,0),"")</f>
        <v>Stored – Drive-by Compromise, Others – User Execution: Malicious Link</v>
      </c>
    </row>
    <row r="1656" spans="1:15" x14ac:dyDescent="0.3">
      <c r="A1656" t="s">
        <v>4435</v>
      </c>
      <c r="B1656" t="s">
        <v>4436</v>
      </c>
      <c r="C1656" t="e">
        <v>#N/A</v>
      </c>
      <c r="D1656" t="s">
        <v>1877</v>
      </c>
      <c r="E1656" t="e">
        <v>#N/A</v>
      </c>
      <c r="G1656" t="str">
        <f>IFERROR(VLOOKUP(C1656,'CWE Categories'!A:C,3,0),"")</f>
        <v/>
      </c>
      <c r="M1656" t="str">
        <f>IF($G1656&lt;&gt;"",VLOOKUP($G1656,Model!$A:$D,2,0),"")</f>
        <v/>
      </c>
      <c r="N1656" t="str">
        <f>IF($G1656&lt;&gt;"",VLOOKUP($G1656,Model!$A:$D,3,0),"")</f>
        <v/>
      </c>
      <c r="O1656" t="str">
        <f>IF($G1656&lt;&gt;"",VLOOKUP($G1656,Model!$A:$D,4,0),"")</f>
        <v/>
      </c>
    </row>
    <row r="1657" spans="1:15" x14ac:dyDescent="0.3">
      <c r="A1657" t="s">
        <v>4437</v>
      </c>
      <c r="B1657" t="s">
        <v>4438</v>
      </c>
      <c r="C1657" t="s">
        <v>106</v>
      </c>
      <c r="D1657" t="s">
        <v>1877</v>
      </c>
      <c r="E1657" t="s">
        <v>4439</v>
      </c>
      <c r="G1657" t="str">
        <f>IFERROR(VLOOKUP(C1657,'CWE Categories'!A:C,3,0),"")</f>
        <v>Cross-site Request Forgery (CSRF)</v>
      </c>
      <c r="M1657" t="str">
        <f>IF($G1657&lt;&gt;"",VLOOKUP($G1657,Model!$A:$D,2,0),"")</f>
        <v>Exploitation for Privilege Escalation</v>
      </c>
      <c r="N1657" t="str">
        <f>IF($G1657&lt;&gt;"",VLOOKUP($G1657,Model!$A:$D,3,0),"")</f>
        <v>Depends on what functionality is vulnerable</v>
      </c>
      <c r="O1657" t="str">
        <f>IF($G1657&lt;&gt;"",VLOOKUP($G1657,Model!$A:$D,4,0),"")</f>
        <v>User Execution: Malicious Link</v>
      </c>
    </row>
    <row r="1658" spans="1:15" x14ac:dyDescent="0.3">
      <c r="A1658" t="s">
        <v>4440</v>
      </c>
      <c r="B1658" t="s">
        <v>4441</v>
      </c>
      <c r="C1658" t="s">
        <v>83</v>
      </c>
      <c r="D1658" t="s">
        <v>1877</v>
      </c>
      <c r="E1658" t="s">
        <v>3395</v>
      </c>
      <c r="G1658" t="str">
        <f>IFERROR(VLOOKUP(C1658,'CWE Categories'!A:C,3,0),"")</f>
        <v>Cross-site Scripting (XSS)</v>
      </c>
      <c r="M1658" t="str">
        <f>IF($G1658&lt;&gt;"",VLOOKUP($G1658,Model!$A:$D,2,0),"")</f>
        <v>Command and Scripting Interpreter: JavaScript/JScript</v>
      </c>
      <c r="N1658" t="str">
        <f>IF($G1658&lt;&gt;"",VLOOKUP($G1658,Model!$A:$D,3,0),"")</f>
        <v>Man-in-the-Browser</v>
      </c>
      <c r="O1658" t="str">
        <f>IF($G1658&lt;&gt;"",VLOOKUP($G1658,Model!$A:$D,4,0),"")</f>
        <v>Stored – Drive-by Compromise, Others – User Execution: Malicious Link</v>
      </c>
    </row>
    <row r="1659" spans="1:15" x14ac:dyDescent="0.3">
      <c r="A1659" t="s">
        <v>4442</v>
      </c>
      <c r="B1659" t="s">
        <v>4443</v>
      </c>
      <c r="C1659" t="s">
        <v>316</v>
      </c>
      <c r="D1659" t="s">
        <v>1877</v>
      </c>
      <c r="E1659" t="s">
        <v>4444</v>
      </c>
      <c r="G1659" t="str">
        <f>IFERROR(VLOOKUP(C1659,'CWE Categories'!A:C,3,0),"")</f>
        <v>Memory Modification (Memory Buffer Errors, Pointer Issues, Type Errors, etc.)</v>
      </c>
      <c r="M1659" t="str">
        <f>IF($G1659&lt;&gt;"",VLOOKUP($G1659,Model!$A:$D,2,0),"")</f>
        <v>Hijack Execution Flow, Endpoint Denial of Service: Application or System Exploitation</v>
      </c>
      <c r="N1659" t="str">
        <f>IF($G1659&lt;&gt;"",VLOOKUP($G1659,Model!$A:$D,3,0),"")</f>
        <v>N/A</v>
      </c>
      <c r="O1659">
        <f>IF($G1659&lt;&gt;"",VLOOKUP($G1659,Model!$A:$D,4,0),"")</f>
        <v>0</v>
      </c>
    </row>
    <row r="1660" spans="1:15" x14ac:dyDescent="0.3">
      <c r="A1660" t="s">
        <v>4445</v>
      </c>
      <c r="B1660" t="s">
        <v>4446</v>
      </c>
      <c r="C1660" t="s">
        <v>106</v>
      </c>
      <c r="D1660" t="s">
        <v>1877</v>
      </c>
      <c r="E1660" t="s">
        <v>4447</v>
      </c>
      <c r="G1660" t="str">
        <f>IFERROR(VLOOKUP(C1660,'CWE Categories'!A:C,3,0),"")</f>
        <v>Cross-site Request Forgery (CSRF)</v>
      </c>
      <c r="M1660" t="str">
        <f>IF($G1660&lt;&gt;"",VLOOKUP($G1660,Model!$A:$D,2,0),"")</f>
        <v>Exploitation for Privilege Escalation</v>
      </c>
      <c r="N1660" t="str">
        <f>IF($G1660&lt;&gt;"",VLOOKUP($G1660,Model!$A:$D,3,0),"")</f>
        <v>Depends on what functionality is vulnerable</v>
      </c>
      <c r="O1660" t="str">
        <f>IF($G1660&lt;&gt;"",VLOOKUP($G1660,Model!$A:$D,4,0),"")</f>
        <v>User Execution: Malicious Link</v>
      </c>
    </row>
    <row r="1661" spans="1:15" x14ac:dyDescent="0.3">
      <c r="A1661" t="s">
        <v>4448</v>
      </c>
      <c r="B1661" t="s">
        <v>4449</v>
      </c>
      <c r="C1661" t="s">
        <v>60</v>
      </c>
      <c r="D1661" t="s">
        <v>1877</v>
      </c>
      <c r="E1661" t="s">
        <v>4450</v>
      </c>
      <c r="G1661" t="str">
        <f>IFERROR(VLOOKUP(C1661,'CWE Categories'!A:C,3,0),"")</f>
        <v>SQL Injection</v>
      </c>
      <c r="M1661" t="str">
        <f>IF($G1661&lt;&gt;"",VLOOKUP($G1661,Model!$A:$D,2,0),"")</f>
        <v>Command and Scripting Interpreter</v>
      </c>
      <c r="N1661" t="str">
        <f>IF($G1661&lt;&gt;"",VLOOKUP($G1661,Model!$A:$D,3,0),"")</f>
        <v>Data from Local System, Server Software Component: Web Shell, Create Account, Exploit Public-Facing Application, Data Manipulation</v>
      </c>
      <c r="O1661" t="str">
        <f>IF($G1661&lt;&gt;"",VLOOKUP($G1661,Model!$A:$D,4,0),"")</f>
        <v>External Remote Service</v>
      </c>
    </row>
    <row r="1662" spans="1:15" x14ac:dyDescent="0.3">
      <c r="A1662" t="s">
        <v>4451</v>
      </c>
      <c r="B1662" t="s">
        <v>4452</v>
      </c>
      <c r="C1662" t="s">
        <v>60</v>
      </c>
      <c r="D1662" t="s">
        <v>1877</v>
      </c>
      <c r="E1662" t="s">
        <v>4453</v>
      </c>
      <c r="G1662" t="str">
        <f>IFERROR(VLOOKUP(C1662,'CWE Categories'!A:C,3,0),"")</f>
        <v>SQL Injection</v>
      </c>
      <c r="M1662" t="str">
        <f>IF($G1662&lt;&gt;"",VLOOKUP($G1662,Model!$A:$D,2,0),"")</f>
        <v>Command and Scripting Interpreter</v>
      </c>
      <c r="N1662" t="str">
        <f>IF($G1662&lt;&gt;"",VLOOKUP($G1662,Model!$A:$D,3,0),"")</f>
        <v>Data from Local System, Server Software Component: Web Shell, Create Account, Exploit Public-Facing Application, Data Manipulation</v>
      </c>
      <c r="O1662" t="str">
        <f>IF($G1662&lt;&gt;"",VLOOKUP($G1662,Model!$A:$D,4,0),"")</f>
        <v>External Remote Service</v>
      </c>
    </row>
    <row r="1663" spans="1:15" x14ac:dyDescent="0.3">
      <c r="A1663" t="s">
        <v>4454</v>
      </c>
      <c r="B1663" t="s">
        <v>4455</v>
      </c>
      <c r="C1663" t="e">
        <v>#N/A</v>
      </c>
      <c r="D1663" t="s">
        <v>1877</v>
      </c>
      <c r="E1663" t="e">
        <v>#N/A</v>
      </c>
      <c r="G1663" t="str">
        <f>IFERROR(VLOOKUP(C1663,'CWE Categories'!A:C,3,0),"")</f>
        <v/>
      </c>
      <c r="M1663" t="str">
        <f>IF($G1663&lt;&gt;"",VLOOKUP($G1663,Model!$A:$D,2,0),"")</f>
        <v/>
      </c>
      <c r="N1663" t="str">
        <f>IF($G1663&lt;&gt;"",VLOOKUP($G1663,Model!$A:$D,3,0),"")</f>
        <v/>
      </c>
      <c r="O1663" t="str">
        <f>IF($G1663&lt;&gt;"",VLOOKUP($G1663,Model!$A:$D,4,0),"")</f>
        <v/>
      </c>
    </row>
    <row r="1664" spans="1:15" x14ac:dyDescent="0.3">
      <c r="A1664" t="s">
        <v>4456</v>
      </c>
      <c r="B1664" t="s">
        <v>4457</v>
      </c>
      <c r="C1664" t="s">
        <v>25</v>
      </c>
      <c r="D1664" t="s">
        <v>1877</v>
      </c>
      <c r="E1664" t="s">
        <v>4458</v>
      </c>
      <c r="G1664" t="str">
        <f>IFERROR(VLOOKUP(C1664,'CWE Categories'!A:C,3,0),"")</f>
        <v>Hard-coded Credentials</v>
      </c>
      <c r="M1664" t="str">
        <f>IF($G1664&lt;&gt;"",VLOOKUP($G1664,Model!$A:$D,2,0),"")</f>
        <v>Default Accounts</v>
      </c>
      <c r="N1664" t="str">
        <f>IF($G1664&lt;&gt;"",VLOOKUP($G1664,Model!$A:$D,3,0),"")</f>
        <v>N/A</v>
      </c>
      <c r="O1664" t="str">
        <f>IF($G1664&lt;&gt;"",VLOOKUP($G1664,Model!$A:$D,4,0),"")</f>
        <v>N/A</v>
      </c>
    </row>
    <row r="1665" spans="1:15" x14ac:dyDescent="0.3">
      <c r="A1665" t="s">
        <v>4459</v>
      </c>
      <c r="B1665" t="s">
        <v>4460</v>
      </c>
      <c r="C1665" t="s">
        <v>2177</v>
      </c>
      <c r="D1665" t="s">
        <v>1877</v>
      </c>
      <c r="E1665" t="s">
        <v>4461</v>
      </c>
      <c r="G1665" t="str">
        <f>IFERROR(VLOOKUP(C1665,'CWE Categories'!A:C,3,0),"")</f>
        <v>Server-Side Request Forgery (SSRF)</v>
      </c>
      <c r="M1665" t="str">
        <f>IF($G1665&lt;&gt;"",VLOOKUP($G1665,Model!$A:$D,2,0),"")</f>
        <v>Proxy</v>
      </c>
      <c r="N1665" t="str">
        <f>IF($G1665&lt;&gt;"",VLOOKUP($G1665,Model!$A:$D,3,0),"")</f>
        <v>Network Discovery, Data from Local System</v>
      </c>
      <c r="O1665" t="str">
        <f>IF($G1665&lt;&gt;"",VLOOKUP($G1665,Model!$A:$D,4,0),"")</f>
        <v>External Remote Service</v>
      </c>
    </row>
    <row r="1666" spans="1:15" x14ac:dyDescent="0.3">
      <c r="A1666" t="s">
        <v>4462</v>
      </c>
      <c r="B1666" t="s">
        <v>4463</v>
      </c>
      <c r="C1666" t="s">
        <v>429</v>
      </c>
      <c r="D1666" t="s">
        <v>1877</v>
      </c>
      <c r="E1666" t="s">
        <v>4464</v>
      </c>
      <c r="G1666" t="str">
        <f>IFERROR(VLOOKUP(C1666,'CWE Categories'!A:C,3,0),"")</f>
        <v>Memory Read (Memory Buffer Errors, Pointer Issues, Type Errors, etc.)</v>
      </c>
      <c r="M1666" t="str">
        <f>IF($G1666&lt;&gt;"",VLOOKUP($G1666,Model!$A:$D,2,0),"")</f>
        <v>Data from Local System</v>
      </c>
      <c r="N1666" t="str">
        <f>IF($G1666&lt;&gt;"",VLOOKUP($G1666,Model!$A:$D,3,0),"")</f>
        <v>Exploitation for Defense Evasion, Exploitation for Credential Access</v>
      </c>
      <c r="O1666">
        <f>IF($G1666&lt;&gt;"",VLOOKUP($G1666,Model!$A:$D,4,0),"")</f>
        <v>0</v>
      </c>
    </row>
    <row r="1667" spans="1:15" x14ac:dyDescent="0.3">
      <c r="A1667" t="s">
        <v>4465</v>
      </c>
      <c r="B1667" t="s">
        <v>4466</v>
      </c>
      <c r="C1667" t="s">
        <v>36</v>
      </c>
      <c r="D1667" t="s">
        <v>1877</v>
      </c>
      <c r="E1667" t="s">
        <v>4467</v>
      </c>
      <c r="G1667" t="str">
        <f>IFERROR(VLOOKUP(C1667,'CWE Categories'!A:C,3,0),"")</f>
        <v/>
      </c>
      <c r="M1667" t="str">
        <f>IF($G1667&lt;&gt;"",VLOOKUP($G1667,Model!$A:$D,2,0),"")</f>
        <v/>
      </c>
      <c r="N1667" t="str">
        <f>IF($G1667&lt;&gt;"",VLOOKUP($G1667,Model!$A:$D,3,0),"")</f>
        <v/>
      </c>
      <c r="O1667" t="str">
        <f>IF($G1667&lt;&gt;"",VLOOKUP($G1667,Model!$A:$D,4,0),"")</f>
        <v/>
      </c>
    </row>
    <row r="1668" spans="1:15" x14ac:dyDescent="0.3">
      <c r="A1668" t="s">
        <v>4468</v>
      </c>
      <c r="B1668" t="s">
        <v>4469</v>
      </c>
      <c r="C1668" t="s">
        <v>429</v>
      </c>
      <c r="D1668" t="s">
        <v>1877</v>
      </c>
      <c r="E1668" t="s">
        <v>4470</v>
      </c>
      <c r="G1668" t="str">
        <f>IFERROR(VLOOKUP(C1668,'CWE Categories'!A:C,3,0),"")</f>
        <v>Memory Read (Memory Buffer Errors, Pointer Issues, Type Errors, etc.)</v>
      </c>
      <c r="M1668" t="str">
        <f>IF($G1668&lt;&gt;"",VLOOKUP($G1668,Model!$A:$D,2,0),"")</f>
        <v>Data from Local System</v>
      </c>
      <c r="N1668" t="str">
        <f>IF($G1668&lt;&gt;"",VLOOKUP($G1668,Model!$A:$D,3,0),"")</f>
        <v>Exploitation for Defense Evasion, Exploitation for Credential Access</v>
      </c>
      <c r="O1668">
        <f>IF($G1668&lt;&gt;"",VLOOKUP($G1668,Model!$A:$D,4,0),"")</f>
        <v>0</v>
      </c>
    </row>
    <row r="1669" spans="1:15" x14ac:dyDescent="0.3">
      <c r="A1669" t="s">
        <v>4471</v>
      </c>
      <c r="B1669" t="s">
        <v>4472</v>
      </c>
      <c r="C1669" t="s">
        <v>36</v>
      </c>
      <c r="D1669" t="s">
        <v>1877</v>
      </c>
      <c r="E1669" t="s">
        <v>4473</v>
      </c>
      <c r="G1669" t="str">
        <f>IFERROR(VLOOKUP(C1669,'CWE Categories'!A:C,3,0),"")</f>
        <v/>
      </c>
      <c r="M1669" t="str">
        <f>IF($G1669&lt;&gt;"",VLOOKUP($G1669,Model!$A:$D,2,0),"")</f>
        <v/>
      </c>
      <c r="N1669" t="str">
        <f>IF($G1669&lt;&gt;"",VLOOKUP($G1669,Model!$A:$D,3,0),"")</f>
        <v/>
      </c>
      <c r="O1669" t="str">
        <f>IF($G1669&lt;&gt;"",VLOOKUP($G1669,Model!$A:$D,4,0),"")</f>
        <v/>
      </c>
    </row>
    <row r="1670" spans="1:15" x14ac:dyDescent="0.3">
      <c r="A1670" t="s">
        <v>4474</v>
      </c>
      <c r="B1670" t="s">
        <v>4475</v>
      </c>
      <c r="C1670" t="s">
        <v>36</v>
      </c>
      <c r="D1670" t="s">
        <v>1877</v>
      </c>
      <c r="E1670" t="s">
        <v>4476</v>
      </c>
      <c r="G1670" t="str">
        <f>IFERROR(VLOOKUP(C1670,'CWE Categories'!A:C,3,0),"")</f>
        <v/>
      </c>
      <c r="M1670" t="str">
        <f>IF($G1670&lt;&gt;"",VLOOKUP($G1670,Model!$A:$D,2,0),"")</f>
        <v/>
      </c>
      <c r="N1670" t="str">
        <f>IF($G1670&lt;&gt;"",VLOOKUP($G1670,Model!$A:$D,3,0),"")</f>
        <v/>
      </c>
      <c r="O1670" t="str">
        <f>IF($G1670&lt;&gt;"",VLOOKUP($G1670,Model!$A:$D,4,0),"")</f>
        <v/>
      </c>
    </row>
    <row r="1671" spans="1:15" x14ac:dyDescent="0.3">
      <c r="A1671" t="s">
        <v>4477</v>
      </c>
      <c r="B1671" t="s">
        <v>4478</v>
      </c>
      <c r="C1671" t="s">
        <v>429</v>
      </c>
      <c r="D1671" t="s">
        <v>1877</v>
      </c>
      <c r="E1671" t="s">
        <v>4479</v>
      </c>
      <c r="G1671" t="str">
        <f>IFERROR(VLOOKUP(C1671,'CWE Categories'!A:C,3,0),"")</f>
        <v>Memory Read (Memory Buffer Errors, Pointer Issues, Type Errors, etc.)</v>
      </c>
      <c r="M1671" t="str">
        <f>IF($G1671&lt;&gt;"",VLOOKUP($G1671,Model!$A:$D,2,0),"")</f>
        <v>Data from Local System</v>
      </c>
      <c r="N1671" t="str">
        <f>IF($G1671&lt;&gt;"",VLOOKUP($G1671,Model!$A:$D,3,0),"")</f>
        <v>Exploitation for Defense Evasion, Exploitation for Credential Access</v>
      </c>
      <c r="O1671">
        <f>IF($G1671&lt;&gt;"",VLOOKUP($G1671,Model!$A:$D,4,0),"")</f>
        <v>0</v>
      </c>
    </row>
    <row r="1672" spans="1:15" x14ac:dyDescent="0.3">
      <c r="A1672" t="s">
        <v>4480</v>
      </c>
      <c r="B1672" t="s">
        <v>4481</v>
      </c>
      <c r="C1672" t="s">
        <v>429</v>
      </c>
      <c r="D1672" t="s">
        <v>1877</v>
      </c>
      <c r="E1672" t="s">
        <v>4482</v>
      </c>
      <c r="G1672" t="str">
        <f>IFERROR(VLOOKUP(C1672,'CWE Categories'!A:C,3,0),"")</f>
        <v>Memory Read (Memory Buffer Errors, Pointer Issues, Type Errors, etc.)</v>
      </c>
      <c r="M1672" t="str">
        <f>IF($G1672&lt;&gt;"",VLOOKUP($G1672,Model!$A:$D,2,0),"")</f>
        <v>Data from Local System</v>
      </c>
      <c r="N1672" t="str">
        <f>IF($G1672&lt;&gt;"",VLOOKUP($G1672,Model!$A:$D,3,0),"")</f>
        <v>Exploitation for Defense Evasion, Exploitation for Credential Access</v>
      </c>
      <c r="O1672">
        <f>IF($G1672&lt;&gt;"",VLOOKUP($G1672,Model!$A:$D,4,0),"")</f>
        <v>0</v>
      </c>
    </row>
    <row r="1673" spans="1:15" x14ac:dyDescent="0.3">
      <c r="A1673" t="s">
        <v>4483</v>
      </c>
      <c r="B1673" t="s">
        <v>4484</v>
      </c>
      <c r="C1673" t="s">
        <v>354</v>
      </c>
      <c r="D1673" t="s">
        <v>1877</v>
      </c>
      <c r="E1673" t="s">
        <v>1945</v>
      </c>
      <c r="G1673" t="str">
        <f>IFERROR(VLOOKUP(C1673,'CWE Categories'!A:C,3,0),"")</f>
        <v/>
      </c>
      <c r="M1673" t="str">
        <f>IF($G1673&lt;&gt;"",VLOOKUP($G1673,Model!$A:$D,2,0),"")</f>
        <v/>
      </c>
      <c r="N1673" t="str">
        <f>IF($G1673&lt;&gt;"",VLOOKUP($G1673,Model!$A:$D,3,0),"")</f>
        <v/>
      </c>
      <c r="O1673" t="str">
        <f>IF($G1673&lt;&gt;"",VLOOKUP($G1673,Model!$A:$D,4,0),"")</f>
        <v/>
      </c>
    </row>
    <row r="1674" spans="1:15" x14ac:dyDescent="0.3">
      <c r="A1674" t="s">
        <v>4485</v>
      </c>
      <c r="B1674" t="s">
        <v>4486</v>
      </c>
      <c r="C1674" t="s">
        <v>354</v>
      </c>
      <c r="D1674" t="s">
        <v>1877</v>
      </c>
      <c r="E1674">
        <v>0</v>
      </c>
      <c r="G1674" t="str">
        <f>IFERROR(VLOOKUP(C1674,'CWE Categories'!A:C,3,0),"")</f>
        <v/>
      </c>
      <c r="M1674" t="str">
        <f>IF($G1674&lt;&gt;"",VLOOKUP($G1674,Model!$A:$D,2,0),"")</f>
        <v/>
      </c>
      <c r="N1674" t="str">
        <f>IF($G1674&lt;&gt;"",VLOOKUP($G1674,Model!$A:$D,3,0),"")</f>
        <v/>
      </c>
      <c r="O1674" t="str">
        <f>IF($G1674&lt;&gt;"",VLOOKUP($G1674,Model!$A:$D,4,0),"")</f>
        <v/>
      </c>
    </row>
    <row r="1675" spans="1:15" x14ac:dyDescent="0.3">
      <c r="A1675" t="s">
        <v>4487</v>
      </c>
      <c r="B1675" t="s">
        <v>4488</v>
      </c>
      <c r="C1675" t="s">
        <v>73</v>
      </c>
      <c r="D1675" t="s">
        <v>1877</v>
      </c>
      <c r="E1675" t="s">
        <v>4489</v>
      </c>
      <c r="G1675" t="str">
        <f>IFERROR(VLOOKUP(C1675,'CWE Categories'!A:C,3,0),"")</f>
        <v>OS Command Injection</v>
      </c>
      <c r="M1675" t="str">
        <f>IF($G1675&lt;&gt;"",VLOOKUP($G1675,Model!$A:$D,2,0),"")</f>
        <v>Command and Scripting Interpreter</v>
      </c>
      <c r="N1675" t="str">
        <f>IF($G1675&lt;&gt;"",VLOOKUP($G1675,Model!$A:$D,3,0),"")</f>
        <v>N/A</v>
      </c>
      <c r="O1675" t="str">
        <f>IF($G1675&lt;&gt;"",VLOOKUP($G1675,Model!$A:$D,4,0),"")</f>
        <v>External Remote Service</v>
      </c>
    </row>
    <row r="1676" spans="1:15" x14ac:dyDescent="0.3">
      <c r="A1676" t="s">
        <v>4490</v>
      </c>
      <c r="B1676" t="s">
        <v>4491</v>
      </c>
      <c r="C1676" t="s">
        <v>354</v>
      </c>
      <c r="D1676" t="s">
        <v>1877</v>
      </c>
      <c r="E1676" t="s">
        <v>1945</v>
      </c>
      <c r="G1676" t="str">
        <f>IFERROR(VLOOKUP(C1676,'CWE Categories'!A:C,3,0),"")</f>
        <v/>
      </c>
      <c r="M1676" t="str">
        <f>IF($G1676&lt;&gt;"",VLOOKUP($G1676,Model!$A:$D,2,0),"")</f>
        <v/>
      </c>
      <c r="N1676" t="str">
        <f>IF($G1676&lt;&gt;"",VLOOKUP($G1676,Model!$A:$D,3,0),"")</f>
        <v/>
      </c>
      <c r="O1676" t="str">
        <f>IF($G1676&lt;&gt;"",VLOOKUP($G1676,Model!$A:$D,4,0),"")</f>
        <v/>
      </c>
    </row>
    <row r="1677" spans="1:15" x14ac:dyDescent="0.3">
      <c r="A1677" t="s">
        <v>4492</v>
      </c>
      <c r="B1677" t="s">
        <v>4493</v>
      </c>
      <c r="C1677" t="s">
        <v>17</v>
      </c>
      <c r="D1677" t="s">
        <v>1877</v>
      </c>
      <c r="E1677">
        <v>0</v>
      </c>
      <c r="G1677" t="str">
        <f>IFERROR(VLOOKUP(C1677,'CWE Categories'!A:C,3,0),"")</f>
        <v>Memory Modification (Memory Buffer Errors, Pointer Issues, Type Errors, etc.)</v>
      </c>
      <c r="M1677" t="str">
        <f>IF($G1677&lt;&gt;"",VLOOKUP($G1677,Model!$A:$D,2,0),"")</f>
        <v>Hijack Execution Flow, Endpoint Denial of Service: Application or System Exploitation</v>
      </c>
      <c r="N1677" t="str">
        <f>IF($G1677&lt;&gt;"",VLOOKUP($G1677,Model!$A:$D,3,0),"")</f>
        <v>N/A</v>
      </c>
      <c r="O1677">
        <f>IF($G1677&lt;&gt;"",VLOOKUP($G1677,Model!$A:$D,4,0),"")</f>
        <v>0</v>
      </c>
    </row>
    <row r="1678" spans="1:15" x14ac:dyDescent="0.3">
      <c r="A1678" t="s">
        <v>4494</v>
      </c>
      <c r="B1678" t="s">
        <v>4495</v>
      </c>
      <c r="C1678" t="s">
        <v>1149</v>
      </c>
      <c r="D1678" t="s">
        <v>1877</v>
      </c>
      <c r="E1678" t="s">
        <v>4496</v>
      </c>
      <c r="G1678" t="str">
        <f>IFERROR(VLOOKUP(C1678,'CWE Categories'!A:C,3,0),"")</f>
        <v>Deserialization of Untrusted Data</v>
      </c>
      <c r="M1678" t="str">
        <f>IF($G1678&lt;&gt;"",VLOOKUP($G1678,Model!$A:$D,2,0),"")</f>
        <v>Command and Scripting Interpreter</v>
      </c>
      <c r="N1678" t="str">
        <f>IF($G1678&lt;&gt;"",VLOOKUP($G1678,Model!$A:$D,3,0),"")</f>
        <v>N/A</v>
      </c>
      <c r="O1678" t="str">
        <f>IF($G1678&lt;&gt;"",VLOOKUP($G1678,Model!$A:$D,4,0),"")</f>
        <v>External Remote Service</v>
      </c>
    </row>
    <row r="1679" spans="1:15" x14ac:dyDescent="0.3">
      <c r="A1679" t="s">
        <v>4497</v>
      </c>
      <c r="B1679" t="s">
        <v>4498</v>
      </c>
      <c r="C1679" t="s">
        <v>17</v>
      </c>
      <c r="D1679" t="s">
        <v>1877</v>
      </c>
      <c r="E1679" t="s">
        <v>4499</v>
      </c>
      <c r="G1679" t="str">
        <f>IFERROR(VLOOKUP(C1679,'CWE Categories'!A:C,3,0),"")</f>
        <v>Memory Modification (Memory Buffer Errors, Pointer Issues, Type Errors, etc.)</v>
      </c>
      <c r="M1679" t="str">
        <f>IF($G1679&lt;&gt;"",VLOOKUP($G1679,Model!$A:$D,2,0),"")</f>
        <v>Hijack Execution Flow, Endpoint Denial of Service: Application or System Exploitation</v>
      </c>
      <c r="N1679" t="str">
        <f>IF($G1679&lt;&gt;"",VLOOKUP($G1679,Model!$A:$D,3,0),"")</f>
        <v>N/A</v>
      </c>
      <c r="O1679">
        <f>IF($G1679&lt;&gt;"",VLOOKUP($G1679,Model!$A:$D,4,0),"")</f>
        <v>0</v>
      </c>
    </row>
    <row r="1680" spans="1:15" x14ac:dyDescent="0.3">
      <c r="A1680" t="s">
        <v>4500</v>
      </c>
      <c r="B1680" t="s">
        <v>4501</v>
      </c>
      <c r="C1680" t="s">
        <v>4502</v>
      </c>
      <c r="D1680" t="s">
        <v>1877</v>
      </c>
      <c r="E1680" t="s">
        <v>4503</v>
      </c>
      <c r="G1680" t="str">
        <f>IFERROR(VLOOKUP(C1680,'CWE Categories'!A:C,3,0),"")</f>
        <v>Memory Modification (Memory Buffer Errors, Pointer Issues, Type Errors, etc.)</v>
      </c>
      <c r="M1680" t="str">
        <f>IF($G1680&lt;&gt;"",VLOOKUP($G1680,Model!$A:$D,2,0),"")</f>
        <v>Hijack Execution Flow, Endpoint Denial of Service: Application or System Exploitation</v>
      </c>
      <c r="N1680" t="str">
        <f>IF($G1680&lt;&gt;"",VLOOKUP($G1680,Model!$A:$D,3,0),"")</f>
        <v>N/A</v>
      </c>
      <c r="O1680">
        <f>IF($G1680&lt;&gt;"",VLOOKUP($G1680,Model!$A:$D,4,0),"")</f>
        <v>0</v>
      </c>
    </row>
    <row r="1681" spans="1:15" x14ac:dyDescent="0.3">
      <c r="A1681" t="s">
        <v>4504</v>
      </c>
      <c r="B1681" t="s">
        <v>4505</v>
      </c>
      <c r="C1681" t="s">
        <v>985</v>
      </c>
      <c r="D1681" t="s">
        <v>1877</v>
      </c>
      <c r="E1681">
        <v>0</v>
      </c>
      <c r="G1681" t="str">
        <f>IFERROR(VLOOKUP(C1681,'CWE Categories'!A:C,3,0),"")</f>
        <v>Memory Modification (Memory Buffer Errors, Pointer Issues, Type Errors, etc.)</v>
      </c>
      <c r="M1681" t="str">
        <f>IF($G1681&lt;&gt;"",VLOOKUP($G1681,Model!$A:$D,2,0),"")</f>
        <v>Hijack Execution Flow, Endpoint Denial of Service: Application or System Exploitation</v>
      </c>
      <c r="N1681" t="str">
        <f>IF($G1681&lt;&gt;"",VLOOKUP($G1681,Model!$A:$D,3,0),"")</f>
        <v>N/A</v>
      </c>
      <c r="O1681">
        <f>IF($G1681&lt;&gt;"",VLOOKUP($G1681,Model!$A:$D,4,0),"")</f>
        <v>0</v>
      </c>
    </row>
    <row r="1682" spans="1:15" x14ac:dyDescent="0.3">
      <c r="A1682" t="s">
        <v>4506</v>
      </c>
      <c r="B1682" t="s">
        <v>4507</v>
      </c>
      <c r="C1682" t="s">
        <v>136</v>
      </c>
      <c r="D1682" t="s">
        <v>1877</v>
      </c>
      <c r="E1682" t="s">
        <v>4508</v>
      </c>
      <c r="G1682" t="str">
        <f>IFERROR(VLOOKUP(C1682,'CWE Categories'!A:C,3,0),"")</f>
        <v>General Authentication, Authorization, and Permission Errors</v>
      </c>
      <c r="M1682" t="str">
        <f>IF($G1682&lt;&gt;"",VLOOKUP($G1682,Model!$A:$D,2,0),"")</f>
        <v>Exploit Public-Facing Application,  Exploitation for Privilege Escalation, Exploitation of Remote Services</v>
      </c>
      <c r="N1682" t="str">
        <f>IF($G1682&lt;&gt;"",VLOOKUP($G1682,Model!$A:$D,3,0),"")</f>
        <v>Depends on what is given access to.</v>
      </c>
      <c r="O1682" t="str">
        <f>IF($G1682&lt;&gt;"",VLOOKUP($G1682,Model!$A:$D,4,0),"")</f>
        <v>N/A</v>
      </c>
    </row>
    <row r="1683" spans="1:15" x14ac:dyDescent="0.3">
      <c r="A1683" t="s">
        <v>4509</v>
      </c>
      <c r="B1683" t="s">
        <v>4510</v>
      </c>
      <c r="C1683" t="s">
        <v>330</v>
      </c>
      <c r="D1683" t="s">
        <v>1877</v>
      </c>
      <c r="E1683">
        <v>0</v>
      </c>
      <c r="G1683" t="str">
        <f>IFERROR(VLOOKUP(C1683,'CWE Categories'!A:C,3,0),"")</f>
        <v/>
      </c>
      <c r="M1683" t="str">
        <f>IF($G1683&lt;&gt;"",VLOOKUP($G1683,Model!$A:$D,2,0),"")</f>
        <v/>
      </c>
      <c r="N1683" t="str">
        <f>IF($G1683&lt;&gt;"",VLOOKUP($G1683,Model!$A:$D,3,0),"")</f>
        <v/>
      </c>
      <c r="O1683" t="str">
        <f>IF($G1683&lt;&gt;"",VLOOKUP($G1683,Model!$A:$D,4,0),"")</f>
        <v/>
      </c>
    </row>
    <row r="1684" spans="1:15" x14ac:dyDescent="0.3">
      <c r="A1684" t="s">
        <v>4511</v>
      </c>
      <c r="B1684" t="s">
        <v>4512</v>
      </c>
      <c r="C1684" t="s">
        <v>83</v>
      </c>
      <c r="D1684" t="s">
        <v>1877</v>
      </c>
      <c r="E1684" t="s">
        <v>4513</v>
      </c>
      <c r="G1684" t="str">
        <f>IFERROR(VLOOKUP(C1684,'CWE Categories'!A:C,3,0),"")</f>
        <v>Cross-site Scripting (XSS)</v>
      </c>
      <c r="M1684" t="str">
        <f>IF($G1684&lt;&gt;"",VLOOKUP($G1684,Model!$A:$D,2,0),"")</f>
        <v>Command and Scripting Interpreter: JavaScript/JScript</v>
      </c>
      <c r="N1684" t="str">
        <f>IF($G1684&lt;&gt;"",VLOOKUP($G1684,Model!$A:$D,3,0),"")</f>
        <v>Man-in-the-Browser</v>
      </c>
      <c r="O1684" t="str">
        <f>IF($G1684&lt;&gt;"",VLOOKUP($G1684,Model!$A:$D,4,0),"")</f>
        <v>Stored – Drive-by Compromise, Others – User Execution: Malicious Link</v>
      </c>
    </row>
    <row r="1685" spans="1:15" x14ac:dyDescent="0.3">
      <c r="A1685" t="s">
        <v>4514</v>
      </c>
      <c r="B1685" t="s">
        <v>4515</v>
      </c>
      <c r="C1685" t="s">
        <v>183</v>
      </c>
      <c r="D1685" t="s">
        <v>1877</v>
      </c>
      <c r="E1685">
        <v>0</v>
      </c>
      <c r="G1685" t="str">
        <f>IFERROR(VLOOKUP(C1685,'CWE Categories'!A:C,3,0),"")</f>
        <v>General Authentication, Authorization, and Permission Errors</v>
      </c>
      <c r="M1685" t="str">
        <f>IF($G1685&lt;&gt;"",VLOOKUP($G1685,Model!$A:$D,2,0),"")</f>
        <v>Exploit Public-Facing Application,  Exploitation for Privilege Escalation, Exploitation of Remote Services</v>
      </c>
      <c r="N1685" t="str">
        <f>IF($G1685&lt;&gt;"",VLOOKUP($G1685,Model!$A:$D,3,0),"")</f>
        <v>Depends on what is given access to.</v>
      </c>
      <c r="O1685" t="str">
        <f>IF($G1685&lt;&gt;"",VLOOKUP($G1685,Model!$A:$D,4,0),"")</f>
        <v>N/A</v>
      </c>
    </row>
    <row r="1686" spans="1:15" x14ac:dyDescent="0.3">
      <c r="A1686" t="s">
        <v>4516</v>
      </c>
      <c r="B1686" t="s">
        <v>4517</v>
      </c>
      <c r="C1686" t="s">
        <v>354</v>
      </c>
      <c r="D1686" t="s">
        <v>1877</v>
      </c>
      <c r="E1686" t="s">
        <v>2288</v>
      </c>
      <c r="G1686" t="str">
        <f>IFERROR(VLOOKUP(C1686,'CWE Categories'!A:C,3,0),"")</f>
        <v/>
      </c>
      <c r="M1686" t="str">
        <f>IF($G1686&lt;&gt;"",VLOOKUP($G1686,Model!$A:$D,2,0),"")</f>
        <v/>
      </c>
      <c r="N1686" t="str">
        <f>IF($G1686&lt;&gt;"",VLOOKUP($G1686,Model!$A:$D,3,0),"")</f>
        <v/>
      </c>
      <c r="O1686" t="str">
        <f>IF($G1686&lt;&gt;"",VLOOKUP($G1686,Model!$A:$D,4,0),"")</f>
        <v/>
      </c>
    </row>
    <row r="1687" spans="1:15" x14ac:dyDescent="0.3">
      <c r="A1687" t="s">
        <v>4518</v>
      </c>
      <c r="B1687" t="s">
        <v>4519</v>
      </c>
      <c r="C1687" t="s">
        <v>17</v>
      </c>
      <c r="D1687" t="s">
        <v>1877</v>
      </c>
      <c r="E1687">
        <v>0</v>
      </c>
      <c r="G1687" t="str">
        <f>IFERROR(VLOOKUP(C1687,'CWE Categories'!A:C,3,0),"")</f>
        <v>Memory Modification (Memory Buffer Errors, Pointer Issues, Type Errors, etc.)</v>
      </c>
      <c r="M1687" t="str">
        <f>IF($G1687&lt;&gt;"",VLOOKUP($G1687,Model!$A:$D,2,0),"")</f>
        <v>Hijack Execution Flow, Endpoint Denial of Service: Application or System Exploitation</v>
      </c>
      <c r="N1687" t="str">
        <f>IF($G1687&lt;&gt;"",VLOOKUP($G1687,Model!$A:$D,3,0),"")</f>
        <v>N/A</v>
      </c>
      <c r="O1687">
        <f>IF($G1687&lt;&gt;"",VLOOKUP($G1687,Model!$A:$D,4,0),"")</f>
        <v>0</v>
      </c>
    </row>
    <row r="1688" spans="1:15" x14ac:dyDescent="0.3">
      <c r="A1688" t="s">
        <v>4520</v>
      </c>
      <c r="B1688" t="s">
        <v>4521</v>
      </c>
      <c r="C1688" t="s">
        <v>83</v>
      </c>
      <c r="D1688" t="s">
        <v>1877</v>
      </c>
      <c r="E1688">
        <v>0</v>
      </c>
      <c r="G1688" t="str">
        <f>IFERROR(VLOOKUP(C1688,'CWE Categories'!A:C,3,0),"")</f>
        <v>Cross-site Scripting (XSS)</v>
      </c>
      <c r="M1688" t="str">
        <f>IF($G1688&lt;&gt;"",VLOOKUP($G1688,Model!$A:$D,2,0),"")</f>
        <v>Command and Scripting Interpreter: JavaScript/JScript</v>
      </c>
      <c r="N1688" t="str">
        <f>IF($G1688&lt;&gt;"",VLOOKUP($G1688,Model!$A:$D,3,0),"")</f>
        <v>Man-in-the-Browser</v>
      </c>
      <c r="O1688" t="str">
        <f>IF($G1688&lt;&gt;"",VLOOKUP($G1688,Model!$A:$D,4,0),"")</f>
        <v>Stored – Drive-by Compromise, Others – User Execution: Malicious Link</v>
      </c>
    </row>
    <row r="1689" spans="1:15" x14ac:dyDescent="0.3">
      <c r="A1689" t="s">
        <v>4522</v>
      </c>
      <c r="B1689" t="s">
        <v>4523</v>
      </c>
      <c r="C1689" t="s">
        <v>1098</v>
      </c>
      <c r="D1689" t="s">
        <v>1877</v>
      </c>
      <c r="E1689" t="s">
        <v>4524</v>
      </c>
      <c r="G1689" t="str">
        <f>IFERROR(VLOOKUP(C1689,'CWE Categories'!A:C,3,0),"")</f>
        <v/>
      </c>
      <c r="M1689" t="str">
        <f>IF($G1689&lt;&gt;"",VLOOKUP($G1689,Model!$A:$D,2,0),"")</f>
        <v/>
      </c>
      <c r="N1689" t="str">
        <f>IF($G1689&lt;&gt;"",VLOOKUP($G1689,Model!$A:$D,3,0),"")</f>
        <v/>
      </c>
      <c r="O1689" t="str">
        <f>IF($G1689&lt;&gt;"",VLOOKUP($G1689,Model!$A:$D,4,0),"")</f>
        <v/>
      </c>
    </row>
    <row r="1690" spans="1:15" x14ac:dyDescent="0.3">
      <c r="A1690" t="s">
        <v>4525</v>
      </c>
      <c r="B1690" t="s">
        <v>4526</v>
      </c>
      <c r="C1690" t="s">
        <v>2113</v>
      </c>
      <c r="D1690" t="s">
        <v>1877</v>
      </c>
      <c r="E1690" t="s">
        <v>4527</v>
      </c>
      <c r="G1690" t="str">
        <f>IFERROR(VLOOKUP(C1690,'CWE Categories'!A:C,3,0),"")</f>
        <v/>
      </c>
      <c r="M1690" t="str">
        <f>IF($G1690&lt;&gt;"",VLOOKUP($G1690,Model!$A:$D,2,0),"")</f>
        <v/>
      </c>
      <c r="N1690" t="str">
        <f>IF($G1690&lt;&gt;"",VLOOKUP($G1690,Model!$A:$D,3,0),"")</f>
        <v/>
      </c>
      <c r="O1690" t="str">
        <f>IF($G1690&lt;&gt;"",VLOOKUP($G1690,Model!$A:$D,4,0),"")</f>
        <v/>
      </c>
    </row>
  </sheetData>
  <hyperlinks>
    <hyperlink ref="B10" r:id="rId1" xr:uid="{F6CBFA44-822B-432C-ADD1-01CEAF3D95DE}"/>
    <hyperlink ref="B65" r:id="rId2" xr:uid="{A1B4BCD7-DB09-4DCE-868B-AD3D7A8A5754}"/>
    <hyperlink ref="B56" r:id="rId3" xr:uid="{3BD69EC6-2EF5-4BBC-8FEA-B9227FBA270E}"/>
    <hyperlink ref="B69" r:id="rId4" xr:uid="{DE6E8C9E-2116-4241-BE6D-49419C38DBF8}"/>
    <hyperlink ref="B83" r:id="rId5" xr:uid="{35107BD2-A8AC-47E4-A5CC-9A7B835BCB59}"/>
    <hyperlink ref="B95" r:id="rId6" xr:uid="{EBF24103-A336-4465-B306-140F4F88AA26}"/>
    <hyperlink ref="B107" r:id="rId7" xr:uid="{E956BB98-7D82-45A7-9D45-46854B5A36DC}"/>
    <hyperlink ref="B13" r:id="rId8" xr:uid="{1053244B-11FC-40BE-B8D7-95714E185511}"/>
    <hyperlink ref="B70" r:id="rId9" xr:uid="{073A4067-4B10-47F1-955B-43902908F447}"/>
    <hyperlink ref="B76" r:id="rId10" xr:uid="{810FC430-D25A-4240-82D2-E7D47BC68690}"/>
    <hyperlink ref="B101" r:id="rId11" xr:uid="{D23DC5A1-1F00-4C91-BC6C-CD1E2370C7DE}"/>
    <hyperlink ref="B79" r:id="rId12" xr:uid="{54C59726-E311-41B3-9B70-B052ED37D895}"/>
    <hyperlink ref="B89" r:id="rId13" xr:uid="{98DC70C5-EAD9-477E-8EFE-8D0435D403C9}"/>
    <hyperlink ref="B90" r:id="rId14" xr:uid="{E043F2FA-04CF-43D5-9401-D2D0BE18A5DA}"/>
    <hyperlink ref="B104" r:id="rId15" xr:uid="{29652AEF-6B8C-4FCE-84A2-72D37986D2EE}"/>
    <hyperlink ref="B105" r:id="rId16" xr:uid="{5C5EEA6C-41E1-4E5E-AAE0-9DEEA2BC0091}"/>
    <hyperlink ref="B113" r:id="rId17" xr:uid="{3B59293D-3E47-42B5-A8F8-D3771765D7D0}"/>
    <hyperlink ref="B120" r:id="rId18" xr:uid="{A017EA44-6EBA-4D90-A72E-8E2679861158}"/>
    <hyperlink ref="B71" r:id="rId19" xr:uid="{F877AA5E-8917-4BDF-971F-C8693DDE65B0}"/>
    <hyperlink ref="B87" r:id="rId20" xr:uid="{254A989B-6FD9-43A1-BF0B-2717B6198E2B}"/>
    <hyperlink ref="B112" r:id="rId21" xr:uid="{D6B78688-5A5D-4C9B-867A-27B7B88C2823}"/>
    <hyperlink ref="B115" r:id="rId22" xr:uid="{B0709A81-A1DC-4E66-9B5C-CA1E6CB69E9F}"/>
    <hyperlink ref="B116" r:id="rId23" xr:uid="{41A5BAE2-20CD-4B2D-BD3D-8B41C61C229F}"/>
    <hyperlink ref="B73" r:id="rId24" xr:uid="{89FC4040-10C2-42E4-9518-60EF7484DE3D}"/>
    <hyperlink ref="B91" r:id="rId25" xr:uid="{E3E1D74B-4392-4F42-B237-FAA65912F2B0}"/>
    <hyperlink ref="B110" r:id="rId26" xr:uid="{F4C4B91B-6BAF-4F1E-AA7C-C2D6EEB8EADE}"/>
    <hyperlink ref="B75" r:id="rId27" xr:uid="{308F5FCA-E733-45D6-98E8-C2457CDADAD2}"/>
    <hyperlink ref="B106" r:id="rId28" xr:uid="{74CD7C50-9F92-4022-B1BB-3079C9CDA66F}"/>
    <hyperlink ref="B84" r:id="rId29" xr:uid="{EC60C47F-84B0-49E0-A19F-035C9897A7D5}"/>
    <hyperlink ref="B97" r:id="rId30" xr:uid="{CA48142D-E001-4178-B67A-A8E939B31C81}"/>
    <hyperlink ref="B98" r:id="rId31" xr:uid="{51ED07C9-5E55-4F21-9D59-6980A300B2EB}"/>
    <hyperlink ref="B62" r:id="rId32" xr:uid="{0592F111-555E-42C8-8C88-CAA86F24268A}"/>
    <hyperlink ref="B63" r:id="rId33" xr:uid="{A64B9EC3-1CE0-4BAF-92C9-768D077F9358}"/>
    <hyperlink ref="B64" r:id="rId34" xr:uid="{90FDAD68-CA0F-40C4-A668-68E01E56923B}"/>
    <hyperlink ref="B66" r:id="rId35" xr:uid="{58370F52-E7ED-4908-A32F-21E11F25547B}"/>
    <hyperlink ref="B67" r:id="rId36" xr:uid="{B3260F69-E2B6-4136-B919-F89E015A7608}"/>
    <hyperlink ref="B77" r:id="rId37" xr:uid="{AFF97C9F-5A35-4BE0-BD5E-EC5A081D0E65}"/>
    <hyperlink ref="B78" r:id="rId38" xr:uid="{48CE193A-3EBE-4113-B845-43B3732A0AE2}"/>
    <hyperlink ref="B80" r:id="rId39" xr:uid="{1E7BE643-7824-4675-8D71-7697BDF798F3}"/>
    <hyperlink ref="B205" r:id="rId40" xr:uid="{39776DA7-D575-4B77-8BD1-AAE8352E4718}"/>
    <hyperlink ref="B81" r:id="rId41" xr:uid="{63BF3048-2D1C-4990-8CBF-9147AF3F82E7}"/>
    <hyperlink ref="B82" r:id="rId42" xr:uid="{D48F7A44-11AC-4FA6-8545-BD5170C4393E}"/>
    <hyperlink ref="B85" r:id="rId43" xr:uid="{F0A8E522-57FA-4817-9DCC-8359B52BA6C2}"/>
    <hyperlink ref="B86" r:id="rId44" xr:uid="{8DED67E0-3073-4C59-BDEE-3576EEB306F8}"/>
    <hyperlink ref="B88" r:id="rId45" xr:uid="{2F8CF7D6-C18C-4C5D-B3FE-D119A4899C9E}"/>
    <hyperlink ref="B92" r:id="rId46" xr:uid="{F5B692FD-0000-4E7F-96DC-8ADF42F4B8FA}"/>
    <hyperlink ref="B93" r:id="rId47" xr:uid="{897C6F7E-2143-4B59-A92F-61EE88BAF07C}"/>
    <hyperlink ref="B94" r:id="rId48" xr:uid="{36139916-5958-4AA6-8B41-4DDA5A8A553D}"/>
    <hyperlink ref="B96" r:id="rId49" xr:uid="{7D6D7B19-050D-401A-B8C2-BCF38AAA704D}"/>
    <hyperlink ref="B99" r:id="rId50" xr:uid="{CFF71264-C906-4C73-AA5F-2F1473CC3938}"/>
    <hyperlink ref="B100" r:id="rId51" xr:uid="{623E33F7-BDB4-41B3-B85A-F6BFBABB93D2}"/>
    <hyperlink ref="B102" r:id="rId52" xr:uid="{7CB43D69-5C95-4FBC-A388-5BFAB518D8C4}"/>
    <hyperlink ref="B103" r:id="rId53" xr:uid="{6278D4A0-8387-44A3-801F-87832A74BBBE}"/>
    <hyperlink ref="B108" r:id="rId54" xr:uid="{EE098EEA-2516-4C94-BB44-C5F335F82D76}"/>
    <hyperlink ref="B111" r:id="rId55" xr:uid="{07A24D03-00E7-4848-9DEB-C3A50CC22076}"/>
    <hyperlink ref="B114" r:id="rId56" xr:uid="{C0B8E1F7-F19F-4969-8C10-4099F9227E6F}"/>
    <hyperlink ref="B118" r:id="rId57" xr:uid="{46E22B83-C1B0-42A8-A796-926F54F605E6}"/>
    <hyperlink ref="B119" r:id="rId58" xr:uid="{96849436-98AA-411E-8578-145BBA48FAE2}"/>
    <hyperlink ref="B121" r:id="rId59" xr:uid="{EC62266E-C656-4774-805A-20C9FFE45CC6}"/>
    <hyperlink ref="B212" r:id="rId60" xr:uid="{FEC4B4E7-5A83-4891-9852-1237032B7752}"/>
    <hyperlink ref="B213" r:id="rId61" xr:uid="{D1355876-BFF0-473B-9318-F49EB4BE67C3}"/>
    <hyperlink ref="B214" r:id="rId62" xr:uid="{0AC8CE89-67A5-45C7-8260-B266EAAF1E17}"/>
    <hyperlink ref="B215" r:id="rId63" xr:uid="{60CB9D6A-B000-4525-9EE5-F076715F7A74}"/>
    <hyperlink ref="B216" r:id="rId64" xr:uid="{6F525585-9B35-4F26-BD70-7FC58983FF93}"/>
    <hyperlink ref="B217" r:id="rId65" xr:uid="{E5360545-FB6C-4B5D-BDBD-80AE40BDD4CE}"/>
    <hyperlink ref="B218" r:id="rId66" xr:uid="{9E2317F4-1821-4508-B43C-F0AF6F945F5B}"/>
    <hyperlink ref="B219" r:id="rId67" xr:uid="{6E02F9C5-C82C-4768-B145-CA6AEB5632D0}"/>
    <hyperlink ref="B220" r:id="rId68" xr:uid="{CBFB0D97-13E4-4933-9CE1-BD4B48B29354}"/>
    <hyperlink ref="B221" r:id="rId69" xr:uid="{AC30EDDF-E278-4928-B3B3-910371150D89}"/>
    <hyperlink ref="B222" r:id="rId70" xr:uid="{932224C3-39D2-4477-8D95-3FC71628B0B8}"/>
    <hyperlink ref="B223" r:id="rId71" xr:uid="{0BDC1770-DF17-404F-93B1-BF0F30FFFF08}"/>
    <hyperlink ref="B225" r:id="rId72" xr:uid="{FC88BCC3-CAF6-4034-A478-AD1E2E924224}"/>
    <hyperlink ref="B243" r:id="rId73" xr:uid="{4EEBD986-5B26-45E5-BF57-8BD7D8CB3F1B}"/>
    <hyperlink ref="B259" r:id="rId74" xr:uid="{DB850FED-2FEA-44BD-8D57-A3C6D026DECB}"/>
    <hyperlink ref="B262" r:id="rId75" xr:uid="{94BAE84F-C4A3-42C5-B16E-BCBC871D6A1A}"/>
    <hyperlink ref="B271" r:id="rId76" xr:uid="{08F31269-9FB4-4981-A9CF-9E23151A8658}"/>
    <hyperlink ref="B224" r:id="rId77" xr:uid="{9FCF3536-9C42-4E5A-A14F-4A0E14EC987B}"/>
    <hyperlink ref="B241" r:id="rId78" xr:uid="{CA210EF9-E95C-462B-87CD-A4C0D315D368}"/>
    <hyperlink ref="B226" r:id="rId79" xr:uid="{18D3AD08-06EC-4E20-A838-D78EFABD2E9B}"/>
    <hyperlink ref="B227" r:id="rId80" xr:uid="{CCF35DCD-6A77-40A2-AE4C-4977482855FC}"/>
    <hyperlink ref="B228" r:id="rId81" xr:uid="{EF16FBDF-2EC9-4217-8484-872649E1DBE7}"/>
    <hyperlink ref="B229" r:id="rId82" xr:uid="{FFF3D1B8-A2C2-48E7-93A5-785944D3F648}"/>
    <hyperlink ref="B257" r:id="rId83" xr:uid="{F7DBD3C1-785E-43A0-ADEB-7253A2FC7390}"/>
    <hyperlink ref="B279" r:id="rId84" xr:uid="{581A5428-4836-47ED-9516-AFAEB20685A0}"/>
    <hyperlink ref="J280" r:id="rId85" xr:uid="{BCACC900-9B9C-4840-B022-C0A6AF1B136C}"/>
    <hyperlink ref="B230" r:id="rId86" xr:uid="{CCA626EA-5AA0-4A41-81A1-7E86699FBBA4}"/>
    <hyperlink ref="B231" r:id="rId87" xr:uid="{A4282619-905A-49F5-A731-27B2D6E1980C}"/>
    <hyperlink ref="B232" r:id="rId88" xr:uid="{9E0D6C74-4596-44DB-B39F-7143DDE7D508}"/>
    <hyperlink ref="B233" r:id="rId89" xr:uid="{7F61BEFD-3D89-4C4C-B06A-5671A308B2C5}"/>
    <hyperlink ref="B234" r:id="rId90" xr:uid="{58B6CB5C-602A-42B0-B33A-222406672EE5}"/>
    <hyperlink ref="B235" r:id="rId91" xr:uid="{554AB633-C408-426B-A378-68395510C5D5}"/>
    <hyperlink ref="B236" r:id="rId92" xr:uid="{14ABBA70-CB66-4699-B485-56BDB75F3B10}"/>
    <hyperlink ref="B237" r:id="rId93" xr:uid="{7EB555EE-00E0-462A-862C-3F556A86BCB7}"/>
    <hyperlink ref="B238" r:id="rId94" xr:uid="{1A61BD8A-6166-4CE9-A5BE-E8683E51A980}"/>
    <hyperlink ref="B239" r:id="rId95" xr:uid="{129F6D23-A21D-4DBE-B7ED-3443E75E0A10}"/>
    <hyperlink ref="B240" r:id="rId96" xr:uid="{7DD17768-E1DF-4CBB-A70A-EA866E61ACAF}"/>
    <hyperlink ref="B242" r:id="rId97" xr:uid="{48A59132-D3B1-4687-9E96-0738FD55D7D9}"/>
    <hyperlink ref="B244" r:id="rId98" xr:uid="{8D5A4939-78F3-4A14-84FE-56D7F474EF8B}"/>
    <hyperlink ref="B245" r:id="rId99" xr:uid="{F3B9A94D-CBCB-49D5-9BAF-26CE4073C359}"/>
    <hyperlink ref="B246" r:id="rId100" xr:uid="{60A01815-FE0C-4032-815C-A9EDC8AF159D}"/>
    <hyperlink ref="B247" r:id="rId101" xr:uid="{7B8830AA-1A1D-427A-B252-A55B4B27064F}"/>
    <hyperlink ref="J306" r:id="rId102" xr:uid="{A50E4203-AF86-4066-8829-2E3465B572EB}"/>
    <hyperlink ref="J307" r:id="rId103" xr:uid="{6722477A-4DFE-473E-8435-6C776105B99C}"/>
    <hyperlink ref="B250" r:id="rId104" xr:uid="{5A94D589-48C6-4B4F-9047-BA6509538AC8}"/>
    <hyperlink ref="B260" r:id="rId105" xr:uid="{3AF23CE1-459F-45C5-99D4-59426B5FB4AA}"/>
    <hyperlink ref="B252" r:id="rId106" xr:uid="{EA851068-0A9B-4DBA-AFC7-33421DF0EEE1}"/>
    <hyperlink ref="B265" r:id="rId107" xr:uid="{41B5A584-1D9E-4B78-80F1-30B3F9245575}"/>
    <hyperlink ref="B264" r:id="rId108" xr:uid="{2D470A4B-BC23-4627-B97F-2BF8BA37903B}"/>
    <hyperlink ref="B248" r:id="rId109" xr:uid="{7D3C7DB7-CB4D-4062-BA78-EA21CE72E6A4}"/>
    <hyperlink ref="B249" r:id="rId110" xr:uid="{0793A308-513B-4415-A9AB-E2554F29BF0D}"/>
    <hyperlink ref="B251" r:id="rId111" xr:uid="{B4A5F2F0-15C4-4198-9C95-ACFF9EA0D93F}"/>
    <hyperlink ref="B253" r:id="rId112" xr:uid="{E53C001C-307C-4B69-A2DD-0990E9D8ED5C}"/>
    <hyperlink ref="B254" r:id="rId113" xr:uid="{741CE4D5-0038-4B1C-9E66-C01E8325CCC4}"/>
    <hyperlink ref="B255" r:id="rId114" xr:uid="{30521BBF-50CB-4EA0-A53F-B9E65C37C8FB}"/>
    <hyperlink ref="B256" r:id="rId115" xr:uid="{7DCA3B7F-3A3D-4121-8F1C-F190D11D5E0B}"/>
    <hyperlink ref="B258" r:id="rId116" xr:uid="{7976D078-3CBB-4596-8C76-B4B97B26FAC1}"/>
    <hyperlink ref="B261" r:id="rId117" xr:uid="{47D2696F-E0BE-46FD-9605-2BE17E475174}"/>
    <hyperlink ref="B263" r:id="rId118" xr:uid="{AF32603C-14DE-4596-97DC-4F4CE0A6573A}"/>
    <hyperlink ref="B272" r:id="rId119" xr:uid="{8DACE0B0-BD47-41C0-A231-2743AAEBF6C6}"/>
    <hyperlink ref="B266" r:id="rId120" xr:uid="{2BB28935-367D-4610-BFE4-C5A8049B2C06}"/>
    <hyperlink ref="B267" r:id="rId121" xr:uid="{D7EC0301-ACE5-4DAA-BACA-F305FCEF66A0}"/>
    <hyperlink ref="B268" r:id="rId122" xr:uid="{11F944E1-DD6C-412E-BD6E-BC786D978904}"/>
    <hyperlink ref="B269" r:id="rId123" xr:uid="{1EAEC0B3-3B08-45B6-8FAB-7C8200FE24A2}"/>
    <hyperlink ref="B270" r:id="rId124" xr:uid="{3A193205-79FF-44FD-99EB-B5F6630BF51A}"/>
    <hyperlink ref="B7" r:id="rId125" xr:uid="{C5405195-E12F-4926-A9E4-9C09DB0C88C4}"/>
  </hyperlinks>
  <pageMargins left="0.7" right="0.7" top="0.75" bottom="0.75" header="0.3" footer="0.3"/>
  <tableParts count="1">
    <tablePart r:id="rId1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8917-BB09-4642-813B-70FB00547C7E}">
  <dimension ref="A1:G43"/>
  <sheetViews>
    <sheetView topLeftCell="A18" workbookViewId="0">
      <selection activeCell="C40" sqref="C40"/>
    </sheetView>
  </sheetViews>
  <sheetFormatPr defaultRowHeight="14.4" x14ac:dyDescent="0.3"/>
  <cols>
    <col min="1" max="1" width="51.44140625" customWidth="1"/>
    <col min="2" max="2" width="28.88671875" customWidth="1"/>
    <col min="3" max="3" width="39" customWidth="1"/>
    <col min="4" max="4" width="65.441406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4528</v>
      </c>
      <c r="F1" t="s">
        <v>4529</v>
      </c>
      <c r="G1" t="s">
        <v>4530</v>
      </c>
    </row>
    <row r="2" spans="1:7" x14ac:dyDescent="0.3">
      <c r="A2" t="s">
        <v>4531</v>
      </c>
      <c r="B2" t="s">
        <v>4532</v>
      </c>
      <c r="C2" t="s">
        <v>4533</v>
      </c>
      <c r="E2" t="s">
        <v>884</v>
      </c>
    </row>
    <row r="3" spans="1:7" x14ac:dyDescent="0.3">
      <c r="A3" t="s">
        <v>4534</v>
      </c>
      <c r="B3" t="s">
        <v>4535</v>
      </c>
      <c r="C3" t="s">
        <v>4536</v>
      </c>
      <c r="E3" t="s">
        <v>934</v>
      </c>
    </row>
    <row r="4" spans="1:7" x14ac:dyDescent="0.3">
      <c r="A4" t="s">
        <v>4537</v>
      </c>
      <c r="B4" t="s">
        <v>4538</v>
      </c>
      <c r="C4" t="s">
        <v>4539</v>
      </c>
      <c r="D4" t="s">
        <v>4533</v>
      </c>
      <c r="E4" t="s">
        <v>4540</v>
      </c>
    </row>
    <row r="5" spans="1:7" x14ac:dyDescent="0.3">
      <c r="A5" t="s">
        <v>4541</v>
      </c>
      <c r="B5" t="s">
        <v>4542</v>
      </c>
      <c r="C5" t="s">
        <v>4533</v>
      </c>
      <c r="D5" t="s">
        <v>4543</v>
      </c>
      <c r="E5" t="s">
        <v>28</v>
      </c>
      <c r="G5" t="s">
        <v>712</v>
      </c>
    </row>
    <row r="6" spans="1:7" x14ac:dyDescent="0.3">
      <c r="A6" t="s">
        <v>4544</v>
      </c>
      <c r="B6" t="s">
        <v>4545</v>
      </c>
      <c r="C6" t="s">
        <v>4533</v>
      </c>
      <c r="D6" t="s">
        <v>4546</v>
      </c>
    </row>
    <row r="7" spans="1:7" x14ac:dyDescent="0.3">
      <c r="A7" t="s">
        <v>4547</v>
      </c>
      <c r="B7" t="s">
        <v>4548</v>
      </c>
      <c r="C7" t="s">
        <v>4533</v>
      </c>
      <c r="D7" t="s">
        <v>4549</v>
      </c>
    </row>
    <row r="8" spans="1:7" x14ac:dyDescent="0.3">
      <c r="A8" t="s">
        <v>4550</v>
      </c>
      <c r="B8" t="s">
        <v>4551</v>
      </c>
      <c r="C8" t="s">
        <v>4533</v>
      </c>
      <c r="D8" t="s">
        <v>4533</v>
      </c>
    </row>
    <row r="9" spans="1:7" x14ac:dyDescent="0.3">
      <c r="A9" t="s">
        <v>4552</v>
      </c>
      <c r="B9" t="s">
        <v>4553</v>
      </c>
      <c r="C9" t="s">
        <v>4545</v>
      </c>
      <c r="D9" t="s">
        <v>4533</v>
      </c>
      <c r="E9" t="s">
        <v>503</v>
      </c>
      <c r="F9" t="s">
        <v>639</v>
      </c>
    </row>
    <row r="10" spans="1:7" x14ac:dyDescent="0.3">
      <c r="A10" t="s">
        <v>4554</v>
      </c>
      <c r="B10" t="s">
        <v>4555</v>
      </c>
      <c r="C10" t="s">
        <v>4545</v>
      </c>
      <c r="D10" t="s">
        <v>4543</v>
      </c>
      <c r="E10" t="s">
        <v>503</v>
      </c>
      <c r="F10" t="s">
        <v>639</v>
      </c>
      <c r="G10" t="s">
        <v>712</v>
      </c>
    </row>
    <row r="11" spans="1:7" x14ac:dyDescent="0.3">
      <c r="A11" t="s">
        <v>4556</v>
      </c>
      <c r="B11" t="s">
        <v>4557</v>
      </c>
      <c r="C11" t="s">
        <v>4533</v>
      </c>
      <c r="D11" t="s">
        <v>4533</v>
      </c>
      <c r="E11" t="s">
        <v>356</v>
      </c>
    </row>
    <row r="12" spans="1:7" x14ac:dyDescent="0.3">
      <c r="A12" t="s">
        <v>4558</v>
      </c>
      <c r="B12" t="s">
        <v>4533</v>
      </c>
      <c r="C12" t="s">
        <v>4545</v>
      </c>
      <c r="D12" t="s">
        <v>4549</v>
      </c>
      <c r="F12" t="s">
        <v>43</v>
      </c>
      <c r="G12" t="s">
        <v>256</v>
      </c>
    </row>
    <row r="13" spans="1:7" x14ac:dyDescent="0.3">
      <c r="A13" t="s">
        <v>4559</v>
      </c>
      <c r="B13" t="s">
        <v>4560</v>
      </c>
      <c r="C13" t="s">
        <v>4549</v>
      </c>
    </row>
    <row r="14" spans="1:7" x14ac:dyDescent="0.3">
      <c r="A14" t="s">
        <v>4561</v>
      </c>
      <c r="B14" t="s">
        <v>4562</v>
      </c>
      <c r="C14" t="s">
        <v>4563</v>
      </c>
      <c r="D14" t="s">
        <v>4564</v>
      </c>
      <c r="E14" t="s">
        <v>20</v>
      </c>
      <c r="F14" s="6" t="s">
        <v>4565</v>
      </c>
    </row>
    <row r="15" spans="1:7" x14ac:dyDescent="0.3">
      <c r="A15" t="s">
        <v>4566</v>
      </c>
      <c r="B15" t="s">
        <v>4567</v>
      </c>
      <c r="C15" t="s">
        <v>4533</v>
      </c>
      <c r="D15" t="s">
        <v>4564</v>
      </c>
    </row>
    <row r="16" spans="1:7" x14ac:dyDescent="0.3">
      <c r="A16" t="s">
        <v>4568</v>
      </c>
      <c r="B16" t="s">
        <v>4533</v>
      </c>
      <c r="C16" t="s">
        <v>4569</v>
      </c>
      <c r="D16" t="s">
        <v>4570</v>
      </c>
      <c r="F16" t="s">
        <v>56</v>
      </c>
    </row>
    <row r="17" spans="1:7" x14ac:dyDescent="0.3">
      <c r="A17" t="s">
        <v>4571</v>
      </c>
      <c r="B17" t="s">
        <v>4572</v>
      </c>
      <c r="C17" t="s">
        <v>4573</v>
      </c>
      <c r="D17" t="s">
        <v>4574</v>
      </c>
      <c r="E17" t="s">
        <v>20</v>
      </c>
      <c r="F17" t="s">
        <v>123</v>
      </c>
      <c r="G17" t="s">
        <v>113</v>
      </c>
    </row>
    <row r="18" spans="1:7" x14ac:dyDescent="0.3">
      <c r="A18" t="s">
        <v>4575</v>
      </c>
      <c r="B18" t="s">
        <v>4576</v>
      </c>
      <c r="C18" t="s">
        <v>4533</v>
      </c>
      <c r="D18" t="s">
        <v>4564</v>
      </c>
      <c r="E18" t="s">
        <v>20</v>
      </c>
      <c r="G18" t="s">
        <v>191</v>
      </c>
    </row>
    <row r="19" spans="1:7" x14ac:dyDescent="0.3">
      <c r="A19" t="s">
        <v>4577</v>
      </c>
      <c r="B19" t="s">
        <v>4576</v>
      </c>
      <c r="C19" t="s">
        <v>4578</v>
      </c>
      <c r="D19" t="s">
        <v>4564</v>
      </c>
      <c r="E19" t="s">
        <v>20</v>
      </c>
      <c r="F19" s="6" t="s">
        <v>4579</v>
      </c>
      <c r="G19" t="s">
        <v>191</v>
      </c>
    </row>
    <row r="20" spans="1:7" x14ac:dyDescent="0.3">
      <c r="A20" t="s">
        <v>4580</v>
      </c>
      <c r="B20" t="s">
        <v>4576</v>
      </c>
      <c r="C20" t="s">
        <v>4533</v>
      </c>
      <c r="D20" t="s">
        <v>4533</v>
      </c>
      <c r="E20" t="s">
        <v>20</v>
      </c>
    </row>
    <row r="21" spans="1:7" x14ac:dyDescent="0.3">
      <c r="A21" t="s">
        <v>4581</v>
      </c>
      <c r="B21" t="s">
        <v>4582</v>
      </c>
      <c r="C21" t="s">
        <v>4583</v>
      </c>
      <c r="D21" t="s">
        <v>191</v>
      </c>
    </row>
    <row r="22" spans="1:7" x14ac:dyDescent="0.3">
      <c r="A22" t="s">
        <v>4584</v>
      </c>
      <c r="B22" t="s">
        <v>4585</v>
      </c>
      <c r="C22" t="s">
        <v>4586</v>
      </c>
      <c r="D22" t="s">
        <v>191</v>
      </c>
    </row>
    <row r="23" spans="1:7" x14ac:dyDescent="0.3">
      <c r="A23" t="s">
        <v>4587</v>
      </c>
      <c r="B23" t="s">
        <v>4588</v>
      </c>
      <c r="C23" t="s">
        <v>4533</v>
      </c>
      <c r="D23" t="s">
        <v>4533</v>
      </c>
    </row>
    <row r="24" spans="1:7" x14ac:dyDescent="0.3">
      <c r="A24" t="s">
        <v>4589</v>
      </c>
      <c r="B24" t="s">
        <v>4590</v>
      </c>
      <c r="C24" t="s">
        <v>4576</v>
      </c>
      <c r="D24" t="s">
        <v>4564</v>
      </c>
      <c r="E24" t="s">
        <v>783</v>
      </c>
      <c r="F24" t="s">
        <v>20</v>
      </c>
      <c r="G24" t="s">
        <v>191</v>
      </c>
    </row>
    <row r="25" spans="1:7" x14ac:dyDescent="0.3">
      <c r="A25" t="s">
        <v>4591</v>
      </c>
      <c r="B25" t="s">
        <v>4576</v>
      </c>
      <c r="C25" t="s">
        <v>4533</v>
      </c>
      <c r="D25" t="s">
        <v>4564</v>
      </c>
      <c r="E25" t="s">
        <v>20</v>
      </c>
      <c r="G25" t="s">
        <v>191</v>
      </c>
    </row>
    <row r="26" spans="1:7" x14ac:dyDescent="0.3">
      <c r="A26" t="s">
        <v>4592</v>
      </c>
      <c r="B26" t="s">
        <v>4567</v>
      </c>
      <c r="C26" t="s">
        <v>4533</v>
      </c>
      <c r="D26" t="s">
        <v>4533</v>
      </c>
    </row>
    <row r="27" spans="1:7" x14ac:dyDescent="0.3">
      <c r="A27" t="s">
        <v>4593</v>
      </c>
      <c r="B27" t="s">
        <v>4594</v>
      </c>
      <c r="C27" t="s">
        <v>4595</v>
      </c>
      <c r="D27" t="s">
        <v>4596</v>
      </c>
    </row>
    <row r="28" spans="1:7" x14ac:dyDescent="0.3">
      <c r="A28" t="s">
        <v>4597</v>
      </c>
      <c r="B28" t="s">
        <v>4598</v>
      </c>
      <c r="C28" t="s">
        <v>4533</v>
      </c>
      <c r="D28" t="s">
        <v>4533</v>
      </c>
      <c r="E28" t="s">
        <v>137</v>
      </c>
    </row>
    <row r="29" spans="1:7" x14ac:dyDescent="0.3">
      <c r="A29" t="s">
        <v>4599</v>
      </c>
      <c r="B29" t="s">
        <v>4600</v>
      </c>
      <c r="C29" t="s">
        <v>4533</v>
      </c>
      <c r="D29" t="s">
        <v>4533</v>
      </c>
      <c r="E29" t="s">
        <v>159</v>
      </c>
    </row>
    <row r="30" spans="1:7" x14ac:dyDescent="0.3">
      <c r="A30" t="s">
        <v>4601</v>
      </c>
      <c r="B30" t="s">
        <v>4602</v>
      </c>
      <c r="C30" t="s">
        <v>4603</v>
      </c>
      <c r="D30" t="s">
        <v>4564</v>
      </c>
    </row>
    <row r="31" spans="1:7" x14ac:dyDescent="0.3">
      <c r="A31" t="s">
        <v>4604</v>
      </c>
      <c r="B31" t="s">
        <v>4605</v>
      </c>
      <c r="E31" t="s">
        <v>658</v>
      </c>
    </row>
    <row r="32" spans="1:7" x14ac:dyDescent="0.3">
      <c r="A32" t="s">
        <v>4606</v>
      </c>
      <c r="B32" t="s">
        <v>4606</v>
      </c>
      <c r="C32" t="s">
        <v>4545</v>
      </c>
      <c r="E32" t="s">
        <v>471</v>
      </c>
      <c r="F32" t="s">
        <v>639</v>
      </c>
    </row>
    <row r="33" spans="1:6" x14ac:dyDescent="0.3">
      <c r="A33" t="s">
        <v>4607</v>
      </c>
      <c r="B33" t="s">
        <v>4608</v>
      </c>
      <c r="E33" t="s">
        <v>42</v>
      </c>
    </row>
    <row r="34" spans="1:6" x14ac:dyDescent="0.3">
      <c r="A34" t="s">
        <v>4609</v>
      </c>
      <c r="B34" t="s">
        <v>4610</v>
      </c>
      <c r="E34" t="s">
        <v>93</v>
      </c>
    </row>
    <row r="35" spans="1:6" x14ac:dyDescent="0.3">
      <c r="A35" t="s">
        <v>4611</v>
      </c>
      <c r="B35" t="s">
        <v>4612</v>
      </c>
      <c r="E35" t="s">
        <v>4613</v>
      </c>
    </row>
    <row r="36" spans="1:6" x14ac:dyDescent="0.3">
      <c r="A36" t="s">
        <v>4614</v>
      </c>
      <c r="B36" t="s">
        <v>4535</v>
      </c>
      <c r="E36" t="s">
        <v>52</v>
      </c>
    </row>
    <row r="37" spans="1:6" x14ac:dyDescent="0.3">
      <c r="A37" t="s">
        <v>4615</v>
      </c>
      <c r="B37" t="s">
        <v>4555</v>
      </c>
      <c r="C37" t="s">
        <v>4545</v>
      </c>
      <c r="E37" t="s">
        <v>503</v>
      </c>
      <c r="F37" t="s">
        <v>639</v>
      </c>
    </row>
    <row r="38" spans="1:6" x14ac:dyDescent="0.3">
      <c r="A38" t="s">
        <v>4616</v>
      </c>
      <c r="B38" t="s">
        <v>4535</v>
      </c>
      <c r="E38" t="s">
        <v>52</v>
      </c>
    </row>
    <row r="39" spans="1:6" x14ac:dyDescent="0.3">
      <c r="A39" t="s">
        <v>4617</v>
      </c>
      <c r="B39" t="s">
        <v>4618</v>
      </c>
      <c r="C39" t="s">
        <v>4619</v>
      </c>
      <c r="E39" t="s">
        <v>78</v>
      </c>
      <c r="F39" t="s">
        <v>4620</v>
      </c>
    </row>
    <row r="40" spans="1:6" x14ac:dyDescent="0.3">
      <c r="A40" t="s">
        <v>4621</v>
      </c>
      <c r="B40" t="s">
        <v>4535</v>
      </c>
      <c r="C40" t="s">
        <v>4622</v>
      </c>
      <c r="E40" t="s">
        <v>52</v>
      </c>
      <c r="F40" t="s">
        <v>4623</v>
      </c>
    </row>
    <row r="41" spans="1:6" x14ac:dyDescent="0.3">
      <c r="A41" t="s">
        <v>4624</v>
      </c>
      <c r="B41" t="s">
        <v>4590</v>
      </c>
      <c r="C41" t="s">
        <v>4576</v>
      </c>
      <c r="E41" t="s">
        <v>783</v>
      </c>
      <c r="F41" t="s">
        <v>20</v>
      </c>
    </row>
    <row r="42" spans="1:6" x14ac:dyDescent="0.3">
      <c r="A42" t="s">
        <v>4625</v>
      </c>
      <c r="B42" t="s">
        <v>4626</v>
      </c>
      <c r="C42" t="s">
        <v>4567</v>
      </c>
      <c r="E42" t="s">
        <v>382</v>
      </c>
      <c r="F42" t="s">
        <v>88</v>
      </c>
    </row>
    <row r="43" spans="1:6" x14ac:dyDescent="0.3">
      <c r="A43" t="s">
        <v>4627</v>
      </c>
      <c r="B43" t="s">
        <v>4628</v>
      </c>
      <c r="E43" t="s">
        <v>4629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2BA3-6973-4138-961D-148A42A7D97E}">
  <dimension ref="A1:C116"/>
  <sheetViews>
    <sheetView topLeftCell="C1" workbookViewId="0">
      <selection activeCell="C1" sqref="C1"/>
    </sheetView>
  </sheetViews>
  <sheetFormatPr defaultRowHeight="14.4" x14ac:dyDescent="0.3"/>
  <cols>
    <col min="1" max="1" width="9.88671875" bestFit="1" customWidth="1"/>
    <col min="2" max="2" width="79.109375" customWidth="1"/>
    <col min="3" max="3" width="11.33203125" bestFit="1" customWidth="1"/>
  </cols>
  <sheetData>
    <row r="1" spans="1:3" x14ac:dyDescent="0.3">
      <c r="A1" t="s">
        <v>2</v>
      </c>
      <c r="B1" t="s">
        <v>4630</v>
      </c>
      <c r="C1" t="s">
        <v>4631</v>
      </c>
    </row>
    <row r="2" spans="1:3" x14ac:dyDescent="0.3">
      <c r="A2" t="s">
        <v>36</v>
      </c>
      <c r="B2" t="s">
        <v>4632</v>
      </c>
      <c r="C2" t="s">
        <v>4633</v>
      </c>
    </row>
    <row r="3" spans="1:3" x14ac:dyDescent="0.3">
      <c r="A3" t="s">
        <v>49</v>
      </c>
      <c r="B3" t="s">
        <v>4634</v>
      </c>
      <c r="C3" t="s">
        <v>4633</v>
      </c>
    </row>
    <row r="4" spans="1:3" x14ac:dyDescent="0.3">
      <c r="A4" t="s">
        <v>91</v>
      </c>
      <c r="B4" t="s">
        <v>4635</v>
      </c>
      <c r="C4" t="s">
        <v>4633</v>
      </c>
    </row>
    <row r="5" spans="1:3" x14ac:dyDescent="0.3">
      <c r="A5" t="s">
        <v>203</v>
      </c>
      <c r="B5" t="s">
        <v>4636</v>
      </c>
      <c r="C5" t="s">
        <v>4633</v>
      </c>
    </row>
    <row r="6" spans="1:3" x14ac:dyDescent="0.3">
      <c r="A6" t="s">
        <v>274</v>
      </c>
      <c r="B6" t="s">
        <v>4637</v>
      </c>
      <c r="C6" t="s">
        <v>4633</v>
      </c>
    </row>
    <row r="7" spans="1:3" x14ac:dyDescent="0.3">
      <c r="A7" t="s">
        <v>354</v>
      </c>
      <c r="B7" t="s">
        <v>4638</v>
      </c>
      <c r="C7" t="s">
        <v>4633</v>
      </c>
    </row>
    <row r="8" spans="1:3" x14ac:dyDescent="0.3">
      <c r="A8" t="s">
        <v>394</v>
      </c>
      <c r="B8" t="s">
        <v>4639</v>
      </c>
      <c r="C8" t="s">
        <v>4633</v>
      </c>
    </row>
    <row r="9" spans="1:3" x14ac:dyDescent="0.3">
      <c r="A9" t="s">
        <v>408</v>
      </c>
      <c r="B9" t="s">
        <v>4640</v>
      </c>
      <c r="C9" t="s">
        <v>4633</v>
      </c>
    </row>
    <row r="10" spans="1:3" x14ac:dyDescent="0.3">
      <c r="A10" t="s">
        <v>416</v>
      </c>
      <c r="B10" t="s">
        <v>4641</v>
      </c>
      <c r="C10" t="s">
        <v>4633</v>
      </c>
    </row>
    <row r="11" spans="1:3" x14ac:dyDescent="0.3">
      <c r="A11" t="s">
        <v>448</v>
      </c>
      <c r="B11" t="s">
        <v>4642</v>
      </c>
      <c r="C11" t="s">
        <v>4633</v>
      </c>
    </row>
    <row r="12" spans="1:3" x14ac:dyDescent="0.3">
      <c r="A12" t="s">
        <v>590</v>
      </c>
      <c r="B12" t="s">
        <v>4643</v>
      </c>
      <c r="C12" t="s">
        <v>4633</v>
      </c>
    </row>
    <row r="13" spans="1:3" x14ac:dyDescent="0.3">
      <c r="A13" t="s">
        <v>598</v>
      </c>
      <c r="B13" t="s">
        <v>4644</v>
      </c>
      <c r="C13" t="s">
        <v>4633</v>
      </c>
    </row>
    <row r="14" spans="1:3" x14ac:dyDescent="0.3">
      <c r="A14" t="s">
        <v>661</v>
      </c>
      <c r="B14" t="s">
        <v>4645</v>
      </c>
      <c r="C14" t="s">
        <v>4633</v>
      </c>
    </row>
    <row r="15" spans="1:3" x14ac:dyDescent="0.3">
      <c r="A15" t="s">
        <v>749</v>
      </c>
      <c r="B15" t="s">
        <v>4646</v>
      </c>
      <c r="C15" t="s">
        <v>4633</v>
      </c>
    </row>
    <row r="16" spans="1:3" x14ac:dyDescent="0.3">
      <c r="A16" t="s">
        <v>845</v>
      </c>
      <c r="B16" t="s">
        <v>4647</v>
      </c>
      <c r="C16" t="s">
        <v>4633</v>
      </c>
    </row>
    <row r="17" spans="1:3" x14ac:dyDescent="0.3">
      <c r="A17" t="s">
        <v>868</v>
      </c>
      <c r="B17" t="s">
        <v>4648</v>
      </c>
      <c r="C17" t="s">
        <v>4633</v>
      </c>
    </row>
    <row r="18" spans="1:3" x14ac:dyDescent="0.3">
      <c r="A18" t="s">
        <v>945</v>
      </c>
      <c r="B18" t="s">
        <v>4649</v>
      </c>
      <c r="C18" t="s">
        <v>4633</v>
      </c>
    </row>
    <row r="19" spans="1:3" x14ac:dyDescent="0.3">
      <c r="A19" t="s">
        <v>1023</v>
      </c>
      <c r="B19" t="s">
        <v>4650</v>
      </c>
      <c r="C19" t="s">
        <v>4633</v>
      </c>
    </row>
    <row r="20" spans="1:3" x14ac:dyDescent="0.3">
      <c r="A20" t="s">
        <v>1062</v>
      </c>
      <c r="B20" t="s">
        <v>4651</v>
      </c>
      <c r="C20" t="s">
        <v>4633</v>
      </c>
    </row>
    <row r="21" spans="1:3" x14ac:dyDescent="0.3">
      <c r="A21" t="s">
        <v>1098</v>
      </c>
      <c r="B21" t="s">
        <v>4652</v>
      </c>
      <c r="C21" t="s">
        <v>4633</v>
      </c>
    </row>
    <row r="22" spans="1:3" x14ac:dyDescent="0.3">
      <c r="A22" t="s">
        <v>1315</v>
      </c>
      <c r="B22" t="s">
        <v>4653</v>
      </c>
      <c r="C22" t="s">
        <v>4633</v>
      </c>
    </row>
    <row r="23" spans="1:3" x14ac:dyDescent="0.3">
      <c r="A23" t="s">
        <v>1434</v>
      </c>
      <c r="B23" t="s">
        <v>4654</v>
      </c>
      <c r="C23" t="s">
        <v>4633</v>
      </c>
    </row>
    <row r="24" spans="1:3" x14ac:dyDescent="0.3">
      <c r="A24" t="s">
        <v>1540</v>
      </c>
      <c r="B24" t="s">
        <v>4655</v>
      </c>
      <c r="C24" t="s">
        <v>4633</v>
      </c>
    </row>
    <row r="25" spans="1:3" x14ac:dyDescent="0.3">
      <c r="A25" t="s">
        <v>1546</v>
      </c>
      <c r="B25" t="s">
        <v>4656</v>
      </c>
      <c r="C25" t="s">
        <v>4633</v>
      </c>
    </row>
    <row r="26" spans="1:3" x14ac:dyDescent="0.3">
      <c r="A26" t="s">
        <v>1584</v>
      </c>
      <c r="B26" t="s">
        <v>4657</v>
      </c>
      <c r="C26" t="s">
        <v>4633</v>
      </c>
    </row>
    <row r="27" spans="1:3" x14ac:dyDescent="0.3">
      <c r="A27" t="s">
        <v>1610</v>
      </c>
      <c r="B27" t="s">
        <v>4658</v>
      </c>
      <c r="C27" t="s">
        <v>4633</v>
      </c>
    </row>
    <row r="28" spans="1:3" x14ac:dyDescent="0.3">
      <c r="A28" t="s">
        <v>1653</v>
      </c>
      <c r="B28" t="s">
        <v>4659</v>
      </c>
      <c r="C28" t="s">
        <v>4633</v>
      </c>
    </row>
    <row r="29" spans="1:3" x14ac:dyDescent="0.3">
      <c r="A29" t="s">
        <v>1713</v>
      </c>
      <c r="B29" t="s">
        <v>4660</v>
      </c>
      <c r="C29" t="s">
        <v>4633</v>
      </c>
    </row>
    <row r="30" spans="1:3" x14ac:dyDescent="0.3">
      <c r="A30" t="s">
        <v>1997</v>
      </c>
      <c r="B30" t="s">
        <v>4661</v>
      </c>
      <c r="C30" t="s">
        <v>4633</v>
      </c>
    </row>
    <row r="31" spans="1:3" x14ac:dyDescent="0.3">
      <c r="A31" t="s">
        <v>2010</v>
      </c>
      <c r="B31" t="s">
        <v>4662</v>
      </c>
      <c r="C31" t="s">
        <v>4633</v>
      </c>
    </row>
    <row r="32" spans="1:3" x14ac:dyDescent="0.3">
      <c r="A32" t="s">
        <v>2089</v>
      </c>
      <c r="B32" t="s">
        <v>4663</v>
      </c>
      <c r="C32" t="s">
        <v>4633</v>
      </c>
    </row>
    <row r="33" spans="1:3" x14ac:dyDescent="0.3">
      <c r="A33" t="s">
        <v>2113</v>
      </c>
      <c r="B33" t="s">
        <v>4664</v>
      </c>
      <c r="C33" t="s">
        <v>4633</v>
      </c>
    </row>
    <row r="34" spans="1:3" x14ac:dyDescent="0.3">
      <c r="A34" t="s">
        <v>2264</v>
      </c>
      <c r="B34" t="s">
        <v>4665</v>
      </c>
      <c r="C34" t="s">
        <v>4633</v>
      </c>
    </row>
    <row r="35" spans="1:3" x14ac:dyDescent="0.3">
      <c r="A35" t="s">
        <v>2305</v>
      </c>
      <c r="B35" t="s">
        <v>4666</v>
      </c>
      <c r="C35" t="s">
        <v>4633</v>
      </c>
    </row>
    <row r="36" spans="1:3" x14ac:dyDescent="0.3">
      <c r="A36" t="s">
        <v>2440</v>
      </c>
      <c r="B36" t="s">
        <v>4667</v>
      </c>
      <c r="C36" t="s">
        <v>4633</v>
      </c>
    </row>
    <row r="37" spans="1:3" x14ac:dyDescent="0.3">
      <c r="A37" t="s">
        <v>2534</v>
      </c>
      <c r="B37" t="s">
        <v>4668</v>
      </c>
      <c r="C37" t="s">
        <v>4633</v>
      </c>
    </row>
    <row r="38" spans="1:3" x14ac:dyDescent="0.3">
      <c r="A38" t="s">
        <v>2681</v>
      </c>
      <c r="B38" t="s">
        <v>4669</v>
      </c>
      <c r="C38" t="s">
        <v>4633</v>
      </c>
    </row>
    <row r="39" spans="1:3" x14ac:dyDescent="0.3">
      <c r="A39" t="s">
        <v>2767</v>
      </c>
      <c r="B39" t="s">
        <v>4670</v>
      </c>
      <c r="C39" t="s">
        <v>4633</v>
      </c>
    </row>
    <row r="40" spans="1:3" x14ac:dyDescent="0.3">
      <c r="A40" t="s">
        <v>3428</v>
      </c>
      <c r="B40" t="s">
        <v>4671</v>
      </c>
      <c r="C40" t="s">
        <v>4633</v>
      </c>
    </row>
    <row r="41" spans="1:3" x14ac:dyDescent="0.3">
      <c r="A41" t="s">
        <v>3575</v>
      </c>
      <c r="B41" t="s">
        <v>4672</v>
      </c>
      <c r="C41" t="s">
        <v>4633</v>
      </c>
    </row>
    <row r="42" spans="1:3" x14ac:dyDescent="0.3">
      <c r="A42" t="s">
        <v>4194</v>
      </c>
      <c r="B42" t="s">
        <v>4673</v>
      </c>
      <c r="C42" t="s">
        <v>4633</v>
      </c>
    </row>
    <row r="43" spans="1:3" x14ac:dyDescent="0.3">
      <c r="A43" t="s">
        <v>4269</v>
      </c>
      <c r="B43" t="s">
        <v>4674</v>
      </c>
      <c r="C43" t="s">
        <v>4633</v>
      </c>
    </row>
    <row r="44" spans="1:3" x14ac:dyDescent="0.3">
      <c r="A44" t="s">
        <v>795</v>
      </c>
      <c r="B44" t="s">
        <v>4541</v>
      </c>
      <c r="C44" t="s">
        <v>4541</v>
      </c>
    </row>
    <row r="45" spans="1:3" x14ac:dyDescent="0.3">
      <c r="A45" t="s">
        <v>1042</v>
      </c>
      <c r="B45" t="s">
        <v>4554</v>
      </c>
      <c r="C45" t="s">
        <v>4554</v>
      </c>
    </row>
    <row r="46" spans="1:3" x14ac:dyDescent="0.3">
      <c r="A46" t="s">
        <v>578</v>
      </c>
      <c r="B46" t="s">
        <v>4675</v>
      </c>
      <c r="C46" t="s">
        <v>4580</v>
      </c>
    </row>
    <row r="47" spans="1:3" x14ac:dyDescent="0.3">
      <c r="A47" t="s">
        <v>106</v>
      </c>
      <c r="B47" t="s">
        <v>4676</v>
      </c>
      <c r="C47" t="s">
        <v>4593</v>
      </c>
    </row>
    <row r="48" spans="1:3" x14ac:dyDescent="0.3">
      <c r="A48" t="s">
        <v>83</v>
      </c>
      <c r="B48" t="s">
        <v>4677</v>
      </c>
      <c r="C48" t="s">
        <v>4571</v>
      </c>
    </row>
    <row r="49" spans="1:3" x14ac:dyDescent="0.3">
      <c r="A49" t="s">
        <v>3595</v>
      </c>
      <c r="B49" t="s">
        <v>4678</v>
      </c>
      <c r="C49" t="s">
        <v>4678</v>
      </c>
    </row>
    <row r="50" spans="1:3" x14ac:dyDescent="0.3">
      <c r="A50" t="s">
        <v>1149</v>
      </c>
      <c r="B50" t="s">
        <v>4591</v>
      </c>
      <c r="C50" t="s">
        <v>4591</v>
      </c>
    </row>
    <row r="51" spans="1:3" x14ac:dyDescent="0.3">
      <c r="A51" t="s">
        <v>888</v>
      </c>
      <c r="B51" t="s">
        <v>4679</v>
      </c>
      <c r="C51" t="s">
        <v>4581</v>
      </c>
    </row>
    <row r="52" spans="1:3" x14ac:dyDescent="0.3">
      <c r="A52" t="s">
        <v>261</v>
      </c>
      <c r="B52" t="s">
        <v>4680</v>
      </c>
      <c r="C52" t="s">
        <v>4581</v>
      </c>
    </row>
    <row r="53" spans="1:3" x14ac:dyDescent="0.3">
      <c r="A53" t="s">
        <v>778</v>
      </c>
      <c r="B53" t="s">
        <v>4681</v>
      </c>
      <c r="C53" t="s">
        <v>4581</v>
      </c>
    </row>
    <row r="54" spans="1:3" x14ac:dyDescent="0.3">
      <c r="A54" t="s">
        <v>128</v>
      </c>
      <c r="B54" t="s">
        <v>4682</v>
      </c>
      <c r="C54" t="s">
        <v>4537</v>
      </c>
    </row>
    <row r="55" spans="1:3" x14ac:dyDescent="0.3">
      <c r="A55" t="s">
        <v>150</v>
      </c>
      <c r="B55" t="s">
        <v>4683</v>
      </c>
      <c r="C55" t="s">
        <v>4537</v>
      </c>
    </row>
    <row r="56" spans="1:3" x14ac:dyDescent="0.3">
      <c r="A56" t="s">
        <v>656</v>
      </c>
      <c r="B56" t="s">
        <v>4684</v>
      </c>
      <c r="C56" t="s">
        <v>4537</v>
      </c>
    </row>
    <row r="57" spans="1:3" x14ac:dyDescent="0.3">
      <c r="A57" t="s">
        <v>1699</v>
      </c>
      <c r="B57" t="s">
        <v>4685</v>
      </c>
      <c r="C57" t="s">
        <v>4537</v>
      </c>
    </row>
    <row r="58" spans="1:3" x14ac:dyDescent="0.3">
      <c r="A58" t="s">
        <v>1718</v>
      </c>
      <c r="B58" t="s">
        <v>4686</v>
      </c>
      <c r="C58" t="s">
        <v>4537</v>
      </c>
    </row>
    <row r="59" spans="1:3" x14ac:dyDescent="0.3">
      <c r="A59" t="s">
        <v>31</v>
      </c>
      <c r="B59" t="s">
        <v>4687</v>
      </c>
      <c r="C59" t="s">
        <v>4537</v>
      </c>
    </row>
    <row r="60" spans="1:3" x14ac:dyDescent="0.3">
      <c r="A60" t="s">
        <v>77</v>
      </c>
      <c r="B60" t="s">
        <v>4688</v>
      </c>
      <c r="C60" t="s">
        <v>4537</v>
      </c>
    </row>
    <row r="61" spans="1:3" x14ac:dyDescent="0.3">
      <c r="A61" t="s">
        <v>136</v>
      </c>
      <c r="B61" t="s">
        <v>4689</v>
      </c>
      <c r="C61" t="s">
        <v>4537</v>
      </c>
    </row>
    <row r="62" spans="1:3" x14ac:dyDescent="0.3">
      <c r="A62" t="s">
        <v>183</v>
      </c>
      <c r="B62" t="s">
        <v>4690</v>
      </c>
      <c r="C62" t="s">
        <v>4537</v>
      </c>
    </row>
    <row r="63" spans="1:3" x14ac:dyDescent="0.3">
      <c r="A63" t="s">
        <v>190</v>
      </c>
      <c r="B63" t="s">
        <v>4691</v>
      </c>
      <c r="C63" t="s">
        <v>4537</v>
      </c>
    </row>
    <row r="64" spans="1:3" x14ac:dyDescent="0.3">
      <c r="A64" t="s">
        <v>390</v>
      </c>
      <c r="B64" t="s">
        <v>4692</v>
      </c>
      <c r="C64" t="s">
        <v>4537</v>
      </c>
    </row>
    <row r="65" spans="1:3" x14ac:dyDescent="0.3">
      <c r="A65" t="s">
        <v>404</v>
      </c>
      <c r="B65" t="s">
        <v>4693</v>
      </c>
      <c r="C65" t="s">
        <v>4537</v>
      </c>
    </row>
    <row r="66" spans="1:3" x14ac:dyDescent="0.3">
      <c r="A66" t="s">
        <v>507</v>
      </c>
      <c r="B66" t="s">
        <v>4694</v>
      </c>
      <c r="C66" t="s">
        <v>4537</v>
      </c>
    </row>
    <row r="67" spans="1:3" x14ac:dyDescent="0.3">
      <c r="A67" t="s">
        <v>855</v>
      </c>
      <c r="B67" t="s">
        <v>4695</v>
      </c>
      <c r="C67" t="s">
        <v>4537</v>
      </c>
    </row>
    <row r="68" spans="1:3" x14ac:dyDescent="0.3">
      <c r="A68" t="s">
        <v>1579</v>
      </c>
      <c r="B68" t="s">
        <v>4696</v>
      </c>
      <c r="C68" t="s">
        <v>4537</v>
      </c>
    </row>
    <row r="69" spans="1:3" x14ac:dyDescent="0.3">
      <c r="A69" t="s">
        <v>1165</v>
      </c>
      <c r="B69" t="s">
        <v>4697</v>
      </c>
      <c r="C69" t="s">
        <v>4552</v>
      </c>
    </row>
    <row r="70" spans="1:3" x14ac:dyDescent="0.3">
      <c r="A70" t="s">
        <v>650</v>
      </c>
      <c r="B70" t="s">
        <v>4698</v>
      </c>
      <c r="C70" t="s">
        <v>4552</v>
      </c>
    </row>
    <row r="71" spans="1:3" x14ac:dyDescent="0.3">
      <c r="A71" t="s">
        <v>501</v>
      </c>
      <c r="B71" t="s">
        <v>4699</v>
      </c>
      <c r="C71" t="s">
        <v>4552</v>
      </c>
    </row>
    <row r="72" spans="1:3" x14ac:dyDescent="0.3">
      <c r="A72" t="s">
        <v>398</v>
      </c>
      <c r="B72" t="s">
        <v>4700</v>
      </c>
      <c r="C72" t="s">
        <v>4559</v>
      </c>
    </row>
    <row r="73" spans="1:3" x14ac:dyDescent="0.3">
      <c r="A73" t="s">
        <v>1038</v>
      </c>
      <c r="B73" t="s">
        <v>4701</v>
      </c>
      <c r="C73" t="s">
        <v>4559</v>
      </c>
    </row>
    <row r="74" spans="1:3" x14ac:dyDescent="0.3">
      <c r="A74" t="s">
        <v>4074</v>
      </c>
      <c r="B74" t="s">
        <v>4702</v>
      </c>
      <c r="C74" t="s">
        <v>4559</v>
      </c>
    </row>
    <row r="75" spans="1:3" x14ac:dyDescent="0.3">
      <c r="A75" t="s">
        <v>254</v>
      </c>
      <c r="B75" t="s">
        <v>4703</v>
      </c>
      <c r="C75" t="s">
        <v>4559</v>
      </c>
    </row>
    <row r="76" spans="1:3" x14ac:dyDescent="0.3">
      <c r="A76" t="s">
        <v>306</v>
      </c>
      <c r="B76" t="s">
        <v>4704</v>
      </c>
      <c r="C76" t="s">
        <v>4559</v>
      </c>
    </row>
    <row r="77" spans="1:3" x14ac:dyDescent="0.3">
      <c r="A77" t="s">
        <v>386</v>
      </c>
      <c r="B77" t="s">
        <v>4705</v>
      </c>
      <c r="C77" t="s">
        <v>4559</v>
      </c>
    </row>
    <row r="78" spans="1:3" x14ac:dyDescent="0.3">
      <c r="A78" t="s">
        <v>477</v>
      </c>
      <c r="B78" t="s">
        <v>4706</v>
      </c>
      <c r="C78" t="s">
        <v>4559</v>
      </c>
    </row>
    <row r="79" spans="1:3" x14ac:dyDescent="0.3">
      <c r="A79" t="s">
        <v>25</v>
      </c>
      <c r="B79" t="s">
        <v>4707</v>
      </c>
      <c r="C79" t="s">
        <v>4556</v>
      </c>
    </row>
    <row r="80" spans="1:3" x14ac:dyDescent="0.3">
      <c r="A80" t="s">
        <v>1004</v>
      </c>
      <c r="B80" t="s">
        <v>4544</v>
      </c>
      <c r="C80" t="s">
        <v>4544</v>
      </c>
    </row>
    <row r="81" spans="1:3" x14ac:dyDescent="0.3">
      <c r="A81" t="s">
        <v>1638</v>
      </c>
      <c r="B81" t="s">
        <v>4708</v>
      </c>
      <c r="C81" t="s">
        <v>4592</v>
      </c>
    </row>
    <row r="82" spans="1:3" x14ac:dyDescent="0.3">
      <c r="A82" t="s">
        <v>3634</v>
      </c>
      <c r="B82" t="s">
        <v>4709</v>
      </c>
      <c r="C82" t="s">
        <v>4531</v>
      </c>
    </row>
    <row r="83" spans="1:3" x14ac:dyDescent="0.3">
      <c r="A83" t="s">
        <v>17</v>
      </c>
      <c r="B83" t="s">
        <v>4710</v>
      </c>
      <c r="C83" t="s">
        <v>4531</v>
      </c>
    </row>
    <row r="84" spans="1:3" x14ac:dyDescent="0.3">
      <c r="A84" t="s">
        <v>278</v>
      </c>
      <c r="B84" t="s">
        <v>4711</v>
      </c>
      <c r="C84" t="s">
        <v>4531</v>
      </c>
    </row>
    <row r="85" spans="1:3" x14ac:dyDescent="0.3">
      <c r="A85" t="s">
        <v>316</v>
      </c>
      <c r="B85" t="s">
        <v>4712</v>
      </c>
      <c r="C85" t="s">
        <v>4531</v>
      </c>
    </row>
    <row r="86" spans="1:3" x14ac:dyDescent="0.3">
      <c r="A86" t="s">
        <v>674</v>
      </c>
      <c r="B86" t="s">
        <v>4713</v>
      </c>
      <c r="C86" t="s">
        <v>4531</v>
      </c>
    </row>
    <row r="87" spans="1:3" x14ac:dyDescent="0.3">
      <c r="A87" t="s">
        <v>808</v>
      </c>
      <c r="B87" t="s">
        <v>4714</v>
      </c>
      <c r="C87" t="s">
        <v>4531</v>
      </c>
    </row>
    <row r="88" spans="1:3" x14ac:dyDescent="0.3">
      <c r="A88" t="s">
        <v>937</v>
      </c>
      <c r="B88" t="s">
        <v>4715</v>
      </c>
      <c r="C88" t="s">
        <v>4531</v>
      </c>
    </row>
    <row r="89" spans="1:3" x14ac:dyDescent="0.3">
      <c r="A89" t="s">
        <v>985</v>
      </c>
      <c r="B89" t="s">
        <v>4716</v>
      </c>
      <c r="C89" t="s">
        <v>4531</v>
      </c>
    </row>
    <row r="90" spans="1:3" x14ac:dyDescent="0.3">
      <c r="A90" t="s">
        <v>1158</v>
      </c>
      <c r="B90" t="s">
        <v>4717</v>
      </c>
      <c r="C90" t="s">
        <v>4531</v>
      </c>
    </row>
    <row r="91" spans="1:3" x14ac:dyDescent="0.3">
      <c r="A91" t="s">
        <v>1176</v>
      </c>
      <c r="B91" t="s">
        <v>4718</v>
      </c>
      <c r="C91" t="s">
        <v>4531</v>
      </c>
    </row>
    <row r="92" spans="1:3" x14ac:dyDescent="0.3">
      <c r="A92" t="s">
        <v>1533</v>
      </c>
      <c r="B92" t="s">
        <v>4719</v>
      </c>
      <c r="C92" t="s">
        <v>4531</v>
      </c>
    </row>
    <row r="93" spans="1:3" x14ac:dyDescent="0.3">
      <c r="A93" t="s">
        <v>1543</v>
      </c>
      <c r="B93" t="s">
        <v>4720</v>
      </c>
      <c r="C93" t="s">
        <v>4531</v>
      </c>
    </row>
    <row r="94" spans="1:3" x14ac:dyDescent="0.3">
      <c r="A94" t="s">
        <v>1551</v>
      </c>
      <c r="B94" t="s">
        <v>4721</v>
      </c>
      <c r="C94" t="s">
        <v>4531</v>
      </c>
    </row>
    <row r="95" spans="1:3" x14ac:dyDescent="0.3">
      <c r="A95" t="s">
        <v>1742</v>
      </c>
      <c r="B95" t="s">
        <v>4722</v>
      </c>
      <c r="C95" t="s">
        <v>4531</v>
      </c>
    </row>
    <row r="96" spans="1:3" x14ac:dyDescent="0.3">
      <c r="A96" t="s">
        <v>4502</v>
      </c>
      <c r="B96" t="s">
        <v>4723</v>
      </c>
      <c r="C96" t="s">
        <v>4531</v>
      </c>
    </row>
    <row r="97" spans="1:3" x14ac:dyDescent="0.3">
      <c r="A97" t="s">
        <v>429</v>
      </c>
      <c r="B97" t="s">
        <v>4724</v>
      </c>
      <c r="C97" t="s">
        <v>4534</v>
      </c>
    </row>
    <row r="98" spans="1:3" x14ac:dyDescent="0.3">
      <c r="A98" t="s">
        <v>73</v>
      </c>
      <c r="B98" t="s">
        <v>4725</v>
      </c>
      <c r="C98" t="s">
        <v>4575</v>
      </c>
    </row>
    <row r="99" spans="1:3" x14ac:dyDescent="0.3">
      <c r="A99" t="s">
        <v>119</v>
      </c>
      <c r="B99" t="s">
        <v>4726</v>
      </c>
      <c r="C99" t="s">
        <v>4575</v>
      </c>
    </row>
    <row r="100" spans="1:3" x14ac:dyDescent="0.3">
      <c r="A100" t="s">
        <v>3504</v>
      </c>
      <c r="B100" t="s">
        <v>4727</v>
      </c>
      <c r="C100" t="s">
        <v>4575</v>
      </c>
    </row>
    <row r="101" spans="1:3" x14ac:dyDescent="0.3">
      <c r="A101" t="s">
        <v>2177</v>
      </c>
      <c r="B101" t="s">
        <v>4601</v>
      </c>
      <c r="C101" t="s">
        <v>4601</v>
      </c>
    </row>
    <row r="102" spans="1:3" x14ac:dyDescent="0.3">
      <c r="A102" t="s">
        <v>432</v>
      </c>
      <c r="B102" t="s">
        <v>4728</v>
      </c>
      <c r="C102" t="s">
        <v>4597</v>
      </c>
    </row>
    <row r="103" spans="1:3" x14ac:dyDescent="0.3">
      <c r="A103" t="s">
        <v>420</v>
      </c>
      <c r="B103" t="s">
        <v>4597</v>
      </c>
      <c r="C103" t="s">
        <v>4597</v>
      </c>
    </row>
    <row r="104" spans="1:3" x14ac:dyDescent="0.3">
      <c r="A104" t="s">
        <v>60</v>
      </c>
      <c r="B104" t="s">
        <v>4729</v>
      </c>
      <c r="C104" t="s">
        <v>4577</v>
      </c>
    </row>
    <row r="105" spans="1:3" x14ac:dyDescent="0.3">
      <c r="A105" t="s">
        <v>1954</v>
      </c>
      <c r="B105" t="s">
        <v>4730</v>
      </c>
      <c r="C105" t="s">
        <v>4599</v>
      </c>
    </row>
    <row r="106" spans="1:3" x14ac:dyDescent="0.3">
      <c r="A106" t="s">
        <v>334</v>
      </c>
      <c r="B106" t="s">
        <v>4731</v>
      </c>
      <c r="C106" t="s">
        <v>4599</v>
      </c>
    </row>
    <row r="107" spans="1:3" x14ac:dyDescent="0.3">
      <c r="A107" t="s">
        <v>3952</v>
      </c>
      <c r="B107" t="s">
        <v>4732</v>
      </c>
      <c r="C107" t="s">
        <v>4599</v>
      </c>
    </row>
    <row r="108" spans="1:3" x14ac:dyDescent="0.3">
      <c r="A108" t="s">
        <v>158</v>
      </c>
      <c r="B108" t="s">
        <v>4599</v>
      </c>
      <c r="C108" t="s">
        <v>4599</v>
      </c>
    </row>
    <row r="109" spans="1:3" x14ac:dyDescent="0.3">
      <c r="A109" t="s">
        <v>2096</v>
      </c>
      <c r="B109" t="s">
        <v>4733</v>
      </c>
      <c r="C109" t="s">
        <v>4589</v>
      </c>
    </row>
    <row r="110" spans="1:3" x14ac:dyDescent="0.3">
      <c r="A110" t="s">
        <v>145</v>
      </c>
      <c r="B110" t="s">
        <v>4734</v>
      </c>
      <c r="C110" t="s">
        <v>4587</v>
      </c>
    </row>
    <row r="111" spans="1:3" x14ac:dyDescent="0.3">
      <c r="A111" t="s">
        <v>1093</v>
      </c>
      <c r="B111" t="s">
        <v>4735</v>
      </c>
      <c r="C111" t="s">
        <v>4587</v>
      </c>
    </row>
    <row r="112" spans="1:3" x14ac:dyDescent="0.3">
      <c r="A112" t="s">
        <v>1754</v>
      </c>
      <c r="B112" t="s">
        <v>4736</v>
      </c>
      <c r="C112" t="s">
        <v>4587</v>
      </c>
    </row>
    <row r="113" spans="1:3" x14ac:dyDescent="0.3">
      <c r="A113" t="s">
        <v>208</v>
      </c>
      <c r="B113" t="s">
        <v>4568</v>
      </c>
      <c r="C113" t="s">
        <v>4568</v>
      </c>
    </row>
    <row r="114" spans="1:3" x14ac:dyDescent="0.3">
      <c r="A114" t="s">
        <v>2567</v>
      </c>
      <c r="B114" t="s">
        <v>4737</v>
      </c>
      <c r="C114" t="s">
        <v>4558</v>
      </c>
    </row>
    <row r="115" spans="1:3" x14ac:dyDescent="0.3">
      <c r="A115" t="s">
        <v>3718</v>
      </c>
      <c r="B115" t="s">
        <v>4738</v>
      </c>
      <c r="C115" t="s">
        <v>4558</v>
      </c>
    </row>
    <row r="116" spans="1:3" x14ac:dyDescent="0.3">
      <c r="A116" t="s">
        <v>266</v>
      </c>
      <c r="B116" t="s">
        <v>4739</v>
      </c>
      <c r="C116" t="s">
        <v>4561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3CD8-D3DB-445F-9DFB-BEEC2AA84E7A}">
  <dimension ref="A1:B914"/>
  <sheetViews>
    <sheetView topLeftCell="A770" workbookViewId="0">
      <selection activeCell="B787" sqref="B787"/>
    </sheetView>
  </sheetViews>
  <sheetFormatPr defaultRowHeight="14.4" x14ac:dyDescent="0.3"/>
  <cols>
    <col min="1" max="1" width="35.6640625" customWidth="1"/>
  </cols>
  <sheetData>
    <row r="1" spans="1:2" x14ac:dyDescent="0.3">
      <c r="A1" s="1" t="s">
        <v>4740</v>
      </c>
      <c r="B1" s="2" t="s">
        <v>4741</v>
      </c>
    </row>
    <row r="2" spans="1:2" x14ac:dyDescent="0.3">
      <c r="A2" s="3" t="s">
        <v>4742</v>
      </c>
      <c r="B2" s="4" t="s">
        <v>4743</v>
      </c>
    </row>
    <row r="3" spans="1:2" x14ac:dyDescent="0.3">
      <c r="A3" s="1" t="s">
        <v>4744</v>
      </c>
      <c r="B3" s="2" t="s">
        <v>4745</v>
      </c>
    </row>
    <row r="4" spans="1:2" x14ac:dyDescent="0.3">
      <c r="A4" s="3" t="s">
        <v>2681</v>
      </c>
      <c r="B4" s="4" t="s">
        <v>4669</v>
      </c>
    </row>
    <row r="5" spans="1:2" x14ac:dyDescent="0.3">
      <c r="A5" s="1" t="s">
        <v>4746</v>
      </c>
      <c r="B5" s="2" t="s">
        <v>4747</v>
      </c>
    </row>
    <row r="6" spans="1:2" x14ac:dyDescent="0.3">
      <c r="A6" s="3" t="s">
        <v>4748</v>
      </c>
      <c r="B6" s="4" t="s">
        <v>4749</v>
      </c>
    </row>
    <row r="7" spans="1:2" x14ac:dyDescent="0.3">
      <c r="A7" s="1" t="s">
        <v>4750</v>
      </c>
      <c r="B7" s="2" t="s">
        <v>4751</v>
      </c>
    </row>
    <row r="8" spans="1:2" x14ac:dyDescent="0.3">
      <c r="A8" s="3" t="s">
        <v>4752</v>
      </c>
      <c r="B8" s="4" t="s">
        <v>4753</v>
      </c>
    </row>
    <row r="9" spans="1:2" x14ac:dyDescent="0.3">
      <c r="A9" s="1" t="s">
        <v>4754</v>
      </c>
      <c r="B9" s="2" t="s">
        <v>4755</v>
      </c>
    </row>
    <row r="10" spans="1:2" x14ac:dyDescent="0.3">
      <c r="A10" s="3" t="s">
        <v>4756</v>
      </c>
      <c r="B10" s="4" t="s">
        <v>4757</v>
      </c>
    </row>
    <row r="11" spans="1:2" x14ac:dyDescent="0.3">
      <c r="A11" s="1" t="s">
        <v>4758</v>
      </c>
      <c r="B11" s="2" t="s">
        <v>4759</v>
      </c>
    </row>
    <row r="12" spans="1:2" x14ac:dyDescent="0.3">
      <c r="A12" s="3" t="s">
        <v>4760</v>
      </c>
      <c r="B12" s="4" t="s">
        <v>4761</v>
      </c>
    </row>
    <row r="13" spans="1:2" x14ac:dyDescent="0.3">
      <c r="A13" s="1" t="s">
        <v>4762</v>
      </c>
      <c r="B13" s="2" t="s">
        <v>4763</v>
      </c>
    </row>
    <row r="14" spans="1:2" x14ac:dyDescent="0.3">
      <c r="A14" s="3" t="s">
        <v>4764</v>
      </c>
      <c r="B14" s="4" t="s">
        <v>4765</v>
      </c>
    </row>
    <row r="15" spans="1:2" x14ac:dyDescent="0.3">
      <c r="A15" s="1" t="s">
        <v>4766</v>
      </c>
      <c r="B15" s="2" t="s">
        <v>4767</v>
      </c>
    </row>
    <row r="16" spans="1:2" x14ac:dyDescent="0.3">
      <c r="A16" s="3" t="s">
        <v>4768</v>
      </c>
      <c r="B16" s="4" t="s">
        <v>4769</v>
      </c>
    </row>
    <row r="17" spans="1:2" x14ac:dyDescent="0.3">
      <c r="A17" s="1" t="s">
        <v>4770</v>
      </c>
      <c r="B17" s="2" t="s">
        <v>4771</v>
      </c>
    </row>
    <row r="18" spans="1:2" x14ac:dyDescent="0.3">
      <c r="A18" s="3" t="s">
        <v>4772</v>
      </c>
      <c r="B18" s="4" t="s">
        <v>4773</v>
      </c>
    </row>
    <row r="19" spans="1:2" x14ac:dyDescent="0.3">
      <c r="A19" s="1" t="s">
        <v>4774</v>
      </c>
      <c r="B19" s="2" t="s">
        <v>4775</v>
      </c>
    </row>
    <row r="20" spans="1:2" x14ac:dyDescent="0.3">
      <c r="A20" s="3" t="s">
        <v>4776</v>
      </c>
      <c r="B20" s="4" t="s">
        <v>4777</v>
      </c>
    </row>
    <row r="21" spans="1:2" x14ac:dyDescent="0.3">
      <c r="A21" s="1" t="s">
        <v>4778</v>
      </c>
      <c r="B21" s="2" t="s">
        <v>4779</v>
      </c>
    </row>
    <row r="22" spans="1:2" x14ac:dyDescent="0.3">
      <c r="A22" s="3" t="s">
        <v>4780</v>
      </c>
      <c r="B22" s="4" t="s">
        <v>4781</v>
      </c>
    </row>
    <row r="23" spans="1:2" x14ac:dyDescent="0.3">
      <c r="A23" s="1" t="s">
        <v>4782</v>
      </c>
      <c r="B23" s="2" t="s">
        <v>4783</v>
      </c>
    </row>
    <row r="24" spans="1:2" x14ac:dyDescent="0.3">
      <c r="A24" s="3" t="s">
        <v>4784</v>
      </c>
      <c r="B24" s="4" t="s">
        <v>4785</v>
      </c>
    </row>
    <row r="25" spans="1:2" x14ac:dyDescent="0.3">
      <c r="A25" s="1" t="s">
        <v>4786</v>
      </c>
      <c r="B25" s="2" t="s">
        <v>4787</v>
      </c>
    </row>
    <row r="26" spans="1:2" x14ac:dyDescent="0.3">
      <c r="A26" s="3" t="s">
        <v>4788</v>
      </c>
      <c r="B26" s="4" t="s">
        <v>4789</v>
      </c>
    </row>
    <row r="27" spans="1:2" x14ac:dyDescent="0.3">
      <c r="A27" s="1" t="s">
        <v>4790</v>
      </c>
      <c r="B27" s="2" t="s">
        <v>4791</v>
      </c>
    </row>
    <row r="28" spans="1:2" x14ac:dyDescent="0.3">
      <c r="A28" s="3" t="s">
        <v>4792</v>
      </c>
      <c r="B28" s="4" t="s">
        <v>4793</v>
      </c>
    </row>
    <row r="29" spans="1:2" x14ac:dyDescent="0.3">
      <c r="A29" s="1" t="s">
        <v>4794</v>
      </c>
      <c r="B29" s="2" t="s">
        <v>4795</v>
      </c>
    </row>
    <row r="30" spans="1:2" x14ac:dyDescent="0.3">
      <c r="A30" s="3" t="s">
        <v>4796</v>
      </c>
      <c r="B30" s="4" t="s">
        <v>4797</v>
      </c>
    </row>
    <row r="31" spans="1:2" x14ac:dyDescent="0.3">
      <c r="A31" s="1" t="s">
        <v>4798</v>
      </c>
      <c r="B31" s="2" t="s">
        <v>4799</v>
      </c>
    </row>
    <row r="32" spans="1:2" x14ac:dyDescent="0.3">
      <c r="A32" s="3" t="s">
        <v>4800</v>
      </c>
      <c r="B32" s="4" t="s">
        <v>4801</v>
      </c>
    </row>
    <row r="33" spans="1:2" x14ac:dyDescent="0.3">
      <c r="A33" s="1" t="s">
        <v>4802</v>
      </c>
      <c r="B33" s="2" t="s">
        <v>4803</v>
      </c>
    </row>
    <row r="34" spans="1:2" x14ac:dyDescent="0.3">
      <c r="A34" s="3" t="s">
        <v>4804</v>
      </c>
      <c r="B34" s="4" t="s">
        <v>4805</v>
      </c>
    </row>
    <row r="35" spans="1:2" x14ac:dyDescent="0.3">
      <c r="A35" s="1" t="s">
        <v>4806</v>
      </c>
      <c r="B35" s="2" t="s">
        <v>4807</v>
      </c>
    </row>
    <row r="36" spans="1:2" x14ac:dyDescent="0.3">
      <c r="A36" s="3" t="s">
        <v>4808</v>
      </c>
      <c r="B36" s="4" t="s">
        <v>4809</v>
      </c>
    </row>
    <row r="37" spans="1:2" x14ac:dyDescent="0.3">
      <c r="A37" s="1" t="s">
        <v>4810</v>
      </c>
      <c r="B37" s="2" t="s">
        <v>4811</v>
      </c>
    </row>
    <row r="38" spans="1:2" x14ac:dyDescent="0.3">
      <c r="A38" s="3" t="s">
        <v>4812</v>
      </c>
      <c r="B38" s="4" t="s">
        <v>4813</v>
      </c>
    </row>
    <row r="39" spans="1:2" x14ac:dyDescent="0.3">
      <c r="A39" s="1" t="s">
        <v>4814</v>
      </c>
      <c r="B39" s="2" t="s">
        <v>4815</v>
      </c>
    </row>
    <row r="40" spans="1:2" x14ac:dyDescent="0.3">
      <c r="A40" s="3" t="s">
        <v>4816</v>
      </c>
      <c r="B40" s="4" t="s">
        <v>4817</v>
      </c>
    </row>
    <row r="41" spans="1:2" x14ac:dyDescent="0.3">
      <c r="A41" s="1" t="s">
        <v>4818</v>
      </c>
      <c r="B41" s="2" t="s">
        <v>4819</v>
      </c>
    </row>
    <row r="42" spans="1:2" x14ac:dyDescent="0.3">
      <c r="A42" s="3" t="s">
        <v>4820</v>
      </c>
      <c r="B42" s="4" t="s">
        <v>4821</v>
      </c>
    </row>
    <row r="43" spans="1:2" x14ac:dyDescent="0.3">
      <c r="A43" s="1" t="s">
        <v>4822</v>
      </c>
      <c r="B43" s="2" t="s">
        <v>4823</v>
      </c>
    </row>
    <row r="44" spans="1:2" x14ac:dyDescent="0.3">
      <c r="A44" s="3" t="s">
        <v>4824</v>
      </c>
      <c r="B44" s="4" t="s">
        <v>4825</v>
      </c>
    </row>
    <row r="45" spans="1:2" x14ac:dyDescent="0.3">
      <c r="A45" s="1" t="s">
        <v>4826</v>
      </c>
      <c r="B45" s="2" t="s">
        <v>4827</v>
      </c>
    </row>
    <row r="46" spans="1:2" x14ac:dyDescent="0.3">
      <c r="A46" s="3" t="s">
        <v>4828</v>
      </c>
      <c r="B46" s="4" t="s">
        <v>4829</v>
      </c>
    </row>
    <row r="47" spans="1:2" x14ac:dyDescent="0.3">
      <c r="A47" s="1" t="s">
        <v>4830</v>
      </c>
      <c r="B47" s="2" t="s">
        <v>4831</v>
      </c>
    </row>
    <row r="48" spans="1:2" x14ac:dyDescent="0.3">
      <c r="A48" s="3" t="s">
        <v>4832</v>
      </c>
      <c r="B48" s="4" t="s">
        <v>4833</v>
      </c>
    </row>
    <row r="49" spans="1:2" x14ac:dyDescent="0.3">
      <c r="A49" s="1" t="s">
        <v>4834</v>
      </c>
      <c r="B49" s="2" t="s">
        <v>4835</v>
      </c>
    </row>
    <row r="50" spans="1:2" x14ac:dyDescent="0.3">
      <c r="A50" s="3" t="s">
        <v>4836</v>
      </c>
      <c r="B50" s="4" t="s">
        <v>4837</v>
      </c>
    </row>
    <row r="51" spans="1:2" x14ac:dyDescent="0.3">
      <c r="A51" s="1" t="s">
        <v>4838</v>
      </c>
      <c r="B51" s="2" t="s">
        <v>4839</v>
      </c>
    </row>
    <row r="52" spans="1:2" x14ac:dyDescent="0.3">
      <c r="A52" s="3" t="s">
        <v>4840</v>
      </c>
      <c r="B52" s="4" t="s">
        <v>4841</v>
      </c>
    </row>
    <row r="53" spans="1:2" x14ac:dyDescent="0.3">
      <c r="A53" s="1" t="s">
        <v>4842</v>
      </c>
      <c r="B53" s="2" t="s">
        <v>4843</v>
      </c>
    </row>
    <row r="54" spans="1:2" x14ac:dyDescent="0.3">
      <c r="A54" s="3" t="s">
        <v>4844</v>
      </c>
      <c r="B54" s="4" t="s">
        <v>4845</v>
      </c>
    </row>
    <row r="55" spans="1:2" x14ac:dyDescent="0.3">
      <c r="A55" s="1" t="s">
        <v>4846</v>
      </c>
      <c r="B55" s="2" t="s">
        <v>4847</v>
      </c>
    </row>
    <row r="56" spans="1:2" x14ac:dyDescent="0.3">
      <c r="A56" s="3" t="s">
        <v>4848</v>
      </c>
      <c r="B56" s="4" t="s">
        <v>4849</v>
      </c>
    </row>
    <row r="57" spans="1:2" x14ac:dyDescent="0.3">
      <c r="A57" s="1" t="s">
        <v>4850</v>
      </c>
      <c r="B57" s="2" t="s">
        <v>4851</v>
      </c>
    </row>
    <row r="58" spans="1:2" x14ac:dyDescent="0.3">
      <c r="A58" s="3" t="s">
        <v>4852</v>
      </c>
      <c r="B58" s="4" t="s">
        <v>4853</v>
      </c>
    </row>
    <row r="59" spans="1:2" x14ac:dyDescent="0.3">
      <c r="A59" s="1" t="s">
        <v>4854</v>
      </c>
      <c r="B59" s="2" t="s">
        <v>4855</v>
      </c>
    </row>
    <row r="60" spans="1:2" x14ac:dyDescent="0.3">
      <c r="A60" s="3" t="s">
        <v>4856</v>
      </c>
      <c r="B60" s="4" t="s">
        <v>4857</v>
      </c>
    </row>
    <row r="61" spans="1:2" x14ac:dyDescent="0.3">
      <c r="A61" s="1" t="s">
        <v>4858</v>
      </c>
      <c r="B61" s="2" t="s">
        <v>4859</v>
      </c>
    </row>
    <row r="62" spans="1:2" x14ac:dyDescent="0.3">
      <c r="A62" s="3" t="s">
        <v>4860</v>
      </c>
      <c r="B62" s="4" t="s">
        <v>4861</v>
      </c>
    </row>
    <row r="63" spans="1:2" x14ac:dyDescent="0.3">
      <c r="A63" s="1" t="s">
        <v>4862</v>
      </c>
      <c r="B63" s="2" t="s">
        <v>4863</v>
      </c>
    </row>
    <row r="64" spans="1:2" x14ac:dyDescent="0.3">
      <c r="A64" s="3" t="s">
        <v>4864</v>
      </c>
      <c r="B64" s="4" t="s">
        <v>4865</v>
      </c>
    </row>
    <row r="65" spans="1:2" x14ac:dyDescent="0.3">
      <c r="A65" s="1" t="s">
        <v>4866</v>
      </c>
      <c r="B65" s="2" t="s">
        <v>4867</v>
      </c>
    </row>
    <row r="66" spans="1:2" x14ac:dyDescent="0.3">
      <c r="A66" s="3" t="s">
        <v>4868</v>
      </c>
      <c r="B66" s="4" t="s">
        <v>4869</v>
      </c>
    </row>
    <row r="67" spans="1:2" x14ac:dyDescent="0.3">
      <c r="A67" s="1" t="s">
        <v>4870</v>
      </c>
      <c r="B67" s="2" t="s">
        <v>4871</v>
      </c>
    </row>
    <row r="68" spans="1:2" x14ac:dyDescent="0.3">
      <c r="A68" s="3" t="s">
        <v>4872</v>
      </c>
      <c r="B68" s="4" t="s">
        <v>4873</v>
      </c>
    </row>
    <row r="69" spans="1:2" x14ac:dyDescent="0.3">
      <c r="A69" s="1" t="s">
        <v>4874</v>
      </c>
      <c r="B69" s="2" t="s">
        <v>4875</v>
      </c>
    </row>
    <row r="70" spans="1:2" x14ac:dyDescent="0.3">
      <c r="A70" s="3" t="s">
        <v>4876</v>
      </c>
      <c r="B70" s="4" t="s">
        <v>4877</v>
      </c>
    </row>
    <row r="71" spans="1:2" x14ac:dyDescent="0.3">
      <c r="A71" s="1" t="s">
        <v>4878</v>
      </c>
      <c r="B71" s="2" t="s">
        <v>4879</v>
      </c>
    </row>
    <row r="72" spans="1:2" x14ac:dyDescent="0.3">
      <c r="A72" s="3" t="s">
        <v>4880</v>
      </c>
      <c r="B72" s="4" t="s">
        <v>4881</v>
      </c>
    </row>
    <row r="73" spans="1:2" x14ac:dyDescent="0.3">
      <c r="A73" s="1" t="s">
        <v>4882</v>
      </c>
      <c r="B73" s="2" t="s">
        <v>4883</v>
      </c>
    </row>
    <row r="74" spans="1:2" x14ac:dyDescent="0.3">
      <c r="A74" s="3" t="s">
        <v>4884</v>
      </c>
      <c r="B74" s="4" t="s">
        <v>4885</v>
      </c>
    </row>
    <row r="75" spans="1:2" x14ac:dyDescent="0.3">
      <c r="A75" s="1" t="s">
        <v>4886</v>
      </c>
      <c r="B75" s="2" t="s">
        <v>4887</v>
      </c>
    </row>
    <row r="76" spans="1:2" x14ac:dyDescent="0.3">
      <c r="A76" s="3" t="s">
        <v>4888</v>
      </c>
      <c r="B76" s="4" t="s">
        <v>4889</v>
      </c>
    </row>
    <row r="77" spans="1:2" x14ac:dyDescent="0.3">
      <c r="A77" s="1" t="s">
        <v>4890</v>
      </c>
      <c r="B77" s="2" t="s">
        <v>4891</v>
      </c>
    </row>
    <row r="78" spans="1:2" x14ac:dyDescent="0.3">
      <c r="A78" s="3" t="s">
        <v>4892</v>
      </c>
      <c r="B78" s="4" t="s">
        <v>4893</v>
      </c>
    </row>
    <row r="79" spans="1:2" x14ac:dyDescent="0.3">
      <c r="A79" s="1" t="s">
        <v>4894</v>
      </c>
      <c r="B79" s="2" t="s">
        <v>4895</v>
      </c>
    </row>
    <row r="80" spans="1:2" x14ac:dyDescent="0.3">
      <c r="A80" s="3" t="s">
        <v>4896</v>
      </c>
      <c r="B80" s="4" t="s">
        <v>4897</v>
      </c>
    </row>
    <row r="81" spans="1:2" x14ac:dyDescent="0.3">
      <c r="A81" s="1" t="s">
        <v>4898</v>
      </c>
      <c r="B81" s="2" t="s">
        <v>4899</v>
      </c>
    </row>
    <row r="82" spans="1:2" x14ac:dyDescent="0.3">
      <c r="A82" s="3" t="s">
        <v>4900</v>
      </c>
      <c r="B82" s="4" t="s">
        <v>4901</v>
      </c>
    </row>
    <row r="83" spans="1:2" x14ac:dyDescent="0.3">
      <c r="A83" s="1" t="s">
        <v>4902</v>
      </c>
      <c r="B83" s="2" t="s">
        <v>4903</v>
      </c>
    </row>
    <row r="84" spans="1:2" x14ac:dyDescent="0.3">
      <c r="A84" s="3" t="s">
        <v>4904</v>
      </c>
      <c r="B84" s="4" t="s">
        <v>4905</v>
      </c>
    </row>
    <row r="85" spans="1:2" x14ac:dyDescent="0.3">
      <c r="A85" s="1" t="s">
        <v>4906</v>
      </c>
      <c r="B85" s="2" t="s">
        <v>4907</v>
      </c>
    </row>
    <row r="86" spans="1:2" x14ac:dyDescent="0.3">
      <c r="A86" s="3" t="s">
        <v>4908</v>
      </c>
      <c r="B86" s="4" t="s">
        <v>4909</v>
      </c>
    </row>
    <row r="87" spans="1:2" x14ac:dyDescent="0.3">
      <c r="A87" s="1" t="s">
        <v>4910</v>
      </c>
      <c r="B87" s="2" t="s">
        <v>4911</v>
      </c>
    </row>
    <row r="88" spans="1:2" x14ac:dyDescent="0.3">
      <c r="A88" s="3" t="s">
        <v>4912</v>
      </c>
      <c r="B88" s="4" t="s">
        <v>4913</v>
      </c>
    </row>
    <row r="89" spans="1:2" x14ac:dyDescent="0.3">
      <c r="A89" s="1" t="s">
        <v>4914</v>
      </c>
      <c r="B89" s="2" t="s">
        <v>4915</v>
      </c>
    </row>
    <row r="90" spans="1:2" x14ac:dyDescent="0.3">
      <c r="A90" s="3" t="s">
        <v>4916</v>
      </c>
      <c r="B90" s="4" t="s">
        <v>4917</v>
      </c>
    </row>
    <row r="91" spans="1:2" x14ac:dyDescent="0.3">
      <c r="A91" s="1" t="s">
        <v>4918</v>
      </c>
      <c r="B91" s="2" t="s">
        <v>4919</v>
      </c>
    </row>
    <row r="92" spans="1:2" x14ac:dyDescent="0.3">
      <c r="A92" s="3" t="s">
        <v>4920</v>
      </c>
      <c r="B92" s="4" t="s">
        <v>4921</v>
      </c>
    </row>
    <row r="93" spans="1:2" x14ac:dyDescent="0.3">
      <c r="A93" s="1" t="s">
        <v>4922</v>
      </c>
      <c r="B93" s="2" t="s">
        <v>4923</v>
      </c>
    </row>
    <row r="94" spans="1:2" x14ac:dyDescent="0.3">
      <c r="A94" s="3" t="s">
        <v>4924</v>
      </c>
      <c r="B94" s="4" t="s">
        <v>4925</v>
      </c>
    </row>
    <row r="95" spans="1:2" x14ac:dyDescent="0.3">
      <c r="A95" s="1" t="s">
        <v>4926</v>
      </c>
      <c r="B95" s="2" t="s">
        <v>4927</v>
      </c>
    </row>
    <row r="96" spans="1:2" x14ac:dyDescent="0.3">
      <c r="A96" s="3" t="s">
        <v>4928</v>
      </c>
      <c r="B96" s="4" t="s">
        <v>4929</v>
      </c>
    </row>
    <row r="97" spans="1:2" x14ac:dyDescent="0.3">
      <c r="A97" s="1" t="s">
        <v>4930</v>
      </c>
      <c r="B97" s="2" t="s">
        <v>4931</v>
      </c>
    </row>
    <row r="98" spans="1:2" x14ac:dyDescent="0.3">
      <c r="A98" s="3" t="s">
        <v>4932</v>
      </c>
      <c r="B98" s="4" t="s">
        <v>4933</v>
      </c>
    </row>
    <row r="99" spans="1:2" x14ac:dyDescent="0.3">
      <c r="A99" s="1" t="s">
        <v>4934</v>
      </c>
      <c r="B99" s="2" t="s">
        <v>4935</v>
      </c>
    </row>
    <row r="100" spans="1:2" x14ac:dyDescent="0.3">
      <c r="A100" s="3" t="s">
        <v>4936</v>
      </c>
      <c r="B100" s="4" t="s">
        <v>4937</v>
      </c>
    </row>
    <row r="101" spans="1:2" x14ac:dyDescent="0.3">
      <c r="A101" s="1" t="s">
        <v>4938</v>
      </c>
      <c r="B101" s="2" t="s">
        <v>4939</v>
      </c>
    </row>
    <row r="102" spans="1:2" x14ac:dyDescent="0.3">
      <c r="A102" s="3" t="s">
        <v>4940</v>
      </c>
      <c r="B102" s="4" t="s">
        <v>4941</v>
      </c>
    </row>
    <row r="103" spans="1:2" x14ac:dyDescent="0.3">
      <c r="A103" s="1" t="s">
        <v>4942</v>
      </c>
      <c r="B103" s="2" t="s">
        <v>4943</v>
      </c>
    </row>
    <row r="104" spans="1:2" x14ac:dyDescent="0.3">
      <c r="A104" s="3" t="s">
        <v>4944</v>
      </c>
      <c r="B104" s="4" t="s">
        <v>4945</v>
      </c>
    </row>
    <row r="105" spans="1:2" x14ac:dyDescent="0.3">
      <c r="A105" s="1" t="s">
        <v>4946</v>
      </c>
      <c r="B105" s="2" t="s">
        <v>4947</v>
      </c>
    </row>
    <row r="106" spans="1:2" x14ac:dyDescent="0.3">
      <c r="A106" s="3" t="s">
        <v>4948</v>
      </c>
      <c r="B106" s="4" t="s">
        <v>4949</v>
      </c>
    </row>
    <row r="107" spans="1:2" x14ac:dyDescent="0.3">
      <c r="A107" s="1" t="s">
        <v>4950</v>
      </c>
      <c r="B107" s="2" t="s">
        <v>4951</v>
      </c>
    </row>
    <row r="108" spans="1:2" x14ac:dyDescent="0.3">
      <c r="A108" s="3" t="s">
        <v>4952</v>
      </c>
      <c r="B108" s="4" t="s">
        <v>4953</v>
      </c>
    </row>
    <row r="109" spans="1:2" x14ac:dyDescent="0.3">
      <c r="A109" s="1" t="s">
        <v>2440</v>
      </c>
      <c r="B109" s="2" t="s">
        <v>4667</v>
      </c>
    </row>
    <row r="110" spans="1:2" x14ac:dyDescent="0.3">
      <c r="A110" s="3" t="s">
        <v>4954</v>
      </c>
      <c r="B110" s="4" t="s">
        <v>4955</v>
      </c>
    </row>
    <row r="111" spans="1:2" x14ac:dyDescent="0.3">
      <c r="A111" s="1" t="s">
        <v>4956</v>
      </c>
      <c r="B111" s="2" t="s">
        <v>4957</v>
      </c>
    </row>
    <row r="112" spans="1:2" x14ac:dyDescent="0.3">
      <c r="A112" s="3" t="s">
        <v>3428</v>
      </c>
      <c r="B112" s="4" t="s">
        <v>4671</v>
      </c>
    </row>
    <row r="113" spans="1:2" x14ac:dyDescent="0.3">
      <c r="A113" s="1" t="s">
        <v>4958</v>
      </c>
      <c r="B113" s="2" t="s">
        <v>4959</v>
      </c>
    </row>
    <row r="114" spans="1:2" x14ac:dyDescent="0.3">
      <c r="A114" s="3" t="s">
        <v>4960</v>
      </c>
      <c r="B114" s="4" t="s">
        <v>4961</v>
      </c>
    </row>
    <row r="115" spans="1:2" x14ac:dyDescent="0.3">
      <c r="A115" s="1" t="s">
        <v>4962</v>
      </c>
      <c r="B115" s="2" t="s">
        <v>4963</v>
      </c>
    </row>
    <row r="116" spans="1:2" x14ac:dyDescent="0.3">
      <c r="A116" s="3" t="s">
        <v>4964</v>
      </c>
      <c r="B116" s="4" t="s">
        <v>4965</v>
      </c>
    </row>
    <row r="117" spans="1:2" x14ac:dyDescent="0.3">
      <c r="A117" s="1" t="s">
        <v>4966</v>
      </c>
      <c r="B117" s="2" t="s">
        <v>4967</v>
      </c>
    </row>
    <row r="118" spans="1:2" x14ac:dyDescent="0.3">
      <c r="A118" s="3" t="s">
        <v>4968</v>
      </c>
      <c r="B118" s="4" t="s">
        <v>4969</v>
      </c>
    </row>
    <row r="119" spans="1:2" x14ac:dyDescent="0.3">
      <c r="A119" s="1" t="s">
        <v>3634</v>
      </c>
      <c r="B119" s="2" t="s">
        <v>4709</v>
      </c>
    </row>
    <row r="120" spans="1:2" x14ac:dyDescent="0.3">
      <c r="A120" s="3" t="s">
        <v>4970</v>
      </c>
      <c r="B120" s="4" t="s">
        <v>4971</v>
      </c>
    </row>
    <row r="121" spans="1:2" x14ac:dyDescent="0.3">
      <c r="A121" s="1" t="s">
        <v>4972</v>
      </c>
      <c r="B121" s="2" t="s">
        <v>4973</v>
      </c>
    </row>
    <row r="122" spans="1:2" x14ac:dyDescent="0.3">
      <c r="A122" s="3" t="s">
        <v>4974</v>
      </c>
      <c r="B122" s="4" t="s">
        <v>4975</v>
      </c>
    </row>
    <row r="123" spans="1:2" x14ac:dyDescent="0.3">
      <c r="A123" s="1" t="s">
        <v>17</v>
      </c>
      <c r="B123" s="2" t="s">
        <v>4710</v>
      </c>
    </row>
    <row r="124" spans="1:2" x14ac:dyDescent="0.3">
      <c r="A124" s="3" t="s">
        <v>4976</v>
      </c>
      <c r="B124" s="4" t="s">
        <v>4977</v>
      </c>
    </row>
    <row r="125" spans="1:2" x14ac:dyDescent="0.3">
      <c r="A125" s="1" t="s">
        <v>4978</v>
      </c>
      <c r="B125" s="2" t="s">
        <v>4979</v>
      </c>
    </row>
    <row r="126" spans="1:2" x14ac:dyDescent="0.3">
      <c r="A126" s="3" t="s">
        <v>4980</v>
      </c>
      <c r="B126" s="4" t="s">
        <v>4981</v>
      </c>
    </row>
    <row r="127" spans="1:2" x14ac:dyDescent="0.3">
      <c r="A127" s="1" t="s">
        <v>4982</v>
      </c>
      <c r="B127" s="2" t="s">
        <v>4983</v>
      </c>
    </row>
    <row r="128" spans="1:2" x14ac:dyDescent="0.3">
      <c r="A128" s="3" t="s">
        <v>4984</v>
      </c>
      <c r="B128" s="4" t="s">
        <v>4985</v>
      </c>
    </row>
    <row r="129" spans="1:2" x14ac:dyDescent="0.3">
      <c r="A129" s="1" t="s">
        <v>674</v>
      </c>
      <c r="B129" s="2" t="s">
        <v>4713</v>
      </c>
    </row>
    <row r="130" spans="1:2" x14ac:dyDescent="0.3">
      <c r="A130" s="3" t="s">
        <v>4986</v>
      </c>
      <c r="B130" s="4" t="s">
        <v>4987</v>
      </c>
    </row>
    <row r="131" spans="1:2" x14ac:dyDescent="0.3">
      <c r="A131" s="1" t="s">
        <v>4988</v>
      </c>
      <c r="B131" s="2" t="s">
        <v>4989</v>
      </c>
    </row>
    <row r="132" spans="1:2" x14ac:dyDescent="0.3">
      <c r="A132" s="3" t="s">
        <v>808</v>
      </c>
      <c r="B132" s="4" t="s">
        <v>4714</v>
      </c>
    </row>
    <row r="133" spans="1:2" x14ac:dyDescent="0.3">
      <c r="A133" s="1" t="s">
        <v>4990</v>
      </c>
      <c r="B133" s="2" t="s">
        <v>4991</v>
      </c>
    </row>
    <row r="134" spans="1:2" x14ac:dyDescent="0.3">
      <c r="A134" s="3" t="s">
        <v>4992</v>
      </c>
      <c r="B134" s="4" t="s">
        <v>4993</v>
      </c>
    </row>
    <row r="135" spans="1:2" x14ac:dyDescent="0.3">
      <c r="A135" s="1" t="s">
        <v>4994</v>
      </c>
      <c r="B135" s="2" t="s">
        <v>4995</v>
      </c>
    </row>
    <row r="136" spans="1:2" x14ac:dyDescent="0.3">
      <c r="A136" s="3" t="s">
        <v>4996</v>
      </c>
      <c r="B136" s="4" t="s">
        <v>4997</v>
      </c>
    </row>
    <row r="137" spans="1:2" x14ac:dyDescent="0.3">
      <c r="A137" s="1" t="s">
        <v>4998</v>
      </c>
      <c r="B137" s="2" t="s">
        <v>4999</v>
      </c>
    </row>
    <row r="138" spans="1:2" x14ac:dyDescent="0.3">
      <c r="A138" s="3" t="s">
        <v>5000</v>
      </c>
      <c r="B138" s="4" t="s">
        <v>5001</v>
      </c>
    </row>
    <row r="139" spans="1:2" x14ac:dyDescent="0.3">
      <c r="A139" s="1" t="s">
        <v>278</v>
      </c>
      <c r="B139" s="2" t="s">
        <v>4711</v>
      </c>
    </row>
    <row r="140" spans="1:2" x14ac:dyDescent="0.3">
      <c r="A140" s="3" t="s">
        <v>5002</v>
      </c>
      <c r="B140" s="4" t="s">
        <v>5003</v>
      </c>
    </row>
    <row r="141" spans="1:2" x14ac:dyDescent="0.3">
      <c r="A141" s="1" t="s">
        <v>5004</v>
      </c>
      <c r="B141" s="2" t="s">
        <v>5005</v>
      </c>
    </row>
    <row r="142" spans="1:2" x14ac:dyDescent="0.3">
      <c r="A142" s="3" t="s">
        <v>5006</v>
      </c>
      <c r="B142" s="4" t="s">
        <v>5007</v>
      </c>
    </row>
    <row r="143" spans="1:2" x14ac:dyDescent="0.3">
      <c r="A143" s="1" t="s">
        <v>5008</v>
      </c>
      <c r="B143" s="2" t="s">
        <v>5009</v>
      </c>
    </row>
    <row r="144" spans="1:2" x14ac:dyDescent="0.3">
      <c r="A144" s="3" t="s">
        <v>5010</v>
      </c>
      <c r="B144" s="4" t="s">
        <v>5011</v>
      </c>
    </row>
    <row r="145" spans="1:2" x14ac:dyDescent="0.3">
      <c r="A145" s="1" t="s">
        <v>5012</v>
      </c>
      <c r="B145" s="2" t="s">
        <v>5013</v>
      </c>
    </row>
    <row r="146" spans="1:2" x14ac:dyDescent="0.3">
      <c r="A146" s="3" t="s">
        <v>5014</v>
      </c>
      <c r="B146" s="4" t="s">
        <v>5015</v>
      </c>
    </row>
    <row r="147" spans="1:2" x14ac:dyDescent="0.3">
      <c r="A147" s="1" t="s">
        <v>5016</v>
      </c>
      <c r="B147" s="2" t="s">
        <v>5017</v>
      </c>
    </row>
    <row r="148" spans="1:2" x14ac:dyDescent="0.3">
      <c r="A148" s="3" t="s">
        <v>5018</v>
      </c>
      <c r="B148" s="4" t="s">
        <v>5019</v>
      </c>
    </row>
    <row r="149" spans="1:2" x14ac:dyDescent="0.3">
      <c r="A149" s="1" t="s">
        <v>5020</v>
      </c>
      <c r="B149" s="2" t="s">
        <v>5021</v>
      </c>
    </row>
    <row r="150" spans="1:2" x14ac:dyDescent="0.3">
      <c r="A150" s="3" t="s">
        <v>5022</v>
      </c>
      <c r="B150" s="4" t="s">
        <v>5023</v>
      </c>
    </row>
    <row r="151" spans="1:2" x14ac:dyDescent="0.3">
      <c r="A151" s="1" t="s">
        <v>5024</v>
      </c>
      <c r="B151" s="2" t="s">
        <v>5025</v>
      </c>
    </row>
    <row r="152" spans="1:2" x14ac:dyDescent="0.3">
      <c r="A152" s="3" t="s">
        <v>5026</v>
      </c>
      <c r="B152" s="4" t="s">
        <v>5027</v>
      </c>
    </row>
    <row r="153" spans="1:2" x14ac:dyDescent="0.3">
      <c r="A153" s="1" t="s">
        <v>5028</v>
      </c>
      <c r="B153" s="2" t="s">
        <v>5029</v>
      </c>
    </row>
    <row r="154" spans="1:2" x14ac:dyDescent="0.3">
      <c r="A154" s="3" t="s">
        <v>5030</v>
      </c>
      <c r="B154" s="4" t="s">
        <v>5031</v>
      </c>
    </row>
    <row r="155" spans="1:2" x14ac:dyDescent="0.3">
      <c r="A155" s="1" t="s">
        <v>5032</v>
      </c>
      <c r="B155" s="2" t="s">
        <v>5033</v>
      </c>
    </row>
    <row r="156" spans="1:2" x14ac:dyDescent="0.3">
      <c r="A156" s="3" t="s">
        <v>5034</v>
      </c>
      <c r="B156" s="4" t="s">
        <v>5035</v>
      </c>
    </row>
    <row r="157" spans="1:2" x14ac:dyDescent="0.3">
      <c r="A157" s="1" t="s">
        <v>5036</v>
      </c>
      <c r="B157" s="2" t="s">
        <v>5037</v>
      </c>
    </row>
    <row r="158" spans="1:2" x14ac:dyDescent="0.3">
      <c r="A158" s="3" t="s">
        <v>5038</v>
      </c>
      <c r="B158" s="4" t="s">
        <v>5039</v>
      </c>
    </row>
    <row r="159" spans="1:2" x14ac:dyDescent="0.3">
      <c r="A159" s="1" t="s">
        <v>429</v>
      </c>
      <c r="B159" s="2" t="s">
        <v>4724</v>
      </c>
    </row>
    <row r="160" spans="1:2" x14ac:dyDescent="0.3">
      <c r="A160" s="3" t="s">
        <v>5040</v>
      </c>
      <c r="B160" s="4" t="s">
        <v>5041</v>
      </c>
    </row>
    <row r="161" spans="1:2" x14ac:dyDescent="0.3">
      <c r="A161" s="1" t="s">
        <v>5042</v>
      </c>
      <c r="B161" s="2" t="s">
        <v>5043</v>
      </c>
    </row>
    <row r="162" spans="1:2" x14ac:dyDescent="0.3">
      <c r="A162" s="3" t="s">
        <v>5044</v>
      </c>
      <c r="B162" s="4" t="s">
        <v>5045</v>
      </c>
    </row>
    <row r="163" spans="1:2" x14ac:dyDescent="0.3">
      <c r="A163" s="1" t="s">
        <v>5046</v>
      </c>
      <c r="B163" s="2" t="s">
        <v>5047</v>
      </c>
    </row>
    <row r="164" spans="1:2" x14ac:dyDescent="0.3">
      <c r="A164" s="3" t="s">
        <v>5048</v>
      </c>
      <c r="B164" s="4" t="s">
        <v>5049</v>
      </c>
    </row>
    <row r="165" spans="1:2" x14ac:dyDescent="0.3">
      <c r="A165" s="1" t="s">
        <v>5050</v>
      </c>
      <c r="B165" s="2" t="s">
        <v>5051</v>
      </c>
    </row>
    <row r="166" spans="1:2" x14ac:dyDescent="0.3">
      <c r="A166" s="3" t="s">
        <v>5052</v>
      </c>
      <c r="B166" s="4" t="s">
        <v>5053</v>
      </c>
    </row>
    <row r="167" spans="1:2" x14ac:dyDescent="0.3">
      <c r="A167" s="1" t="s">
        <v>5054</v>
      </c>
      <c r="B167" s="2" t="s">
        <v>5055</v>
      </c>
    </row>
    <row r="168" spans="1:2" x14ac:dyDescent="0.3">
      <c r="A168" s="3" t="s">
        <v>5056</v>
      </c>
      <c r="B168" s="4" t="s">
        <v>5057</v>
      </c>
    </row>
    <row r="169" spans="1:2" x14ac:dyDescent="0.3">
      <c r="A169" s="1" t="s">
        <v>5058</v>
      </c>
      <c r="B169" s="2" t="s">
        <v>5059</v>
      </c>
    </row>
    <row r="170" spans="1:2" x14ac:dyDescent="0.3">
      <c r="A170" s="3" t="s">
        <v>5060</v>
      </c>
      <c r="B170" s="4" t="s">
        <v>5061</v>
      </c>
    </row>
    <row r="171" spans="1:2" x14ac:dyDescent="0.3">
      <c r="A171" s="1" t="s">
        <v>5062</v>
      </c>
      <c r="B171" s="2" t="s">
        <v>5063</v>
      </c>
    </row>
    <row r="172" spans="1:2" x14ac:dyDescent="0.3">
      <c r="A172" s="3" t="s">
        <v>5064</v>
      </c>
      <c r="B172" s="4" t="s">
        <v>5065</v>
      </c>
    </row>
    <row r="173" spans="1:2" x14ac:dyDescent="0.3">
      <c r="A173" s="1" t="s">
        <v>5066</v>
      </c>
      <c r="B173" s="2" t="s">
        <v>5067</v>
      </c>
    </row>
    <row r="174" spans="1:2" x14ac:dyDescent="0.3">
      <c r="A174" s="3" t="s">
        <v>5068</v>
      </c>
      <c r="B174" s="4" t="s">
        <v>5069</v>
      </c>
    </row>
    <row r="175" spans="1:2" x14ac:dyDescent="0.3">
      <c r="A175" s="1" t="s">
        <v>5070</v>
      </c>
      <c r="B175" s="2" t="s">
        <v>5071</v>
      </c>
    </row>
    <row r="176" spans="1:2" x14ac:dyDescent="0.3">
      <c r="A176" s="3" t="s">
        <v>5072</v>
      </c>
      <c r="B176" s="4" t="s">
        <v>5073</v>
      </c>
    </row>
    <row r="177" spans="1:2" x14ac:dyDescent="0.3">
      <c r="A177" s="1" t="s">
        <v>5074</v>
      </c>
      <c r="B177" s="2" t="s">
        <v>5075</v>
      </c>
    </row>
    <row r="178" spans="1:2" x14ac:dyDescent="0.3">
      <c r="A178" s="3" t="s">
        <v>5076</v>
      </c>
      <c r="B178" s="4" t="s">
        <v>5077</v>
      </c>
    </row>
    <row r="179" spans="1:2" x14ac:dyDescent="0.3">
      <c r="A179" s="1" t="s">
        <v>5078</v>
      </c>
      <c r="B179" s="2" t="s">
        <v>5079</v>
      </c>
    </row>
    <row r="180" spans="1:2" x14ac:dyDescent="0.3">
      <c r="A180" s="3" t="s">
        <v>5080</v>
      </c>
      <c r="B180" s="4" t="s">
        <v>5081</v>
      </c>
    </row>
    <row r="181" spans="1:2" x14ac:dyDescent="0.3">
      <c r="A181" s="1" t="s">
        <v>5082</v>
      </c>
      <c r="B181" s="2" t="s">
        <v>5083</v>
      </c>
    </row>
    <row r="182" spans="1:2" x14ac:dyDescent="0.3">
      <c r="A182" s="3" t="s">
        <v>5084</v>
      </c>
      <c r="B182" s="4" t="s">
        <v>5085</v>
      </c>
    </row>
    <row r="183" spans="1:2" x14ac:dyDescent="0.3">
      <c r="A183" s="1" t="s">
        <v>5086</v>
      </c>
      <c r="B183" s="2" t="s">
        <v>5087</v>
      </c>
    </row>
    <row r="184" spans="1:2" x14ac:dyDescent="0.3">
      <c r="A184" s="3" t="s">
        <v>5088</v>
      </c>
      <c r="B184" s="4" t="s">
        <v>5089</v>
      </c>
    </row>
    <row r="185" spans="1:2" x14ac:dyDescent="0.3">
      <c r="A185" s="1" t="s">
        <v>5090</v>
      </c>
      <c r="B185" s="2" t="s">
        <v>5091</v>
      </c>
    </row>
    <row r="186" spans="1:2" x14ac:dyDescent="0.3">
      <c r="A186" s="3" t="s">
        <v>5092</v>
      </c>
      <c r="B186" s="4" t="s">
        <v>5093</v>
      </c>
    </row>
    <row r="187" spans="1:2" x14ac:dyDescent="0.3">
      <c r="A187" s="1" t="s">
        <v>5094</v>
      </c>
      <c r="B187" s="2" t="s">
        <v>5095</v>
      </c>
    </row>
    <row r="188" spans="1:2" x14ac:dyDescent="0.3">
      <c r="A188" s="3" t="s">
        <v>5096</v>
      </c>
      <c r="B188" s="4" t="s">
        <v>5097</v>
      </c>
    </row>
    <row r="189" spans="1:2" x14ac:dyDescent="0.3">
      <c r="A189" s="1" t="s">
        <v>5098</v>
      </c>
      <c r="B189" s="2" t="s">
        <v>5099</v>
      </c>
    </row>
    <row r="190" spans="1:2" x14ac:dyDescent="0.3">
      <c r="A190" s="3" t="s">
        <v>5100</v>
      </c>
      <c r="B190" s="4" t="s">
        <v>5101</v>
      </c>
    </row>
    <row r="191" spans="1:2" x14ac:dyDescent="0.3">
      <c r="A191" s="1" t="s">
        <v>5102</v>
      </c>
      <c r="B191" s="2" t="s">
        <v>5103</v>
      </c>
    </row>
    <row r="192" spans="1:2" x14ac:dyDescent="0.3">
      <c r="A192" s="3" t="s">
        <v>5104</v>
      </c>
      <c r="B192" s="4" t="s">
        <v>5105</v>
      </c>
    </row>
    <row r="193" spans="1:2" x14ac:dyDescent="0.3">
      <c r="A193" s="1" t="s">
        <v>5106</v>
      </c>
      <c r="B193" s="2" t="s">
        <v>5107</v>
      </c>
    </row>
    <row r="194" spans="1:2" x14ac:dyDescent="0.3">
      <c r="A194" s="3" t="s">
        <v>5108</v>
      </c>
      <c r="B194" s="4" t="s">
        <v>5109</v>
      </c>
    </row>
    <row r="195" spans="1:2" x14ac:dyDescent="0.3">
      <c r="A195" s="1" t="s">
        <v>5110</v>
      </c>
      <c r="B195" s="2" t="s">
        <v>5111</v>
      </c>
    </row>
    <row r="196" spans="1:2" x14ac:dyDescent="0.3">
      <c r="A196" s="3" t="s">
        <v>5112</v>
      </c>
      <c r="B196" s="4" t="s">
        <v>5113</v>
      </c>
    </row>
    <row r="197" spans="1:2" x14ac:dyDescent="0.3">
      <c r="A197" s="1" t="s">
        <v>5114</v>
      </c>
      <c r="B197" s="2" t="s">
        <v>5115</v>
      </c>
    </row>
    <row r="198" spans="1:2" x14ac:dyDescent="0.3">
      <c r="A198" s="3" t="s">
        <v>5116</v>
      </c>
      <c r="B198" s="4" t="s">
        <v>5117</v>
      </c>
    </row>
    <row r="199" spans="1:2" x14ac:dyDescent="0.3">
      <c r="A199" s="1" t="s">
        <v>5118</v>
      </c>
      <c r="B199" s="2" t="s">
        <v>5119</v>
      </c>
    </row>
    <row r="200" spans="1:2" x14ac:dyDescent="0.3">
      <c r="A200" s="3" t="s">
        <v>5120</v>
      </c>
      <c r="B200" s="4" t="s">
        <v>5121</v>
      </c>
    </row>
    <row r="201" spans="1:2" x14ac:dyDescent="0.3">
      <c r="A201" s="1" t="s">
        <v>5122</v>
      </c>
      <c r="B201" s="2" t="s">
        <v>5123</v>
      </c>
    </row>
    <row r="202" spans="1:2" x14ac:dyDescent="0.3">
      <c r="A202" s="3" t="s">
        <v>5124</v>
      </c>
      <c r="B202" s="4" t="s">
        <v>5125</v>
      </c>
    </row>
    <row r="203" spans="1:2" x14ac:dyDescent="0.3">
      <c r="A203" s="1" t="s">
        <v>1551</v>
      </c>
      <c r="B203" s="2" t="s">
        <v>4721</v>
      </c>
    </row>
    <row r="204" spans="1:2" x14ac:dyDescent="0.3">
      <c r="A204" s="3" t="s">
        <v>5126</v>
      </c>
      <c r="B204" s="4" t="s">
        <v>5127</v>
      </c>
    </row>
    <row r="205" spans="1:2" x14ac:dyDescent="0.3">
      <c r="A205" s="1" t="s">
        <v>5128</v>
      </c>
      <c r="B205" s="2" t="s">
        <v>5129</v>
      </c>
    </row>
    <row r="206" spans="1:2" x14ac:dyDescent="0.3">
      <c r="A206" s="3" t="s">
        <v>5130</v>
      </c>
      <c r="B206" s="4" t="s">
        <v>5131</v>
      </c>
    </row>
    <row r="207" spans="1:2" x14ac:dyDescent="0.3">
      <c r="A207" s="1" t="s">
        <v>5132</v>
      </c>
      <c r="B207" s="2" t="s">
        <v>5133</v>
      </c>
    </row>
    <row r="208" spans="1:2" x14ac:dyDescent="0.3">
      <c r="A208" s="3" t="s">
        <v>5134</v>
      </c>
      <c r="B208" s="4" t="s">
        <v>5135</v>
      </c>
    </row>
    <row r="209" spans="1:2" x14ac:dyDescent="0.3">
      <c r="A209" s="1" t="s">
        <v>5136</v>
      </c>
      <c r="B209" s="2" t="s">
        <v>5137</v>
      </c>
    </row>
    <row r="210" spans="1:2" x14ac:dyDescent="0.3">
      <c r="A210" s="3" t="s">
        <v>5138</v>
      </c>
      <c r="B210" s="4" t="s">
        <v>5139</v>
      </c>
    </row>
    <row r="211" spans="1:2" x14ac:dyDescent="0.3">
      <c r="A211" s="1" t="s">
        <v>5140</v>
      </c>
      <c r="B211" s="2" t="s">
        <v>5141</v>
      </c>
    </row>
    <row r="212" spans="1:2" x14ac:dyDescent="0.3">
      <c r="A212" s="3" t="s">
        <v>5142</v>
      </c>
      <c r="B212" s="4" t="s">
        <v>5143</v>
      </c>
    </row>
    <row r="213" spans="1:2" x14ac:dyDescent="0.3">
      <c r="A213" s="1" t="s">
        <v>5144</v>
      </c>
      <c r="B213" s="2" t="s">
        <v>5145</v>
      </c>
    </row>
    <row r="214" spans="1:2" x14ac:dyDescent="0.3">
      <c r="A214" s="3" t="s">
        <v>5146</v>
      </c>
      <c r="B214" s="4" t="s">
        <v>5147</v>
      </c>
    </row>
    <row r="215" spans="1:2" x14ac:dyDescent="0.3">
      <c r="A215" s="1" t="s">
        <v>5148</v>
      </c>
      <c r="B215" s="2" t="s">
        <v>5149</v>
      </c>
    </row>
    <row r="216" spans="1:2" x14ac:dyDescent="0.3">
      <c r="A216" s="3" t="s">
        <v>5150</v>
      </c>
      <c r="B216" s="4" t="s">
        <v>5151</v>
      </c>
    </row>
    <row r="217" spans="1:2" x14ac:dyDescent="0.3">
      <c r="A217" s="1" t="s">
        <v>5152</v>
      </c>
      <c r="B217" s="2" t="s">
        <v>5153</v>
      </c>
    </row>
    <row r="218" spans="1:2" x14ac:dyDescent="0.3">
      <c r="A218" s="3" t="s">
        <v>5154</v>
      </c>
      <c r="B218" s="4" t="s">
        <v>5155</v>
      </c>
    </row>
    <row r="219" spans="1:2" x14ac:dyDescent="0.3">
      <c r="A219" s="1" t="s">
        <v>5156</v>
      </c>
      <c r="B219" s="2" t="s">
        <v>5157</v>
      </c>
    </row>
    <row r="220" spans="1:2" x14ac:dyDescent="0.3">
      <c r="A220" s="3" t="s">
        <v>5158</v>
      </c>
      <c r="B220" s="4" t="s">
        <v>5159</v>
      </c>
    </row>
    <row r="221" spans="1:2" x14ac:dyDescent="0.3">
      <c r="A221" s="1" t="s">
        <v>5160</v>
      </c>
      <c r="B221" s="2" t="s">
        <v>5161</v>
      </c>
    </row>
    <row r="222" spans="1:2" x14ac:dyDescent="0.3">
      <c r="A222" s="3" t="s">
        <v>5162</v>
      </c>
      <c r="B222" s="4" t="s">
        <v>5163</v>
      </c>
    </row>
    <row r="223" spans="1:2" x14ac:dyDescent="0.3">
      <c r="A223" s="1" t="s">
        <v>1742</v>
      </c>
      <c r="B223" s="2" t="s">
        <v>4722</v>
      </c>
    </row>
    <row r="224" spans="1:2" x14ac:dyDescent="0.3">
      <c r="A224" s="3" t="s">
        <v>5164</v>
      </c>
      <c r="B224" s="4" t="s">
        <v>5165</v>
      </c>
    </row>
    <row r="225" spans="1:2" x14ac:dyDescent="0.3">
      <c r="A225" s="1" t="s">
        <v>5166</v>
      </c>
      <c r="B225" s="2" t="s">
        <v>5167</v>
      </c>
    </row>
    <row r="226" spans="1:2" x14ac:dyDescent="0.3">
      <c r="A226" s="3" t="s">
        <v>5168</v>
      </c>
      <c r="B226" s="4" t="s">
        <v>5169</v>
      </c>
    </row>
    <row r="227" spans="1:2" x14ac:dyDescent="0.3">
      <c r="A227" s="1" t="s">
        <v>5170</v>
      </c>
      <c r="B227" s="2" t="s">
        <v>5171</v>
      </c>
    </row>
    <row r="228" spans="1:2" x14ac:dyDescent="0.3">
      <c r="A228" s="3" t="s">
        <v>5172</v>
      </c>
      <c r="B228" s="4" t="s">
        <v>5173</v>
      </c>
    </row>
    <row r="229" spans="1:2" x14ac:dyDescent="0.3">
      <c r="A229" s="1" t="s">
        <v>5174</v>
      </c>
      <c r="B229" s="2" t="s">
        <v>5175</v>
      </c>
    </row>
    <row r="230" spans="1:2" x14ac:dyDescent="0.3">
      <c r="A230" s="3" t="s">
        <v>5176</v>
      </c>
      <c r="B230" s="4" t="s">
        <v>5177</v>
      </c>
    </row>
    <row r="231" spans="1:2" x14ac:dyDescent="0.3">
      <c r="A231" s="1" t="s">
        <v>5178</v>
      </c>
      <c r="B231" s="2" t="s">
        <v>5179</v>
      </c>
    </row>
    <row r="232" spans="1:2" x14ac:dyDescent="0.3">
      <c r="A232" s="3" t="s">
        <v>5180</v>
      </c>
      <c r="B232" s="4" t="s">
        <v>5181</v>
      </c>
    </row>
    <row r="233" spans="1:2" x14ac:dyDescent="0.3">
      <c r="A233" s="1" t="s">
        <v>5182</v>
      </c>
      <c r="B233" s="2" t="s">
        <v>5183</v>
      </c>
    </row>
    <row r="234" spans="1:2" x14ac:dyDescent="0.3">
      <c r="A234" s="3" t="s">
        <v>5184</v>
      </c>
      <c r="B234" s="4" t="s">
        <v>5185</v>
      </c>
    </row>
    <row r="235" spans="1:2" x14ac:dyDescent="0.3">
      <c r="A235" s="1" t="s">
        <v>5186</v>
      </c>
      <c r="B235" s="2" t="s">
        <v>5187</v>
      </c>
    </row>
    <row r="236" spans="1:2" x14ac:dyDescent="0.3">
      <c r="A236" s="3" t="s">
        <v>5188</v>
      </c>
      <c r="B236" s="4" t="s">
        <v>5189</v>
      </c>
    </row>
    <row r="237" spans="1:2" x14ac:dyDescent="0.3">
      <c r="A237" s="1" t="s">
        <v>5190</v>
      </c>
      <c r="B237" s="2" t="s">
        <v>5191</v>
      </c>
    </row>
    <row r="238" spans="1:2" x14ac:dyDescent="0.3">
      <c r="A238" s="3" t="s">
        <v>5192</v>
      </c>
      <c r="B238" s="4" t="s">
        <v>5193</v>
      </c>
    </row>
    <row r="239" spans="1:2" x14ac:dyDescent="0.3">
      <c r="A239" s="1" t="s">
        <v>5194</v>
      </c>
      <c r="B239" s="2" t="s">
        <v>5195</v>
      </c>
    </row>
    <row r="240" spans="1:2" x14ac:dyDescent="0.3">
      <c r="A240" s="3" t="s">
        <v>5196</v>
      </c>
      <c r="B240" s="4" t="s">
        <v>5197</v>
      </c>
    </row>
    <row r="241" spans="1:2" x14ac:dyDescent="0.3">
      <c r="A241" s="1" t="s">
        <v>5198</v>
      </c>
      <c r="B241" s="2" t="s">
        <v>5199</v>
      </c>
    </row>
    <row r="242" spans="1:2" x14ac:dyDescent="0.3">
      <c r="A242" s="3" t="s">
        <v>5200</v>
      </c>
      <c r="B242" s="4" t="s">
        <v>5201</v>
      </c>
    </row>
    <row r="243" spans="1:2" x14ac:dyDescent="0.3">
      <c r="A243" s="1" t="s">
        <v>5202</v>
      </c>
      <c r="B243" s="2" t="s">
        <v>5203</v>
      </c>
    </row>
    <row r="244" spans="1:2" x14ac:dyDescent="0.3">
      <c r="A244" s="3" t="s">
        <v>5204</v>
      </c>
      <c r="B244" s="4" t="s">
        <v>5205</v>
      </c>
    </row>
    <row r="245" spans="1:2" x14ac:dyDescent="0.3">
      <c r="A245" s="1" t="s">
        <v>5206</v>
      </c>
      <c r="B245" s="2" t="s">
        <v>5207</v>
      </c>
    </row>
    <row r="246" spans="1:2" x14ac:dyDescent="0.3">
      <c r="A246" s="3" t="s">
        <v>5208</v>
      </c>
      <c r="B246" s="4" t="s">
        <v>5209</v>
      </c>
    </row>
    <row r="247" spans="1:2" x14ac:dyDescent="0.3">
      <c r="A247" s="1" t="s">
        <v>5210</v>
      </c>
      <c r="B247" s="2" t="s">
        <v>5211</v>
      </c>
    </row>
    <row r="248" spans="1:2" x14ac:dyDescent="0.3">
      <c r="A248" s="3" t="s">
        <v>5212</v>
      </c>
      <c r="B248" s="4" t="s">
        <v>5213</v>
      </c>
    </row>
    <row r="249" spans="1:2" x14ac:dyDescent="0.3">
      <c r="A249" s="1" t="s">
        <v>5214</v>
      </c>
      <c r="B249" s="2" t="s">
        <v>5215</v>
      </c>
    </row>
    <row r="250" spans="1:2" x14ac:dyDescent="0.3">
      <c r="A250" s="3" t="s">
        <v>5216</v>
      </c>
      <c r="B250" s="4" t="s">
        <v>5217</v>
      </c>
    </row>
    <row r="251" spans="1:2" x14ac:dyDescent="0.3">
      <c r="A251" s="1" t="s">
        <v>5218</v>
      </c>
      <c r="B251" s="2" t="s">
        <v>5219</v>
      </c>
    </row>
    <row r="252" spans="1:2" x14ac:dyDescent="0.3">
      <c r="A252" s="3" t="s">
        <v>5220</v>
      </c>
      <c r="B252" s="4" t="s">
        <v>5221</v>
      </c>
    </row>
    <row r="253" spans="1:2" x14ac:dyDescent="0.3">
      <c r="A253" s="1" t="s">
        <v>5222</v>
      </c>
      <c r="B253" s="2" t="s">
        <v>5223</v>
      </c>
    </row>
    <row r="254" spans="1:2" x14ac:dyDescent="0.3">
      <c r="A254" s="3" t="s">
        <v>5224</v>
      </c>
      <c r="B254" s="4" t="s">
        <v>5225</v>
      </c>
    </row>
    <row r="255" spans="1:2" x14ac:dyDescent="0.3">
      <c r="A255" s="1" t="s">
        <v>5226</v>
      </c>
      <c r="B255" s="2" t="s">
        <v>5227</v>
      </c>
    </row>
    <row r="256" spans="1:2" x14ac:dyDescent="0.3">
      <c r="A256" s="3" t="s">
        <v>5228</v>
      </c>
      <c r="B256" s="4" t="s">
        <v>5229</v>
      </c>
    </row>
    <row r="257" spans="1:2" x14ac:dyDescent="0.3">
      <c r="A257" s="1" t="s">
        <v>5230</v>
      </c>
      <c r="B257" s="2" t="s">
        <v>5231</v>
      </c>
    </row>
    <row r="258" spans="1:2" x14ac:dyDescent="0.3">
      <c r="A258" s="3" t="s">
        <v>5232</v>
      </c>
      <c r="B258" s="4" t="s">
        <v>5233</v>
      </c>
    </row>
    <row r="259" spans="1:2" x14ac:dyDescent="0.3">
      <c r="A259" s="1" t="s">
        <v>5234</v>
      </c>
      <c r="B259" s="2" t="s">
        <v>5235</v>
      </c>
    </row>
    <row r="260" spans="1:2" x14ac:dyDescent="0.3">
      <c r="A260" s="3" t="s">
        <v>5236</v>
      </c>
      <c r="B260" s="4" t="s">
        <v>5237</v>
      </c>
    </row>
    <row r="261" spans="1:2" x14ac:dyDescent="0.3">
      <c r="A261" s="1" t="s">
        <v>5238</v>
      </c>
      <c r="B261" s="2" t="s">
        <v>5239</v>
      </c>
    </row>
    <row r="262" spans="1:2" x14ac:dyDescent="0.3">
      <c r="A262" s="3" t="s">
        <v>5240</v>
      </c>
      <c r="B262" s="4" t="s">
        <v>5241</v>
      </c>
    </row>
    <row r="263" spans="1:2" x14ac:dyDescent="0.3">
      <c r="A263" s="1" t="s">
        <v>5242</v>
      </c>
      <c r="B263" s="2" t="s">
        <v>5243</v>
      </c>
    </row>
    <row r="264" spans="1:2" x14ac:dyDescent="0.3">
      <c r="A264" s="3" t="s">
        <v>5244</v>
      </c>
      <c r="B264" s="4" t="s">
        <v>5245</v>
      </c>
    </row>
    <row r="265" spans="1:2" x14ac:dyDescent="0.3">
      <c r="A265" s="1" t="s">
        <v>5246</v>
      </c>
      <c r="B265" s="2" t="s">
        <v>5247</v>
      </c>
    </row>
    <row r="266" spans="1:2" x14ac:dyDescent="0.3">
      <c r="A266" s="3" t="s">
        <v>5248</v>
      </c>
      <c r="B266" s="4" t="s">
        <v>5249</v>
      </c>
    </row>
    <row r="267" spans="1:2" x14ac:dyDescent="0.3">
      <c r="A267" s="1" t="s">
        <v>5250</v>
      </c>
      <c r="B267" s="2" t="s">
        <v>5251</v>
      </c>
    </row>
    <row r="268" spans="1:2" x14ac:dyDescent="0.3">
      <c r="A268" s="3" t="s">
        <v>5252</v>
      </c>
      <c r="B268" s="4" t="s">
        <v>5253</v>
      </c>
    </row>
    <row r="269" spans="1:2" x14ac:dyDescent="0.3">
      <c r="A269" s="1" t="s">
        <v>5254</v>
      </c>
      <c r="B269" s="2" t="s">
        <v>5255</v>
      </c>
    </row>
    <row r="270" spans="1:2" x14ac:dyDescent="0.3">
      <c r="A270" s="3" t="s">
        <v>5256</v>
      </c>
      <c r="B270" s="4" t="s">
        <v>5257</v>
      </c>
    </row>
    <row r="271" spans="1:2" x14ac:dyDescent="0.3">
      <c r="A271" s="1" t="s">
        <v>4269</v>
      </c>
      <c r="B271" s="2" t="s">
        <v>4674</v>
      </c>
    </row>
    <row r="272" spans="1:2" x14ac:dyDescent="0.3">
      <c r="A272" s="3" t="s">
        <v>5258</v>
      </c>
      <c r="B272" s="4" t="s">
        <v>5259</v>
      </c>
    </row>
    <row r="273" spans="1:2" x14ac:dyDescent="0.3">
      <c r="A273" s="1" t="s">
        <v>5260</v>
      </c>
      <c r="B273" s="2" t="s">
        <v>5261</v>
      </c>
    </row>
    <row r="274" spans="1:2" x14ac:dyDescent="0.3">
      <c r="A274" s="3" t="s">
        <v>5262</v>
      </c>
      <c r="B274" s="4" t="s">
        <v>5263</v>
      </c>
    </row>
    <row r="275" spans="1:2" x14ac:dyDescent="0.3">
      <c r="A275" s="1" t="s">
        <v>203</v>
      </c>
      <c r="B275" s="2" t="s">
        <v>4636</v>
      </c>
    </row>
    <row r="276" spans="1:2" x14ac:dyDescent="0.3">
      <c r="A276" s="3" t="s">
        <v>1653</v>
      </c>
      <c r="B276" s="4" t="s">
        <v>4659</v>
      </c>
    </row>
    <row r="277" spans="1:2" x14ac:dyDescent="0.3">
      <c r="A277" s="1" t="s">
        <v>5264</v>
      </c>
      <c r="B277" s="2" t="s">
        <v>5265</v>
      </c>
    </row>
    <row r="278" spans="1:2" x14ac:dyDescent="0.3">
      <c r="A278" s="3" t="s">
        <v>5266</v>
      </c>
      <c r="B278" s="4" t="s">
        <v>5267</v>
      </c>
    </row>
    <row r="279" spans="1:2" x14ac:dyDescent="0.3">
      <c r="A279" s="1" t="s">
        <v>5268</v>
      </c>
      <c r="B279" s="2" t="s">
        <v>5269</v>
      </c>
    </row>
    <row r="280" spans="1:2" x14ac:dyDescent="0.3">
      <c r="A280" s="3" t="s">
        <v>5270</v>
      </c>
      <c r="B280" s="4" t="s">
        <v>5271</v>
      </c>
    </row>
    <row r="281" spans="1:2" x14ac:dyDescent="0.3">
      <c r="A281" s="1" t="s">
        <v>5272</v>
      </c>
      <c r="B281" s="2" t="s">
        <v>5273</v>
      </c>
    </row>
    <row r="282" spans="1:2" x14ac:dyDescent="0.3">
      <c r="A282" s="3" t="s">
        <v>5274</v>
      </c>
      <c r="B282" s="4" t="s">
        <v>5275</v>
      </c>
    </row>
    <row r="283" spans="1:2" x14ac:dyDescent="0.3">
      <c r="A283" s="1" t="s">
        <v>5276</v>
      </c>
      <c r="B283" s="2" t="s">
        <v>5277</v>
      </c>
    </row>
    <row r="284" spans="1:2" x14ac:dyDescent="0.3">
      <c r="A284" s="3" t="s">
        <v>36</v>
      </c>
      <c r="B284" s="4" t="s">
        <v>4632</v>
      </c>
    </row>
    <row r="285" spans="1:2" x14ac:dyDescent="0.3">
      <c r="A285" s="1" t="s">
        <v>354</v>
      </c>
      <c r="B285" s="2" t="s">
        <v>4638</v>
      </c>
    </row>
    <row r="286" spans="1:2" x14ac:dyDescent="0.3">
      <c r="A286" s="3" t="s">
        <v>5278</v>
      </c>
      <c r="B286" s="4" t="s">
        <v>5279</v>
      </c>
    </row>
    <row r="287" spans="1:2" x14ac:dyDescent="0.3">
      <c r="A287" s="1" t="s">
        <v>5280</v>
      </c>
      <c r="B287" s="2" t="s">
        <v>5281</v>
      </c>
    </row>
    <row r="288" spans="1:2" x14ac:dyDescent="0.3">
      <c r="A288" s="3" t="s">
        <v>408</v>
      </c>
      <c r="B288" s="4" t="s">
        <v>4640</v>
      </c>
    </row>
    <row r="289" spans="1:2" x14ac:dyDescent="0.3">
      <c r="A289" s="1" t="s">
        <v>5282</v>
      </c>
      <c r="B289" s="2" t="s">
        <v>5283</v>
      </c>
    </row>
    <row r="290" spans="1:2" x14ac:dyDescent="0.3">
      <c r="A290" s="3" t="s">
        <v>5284</v>
      </c>
      <c r="B290" s="4" t="s">
        <v>5285</v>
      </c>
    </row>
    <row r="291" spans="1:2" x14ac:dyDescent="0.3">
      <c r="A291" s="1" t="s">
        <v>5286</v>
      </c>
      <c r="B291" s="2" t="s">
        <v>5287</v>
      </c>
    </row>
    <row r="292" spans="1:2" x14ac:dyDescent="0.3">
      <c r="A292" s="3" t="s">
        <v>5288</v>
      </c>
      <c r="B292" s="4" t="s">
        <v>5289</v>
      </c>
    </row>
    <row r="293" spans="1:2" x14ac:dyDescent="0.3">
      <c r="A293" s="1" t="s">
        <v>5290</v>
      </c>
      <c r="B293" s="2" t="s">
        <v>5291</v>
      </c>
    </row>
    <row r="294" spans="1:2" x14ac:dyDescent="0.3">
      <c r="A294" s="3" t="s">
        <v>661</v>
      </c>
      <c r="B294" s="4" t="s">
        <v>4645</v>
      </c>
    </row>
    <row r="295" spans="1:2" x14ac:dyDescent="0.3">
      <c r="A295" s="1" t="s">
        <v>5292</v>
      </c>
      <c r="B295" s="2" t="s">
        <v>5293</v>
      </c>
    </row>
    <row r="296" spans="1:2" x14ac:dyDescent="0.3">
      <c r="A296" s="3" t="s">
        <v>5294</v>
      </c>
      <c r="B296" s="4" t="s">
        <v>5295</v>
      </c>
    </row>
    <row r="297" spans="1:2" x14ac:dyDescent="0.3">
      <c r="A297" s="1" t="s">
        <v>5296</v>
      </c>
      <c r="B297" s="2" t="s">
        <v>5297</v>
      </c>
    </row>
    <row r="298" spans="1:2" x14ac:dyDescent="0.3">
      <c r="A298" s="3" t="s">
        <v>5298</v>
      </c>
      <c r="B298" s="4" t="s">
        <v>5299</v>
      </c>
    </row>
    <row r="299" spans="1:2" x14ac:dyDescent="0.3">
      <c r="A299" s="1" t="s">
        <v>5300</v>
      </c>
      <c r="B299" s="2" t="s">
        <v>5301</v>
      </c>
    </row>
    <row r="300" spans="1:2" x14ac:dyDescent="0.3">
      <c r="A300" s="3" t="s">
        <v>5302</v>
      </c>
      <c r="B300" s="4" t="s">
        <v>5303</v>
      </c>
    </row>
    <row r="301" spans="1:2" x14ac:dyDescent="0.3">
      <c r="A301" s="1" t="s">
        <v>5304</v>
      </c>
      <c r="B301" s="2" t="s">
        <v>5305</v>
      </c>
    </row>
    <row r="302" spans="1:2" x14ac:dyDescent="0.3">
      <c r="A302" s="3" t="s">
        <v>5306</v>
      </c>
      <c r="B302" s="4" t="s">
        <v>5307</v>
      </c>
    </row>
    <row r="303" spans="1:2" x14ac:dyDescent="0.3">
      <c r="A303" s="1" t="s">
        <v>5308</v>
      </c>
      <c r="B303" s="2" t="s">
        <v>5309</v>
      </c>
    </row>
    <row r="304" spans="1:2" x14ac:dyDescent="0.3">
      <c r="A304" s="3" t="s">
        <v>5310</v>
      </c>
      <c r="B304" s="4" t="s">
        <v>5311</v>
      </c>
    </row>
    <row r="305" spans="1:2" x14ac:dyDescent="0.3">
      <c r="A305" s="1" t="s">
        <v>261</v>
      </c>
      <c r="B305" s="2" t="s">
        <v>4680</v>
      </c>
    </row>
    <row r="306" spans="1:2" x14ac:dyDescent="0.3">
      <c r="A306" s="3" t="s">
        <v>5312</v>
      </c>
      <c r="B306" s="4" t="s">
        <v>5313</v>
      </c>
    </row>
    <row r="307" spans="1:2" x14ac:dyDescent="0.3">
      <c r="A307" s="1" t="s">
        <v>5314</v>
      </c>
      <c r="B307" s="2" t="s">
        <v>5315</v>
      </c>
    </row>
    <row r="308" spans="1:2" x14ac:dyDescent="0.3">
      <c r="A308" s="3" t="s">
        <v>5316</v>
      </c>
      <c r="B308" s="4" t="s">
        <v>5317</v>
      </c>
    </row>
    <row r="309" spans="1:2" x14ac:dyDescent="0.3">
      <c r="A309" s="1" t="s">
        <v>5318</v>
      </c>
      <c r="B309" s="2" t="s">
        <v>5319</v>
      </c>
    </row>
    <row r="310" spans="1:2" x14ac:dyDescent="0.3">
      <c r="A310" s="3" t="s">
        <v>5320</v>
      </c>
      <c r="B310" s="4" t="s">
        <v>5321</v>
      </c>
    </row>
    <row r="311" spans="1:2" x14ac:dyDescent="0.3">
      <c r="A311" s="1" t="s">
        <v>5322</v>
      </c>
      <c r="B311" s="2" t="s">
        <v>5323</v>
      </c>
    </row>
    <row r="312" spans="1:2" x14ac:dyDescent="0.3">
      <c r="A312" s="3" t="s">
        <v>5324</v>
      </c>
      <c r="B312" s="4" t="s">
        <v>5325</v>
      </c>
    </row>
    <row r="313" spans="1:2" x14ac:dyDescent="0.3">
      <c r="A313" s="1" t="s">
        <v>5326</v>
      </c>
      <c r="B313" s="2" t="s">
        <v>5327</v>
      </c>
    </row>
    <row r="314" spans="1:2" x14ac:dyDescent="0.3">
      <c r="A314" s="3" t="s">
        <v>5328</v>
      </c>
      <c r="B314" s="4" t="s">
        <v>5329</v>
      </c>
    </row>
    <row r="315" spans="1:2" x14ac:dyDescent="0.3">
      <c r="A315" s="1" t="s">
        <v>5330</v>
      </c>
      <c r="B315" s="2" t="s">
        <v>5331</v>
      </c>
    </row>
    <row r="316" spans="1:2" x14ac:dyDescent="0.3">
      <c r="A316" s="3" t="s">
        <v>5332</v>
      </c>
      <c r="B316" s="4" t="s">
        <v>5333</v>
      </c>
    </row>
    <row r="317" spans="1:2" x14ac:dyDescent="0.3">
      <c r="A317" s="1" t="s">
        <v>5334</v>
      </c>
      <c r="B317" s="2" t="s">
        <v>5335</v>
      </c>
    </row>
    <row r="318" spans="1:2" x14ac:dyDescent="0.3">
      <c r="A318" s="3" t="s">
        <v>5336</v>
      </c>
      <c r="B318" s="4" t="s">
        <v>5337</v>
      </c>
    </row>
    <row r="319" spans="1:2" x14ac:dyDescent="0.3">
      <c r="A319" s="1" t="s">
        <v>5338</v>
      </c>
      <c r="B319" s="2" t="s">
        <v>5339</v>
      </c>
    </row>
    <row r="320" spans="1:2" x14ac:dyDescent="0.3">
      <c r="A320" s="3" t="s">
        <v>5340</v>
      </c>
      <c r="B320" s="4" t="s">
        <v>5341</v>
      </c>
    </row>
    <row r="321" spans="1:2" x14ac:dyDescent="0.3">
      <c r="A321" s="1" t="s">
        <v>5342</v>
      </c>
      <c r="B321" s="2" t="s">
        <v>5343</v>
      </c>
    </row>
    <row r="322" spans="1:2" x14ac:dyDescent="0.3">
      <c r="A322" s="3" t="s">
        <v>5344</v>
      </c>
      <c r="B322" s="4" t="s">
        <v>5345</v>
      </c>
    </row>
    <row r="323" spans="1:2" x14ac:dyDescent="0.3">
      <c r="A323" s="1" t="s">
        <v>5346</v>
      </c>
      <c r="B323" s="2" t="s">
        <v>5347</v>
      </c>
    </row>
    <row r="324" spans="1:2" x14ac:dyDescent="0.3">
      <c r="A324" s="3" t="s">
        <v>5348</v>
      </c>
      <c r="B324" s="4" t="s">
        <v>5349</v>
      </c>
    </row>
    <row r="325" spans="1:2" x14ac:dyDescent="0.3">
      <c r="A325" s="1" t="s">
        <v>5350</v>
      </c>
      <c r="B325" s="2" t="s">
        <v>5351</v>
      </c>
    </row>
    <row r="326" spans="1:2" x14ac:dyDescent="0.3">
      <c r="A326" s="3" t="s">
        <v>5352</v>
      </c>
      <c r="B326" s="4" t="s">
        <v>5353</v>
      </c>
    </row>
    <row r="327" spans="1:2" x14ac:dyDescent="0.3">
      <c r="A327" s="1" t="s">
        <v>5354</v>
      </c>
      <c r="B327" s="2" t="s">
        <v>5355</v>
      </c>
    </row>
    <row r="328" spans="1:2" x14ac:dyDescent="0.3">
      <c r="A328" s="3" t="s">
        <v>5356</v>
      </c>
      <c r="B328" s="4" t="s">
        <v>5357</v>
      </c>
    </row>
    <row r="329" spans="1:2" x14ac:dyDescent="0.3">
      <c r="A329" s="1" t="s">
        <v>5358</v>
      </c>
      <c r="B329" s="2" t="s">
        <v>5359</v>
      </c>
    </row>
    <row r="330" spans="1:2" x14ac:dyDescent="0.3">
      <c r="A330" s="3" t="s">
        <v>5360</v>
      </c>
      <c r="B330" s="4" t="s">
        <v>5361</v>
      </c>
    </row>
    <row r="331" spans="1:2" x14ac:dyDescent="0.3">
      <c r="A331" s="1" t="s">
        <v>5362</v>
      </c>
      <c r="B331" s="2" t="s">
        <v>5363</v>
      </c>
    </row>
    <row r="332" spans="1:2" x14ac:dyDescent="0.3">
      <c r="A332" s="3" t="s">
        <v>5364</v>
      </c>
      <c r="B332" s="4" t="s">
        <v>5365</v>
      </c>
    </row>
    <row r="333" spans="1:2" x14ac:dyDescent="0.3">
      <c r="A333" s="1" t="s">
        <v>5366</v>
      </c>
      <c r="B333" s="2" t="s">
        <v>5367</v>
      </c>
    </row>
    <row r="334" spans="1:2" x14ac:dyDescent="0.3">
      <c r="A334" s="3" t="s">
        <v>5368</v>
      </c>
      <c r="B334" s="4" t="s">
        <v>5369</v>
      </c>
    </row>
    <row r="335" spans="1:2" x14ac:dyDescent="0.3">
      <c r="A335" s="1" t="s">
        <v>5370</v>
      </c>
      <c r="B335" s="2" t="s">
        <v>5371</v>
      </c>
    </row>
    <row r="336" spans="1:2" x14ac:dyDescent="0.3">
      <c r="A336" s="3" t="s">
        <v>5372</v>
      </c>
      <c r="B336" s="4" t="s">
        <v>5373</v>
      </c>
    </row>
    <row r="337" spans="1:2" x14ac:dyDescent="0.3">
      <c r="A337" s="1" t="s">
        <v>5374</v>
      </c>
      <c r="B337" s="2" t="s">
        <v>5375</v>
      </c>
    </row>
    <row r="338" spans="1:2" x14ac:dyDescent="0.3">
      <c r="A338" s="3" t="s">
        <v>5376</v>
      </c>
      <c r="B338" s="4" t="s">
        <v>5377</v>
      </c>
    </row>
    <row r="339" spans="1:2" x14ac:dyDescent="0.3">
      <c r="A339" s="1" t="s">
        <v>2534</v>
      </c>
      <c r="B339" s="2" t="s">
        <v>4668</v>
      </c>
    </row>
    <row r="340" spans="1:2" x14ac:dyDescent="0.3">
      <c r="A340" s="3" t="s">
        <v>5378</v>
      </c>
      <c r="B340" s="4" t="s">
        <v>5379</v>
      </c>
    </row>
    <row r="341" spans="1:2" x14ac:dyDescent="0.3">
      <c r="A341" s="1" t="s">
        <v>5380</v>
      </c>
      <c r="B341" s="2" t="s">
        <v>5381</v>
      </c>
    </row>
    <row r="342" spans="1:2" x14ac:dyDescent="0.3">
      <c r="A342" s="3" t="s">
        <v>5382</v>
      </c>
      <c r="B342" s="4" t="s">
        <v>5383</v>
      </c>
    </row>
    <row r="343" spans="1:2" x14ac:dyDescent="0.3">
      <c r="A343" s="1" t="s">
        <v>5384</v>
      </c>
      <c r="B343" s="2" t="s">
        <v>5385</v>
      </c>
    </row>
    <row r="344" spans="1:2" x14ac:dyDescent="0.3">
      <c r="A344" s="3" t="s">
        <v>5386</v>
      </c>
      <c r="B344" s="4" t="s">
        <v>5387</v>
      </c>
    </row>
    <row r="345" spans="1:2" x14ac:dyDescent="0.3">
      <c r="A345" s="1" t="s">
        <v>5388</v>
      </c>
      <c r="B345" s="2" t="s">
        <v>5389</v>
      </c>
    </row>
    <row r="346" spans="1:2" x14ac:dyDescent="0.3">
      <c r="A346" s="3" t="s">
        <v>5390</v>
      </c>
      <c r="B346" s="4" t="s">
        <v>5391</v>
      </c>
    </row>
    <row r="347" spans="1:2" x14ac:dyDescent="0.3">
      <c r="A347" s="1" t="s">
        <v>5392</v>
      </c>
      <c r="B347" s="2" t="s">
        <v>5393</v>
      </c>
    </row>
    <row r="348" spans="1:2" x14ac:dyDescent="0.3">
      <c r="A348" s="3" t="s">
        <v>5394</v>
      </c>
      <c r="B348" s="4" t="s">
        <v>5395</v>
      </c>
    </row>
    <row r="349" spans="1:2" x14ac:dyDescent="0.3">
      <c r="A349" s="1" t="s">
        <v>5396</v>
      </c>
      <c r="B349" s="2" t="s">
        <v>5397</v>
      </c>
    </row>
    <row r="350" spans="1:2" x14ac:dyDescent="0.3">
      <c r="A350" s="3" t="s">
        <v>5398</v>
      </c>
      <c r="B350" s="4" t="s">
        <v>5399</v>
      </c>
    </row>
    <row r="351" spans="1:2" x14ac:dyDescent="0.3">
      <c r="A351" s="1" t="s">
        <v>5400</v>
      </c>
      <c r="B351" s="2" t="s">
        <v>5401</v>
      </c>
    </row>
    <row r="352" spans="1:2" x14ac:dyDescent="0.3">
      <c r="A352" s="3" t="s">
        <v>5402</v>
      </c>
      <c r="B352" s="4" t="s">
        <v>5403</v>
      </c>
    </row>
    <row r="353" spans="1:2" x14ac:dyDescent="0.3">
      <c r="A353" s="1" t="s">
        <v>190</v>
      </c>
      <c r="B353" s="2" t="s">
        <v>4691</v>
      </c>
    </row>
    <row r="354" spans="1:2" x14ac:dyDescent="0.3">
      <c r="A354" s="3" t="s">
        <v>5404</v>
      </c>
      <c r="B354" s="4" t="s">
        <v>5405</v>
      </c>
    </row>
    <row r="355" spans="1:2" x14ac:dyDescent="0.3">
      <c r="A355" s="1" t="s">
        <v>5406</v>
      </c>
      <c r="B355" s="2" t="s">
        <v>5407</v>
      </c>
    </row>
    <row r="356" spans="1:2" x14ac:dyDescent="0.3">
      <c r="A356" s="3" t="s">
        <v>5408</v>
      </c>
      <c r="B356" s="4" t="s">
        <v>5409</v>
      </c>
    </row>
    <row r="357" spans="1:2" x14ac:dyDescent="0.3">
      <c r="A357" s="1" t="s">
        <v>5410</v>
      </c>
      <c r="B357" s="2" t="s">
        <v>5411</v>
      </c>
    </row>
    <row r="358" spans="1:2" x14ac:dyDescent="0.3">
      <c r="A358" s="3" t="s">
        <v>5412</v>
      </c>
      <c r="B358" s="4" t="s">
        <v>5413</v>
      </c>
    </row>
    <row r="359" spans="1:2" x14ac:dyDescent="0.3">
      <c r="A359" s="1" t="s">
        <v>5414</v>
      </c>
      <c r="B359" s="2" t="s">
        <v>5415</v>
      </c>
    </row>
    <row r="360" spans="1:2" x14ac:dyDescent="0.3">
      <c r="A360" s="3" t="s">
        <v>855</v>
      </c>
      <c r="B360" s="4" t="s">
        <v>4695</v>
      </c>
    </row>
    <row r="361" spans="1:2" x14ac:dyDescent="0.3">
      <c r="A361" s="1" t="s">
        <v>5416</v>
      </c>
      <c r="B361" s="2" t="s">
        <v>5417</v>
      </c>
    </row>
    <row r="362" spans="1:2" x14ac:dyDescent="0.3">
      <c r="A362" s="3" t="s">
        <v>5418</v>
      </c>
      <c r="B362" s="4" t="s">
        <v>5419</v>
      </c>
    </row>
    <row r="363" spans="1:2" x14ac:dyDescent="0.3">
      <c r="A363" s="1" t="s">
        <v>5420</v>
      </c>
      <c r="B363" s="2" t="s">
        <v>5421</v>
      </c>
    </row>
    <row r="364" spans="1:2" x14ac:dyDescent="0.3">
      <c r="A364" s="3" t="s">
        <v>5422</v>
      </c>
      <c r="B364" s="4" t="s">
        <v>5423</v>
      </c>
    </row>
    <row r="365" spans="1:2" x14ac:dyDescent="0.3">
      <c r="A365" s="1" t="s">
        <v>5424</v>
      </c>
      <c r="B365" s="2" t="s">
        <v>5425</v>
      </c>
    </row>
    <row r="366" spans="1:2" x14ac:dyDescent="0.3">
      <c r="A366" s="3" t="s">
        <v>1718</v>
      </c>
      <c r="B366" s="4" t="s">
        <v>4686</v>
      </c>
    </row>
    <row r="367" spans="1:2" x14ac:dyDescent="0.3">
      <c r="A367" s="1" t="s">
        <v>5426</v>
      </c>
      <c r="B367" s="2" t="s">
        <v>5427</v>
      </c>
    </row>
    <row r="368" spans="1:2" x14ac:dyDescent="0.3">
      <c r="A368" s="3" t="s">
        <v>5428</v>
      </c>
      <c r="B368" s="4" t="s">
        <v>5429</v>
      </c>
    </row>
    <row r="369" spans="1:2" x14ac:dyDescent="0.3">
      <c r="A369" s="1" t="s">
        <v>404</v>
      </c>
      <c r="B369" s="2" t="s">
        <v>4693</v>
      </c>
    </row>
    <row r="370" spans="1:2" x14ac:dyDescent="0.3">
      <c r="A370" s="3" t="s">
        <v>77</v>
      </c>
      <c r="B370" s="4" t="s">
        <v>4688</v>
      </c>
    </row>
    <row r="371" spans="1:2" x14ac:dyDescent="0.3">
      <c r="A371" s="1" t="s">
        <v>5430</v>
      </c>
      <c r="B371" s="2" t="s">
        <v>5431</v>
      </c>
    </row>
    <row r="372" spans="1:2" x14ac:dyDescent="0.3">
      <c r="A372" s="3" t="s">
        <v>136</v>
      </c>
      <c r="B372" s="4" t="s">
        <v>4689</v>
      </c>
    </row>
    <row r="373" spans="1:2" x14ac:dyDescent="0.3">
      <c r="A373" s="1" t="s">
        <v>5432</v>
      </c>
      <c r="B373" s="2" t="s">
        <v>5433</v>
      </c>
    </row>
    <row r="374" spans="1:2" x14ac:dyDescent="0.3">
      <c r="A374" s="3" t="s">
        <v>5434</v>
      </c>
      <c r="B374" s="4" t="s">
        <v>5435</v>
      </c>
    </row>
    <row r="375" spans="1:2" x14ac:dyDescent="0.3">
      <c r="A375" s="1" t="s">
        <v>5436</v>
      </c>
      <c r="B375" s="2" t="s">
        <v>5437</v>
      </c>
    </row>
    <row r="376" spans="1:2" x14ac:dyDescent="0.3">
      <c r="A376" s="3" t="s">
        <v>1699</v>
      </c>
      <c r="B376" s="4" t="s">
        <v>4685</v>
      </c>
    </row>
    <row r="377" spans="1:2" x14ac:dyDescent="0.3">
      <c r="A377" s="1" t="s">
        <v>5438</v>
      </c>
      <c r="B377" s="2" t="s">
        <v>5439</v>
      </c>
    </row>
    <row r="378" spans="1:2" x14ac:dyDescent="0.3">
      <c r="A378" s="3" t="s">
        <v>5440</v>
      </c>
      <c r="B378" s="4" t="s">
        <v>5441</v>
      </c>
    </row>
    <row r="379" spans="1:2" x14ac:dyDescent="0.3">
      <c r="A379" s="1" t="s">
        <v>5442</v>
      </c>
      <c r="B379" s="2" t="s">
        <v>5443</v>
      </c>
    </row>
    <row r="380" spans="1:2" x14ac:dyDescent="0.3">
      <c r="A380" s="3" t="s">
        <v>795</v>
      </c>
      <c r="B380" s="4" t="s">
        <v>4541</v>
      </c>
    </row>
    <row r="381" spans="1:2" x14ac:dyDescent="0.3">
      <c r="A381" s="1" t="s">
        <v>448</v>
      </c>
      <c r="B381" s="2" t="s">
        <v>4642</v>
      </c>
    </row>
    <row r="382" spans="1:2" x14ac:dyDescent="0.3">
      <c r="A382" s="3" t="s">
        <v>5444</v>
      </c>
      <c r="B382" s="4" t="s">
        <v>5445</v>
      </c>
    </row>
    <row r="383" spans="1:2" x14ac:dyDescent="0.3">
      <c r="A383" s="1" t="s">
        <v>5446</v>
      </c>
      <c r="B383" s="2" t="s">
        <v>5447</v>
      </c>
    </row>
    <row r="384" spans="1:2" x14ac:dyDescent="0.3">
      <c r="A384" s="3" t="s">
        <v>5448</v>
      </c>
      <c r="B384" s="4" t="s">
        <v>5449</v>
      </c>
    </row>
    <row r="385" spans="1:2" x14ac:dyDescent="0.3">
      <c r="A385" s="1" t="s">
        <v>5450</v>
      </c>
      <c r="B385" s="2" t="s">
        <v>5451</v>
      </c>
    </row>
    <row r="386" spans="1:2" x14ac:dyDescent="0.3">
      <c r="A386" s="3" t="s">
        <v>5452</v>
      </c>
      <c r="B386" s="4" t="s">
        <v>5453</v>
      </c>
    </row>
    <row r="387" spans="1:2" x14ac:dyDescent="0.3">
      <c r="A387" s="1" t="s">
        <v>5454</v>
      </c>
      <c r="B387" s="2" t="s">
        <v>5455</v>
      </c>
    </row>
    <row r="388" spans="1:2" x14ac:dyDescent="0.3">
      <c r="A388" s="3" t="s">
        <v>5456</v>
      </c>
      <c r="B388" s="4" t="s">
        <v>5457</v>
      </c>
    </row>
    <row r="389" spans="1:2" x14ac:dyDescent="0.3">
      <c r="A389" s="1" t="s">
        <v>5458</v>
      </c>
      <c r="B389" s="2" t="s">
        <v>5459</v>
      </c>
    </row>
    <row r="390" spans="1:2" x14ac:dyDescent="0.3">
      <c r="A390" s="3" t="s">
        <v>5460</v>
      </c>
      <c r="B390" s="4" t="s">
        <v>5461</v>
      </c>
    </row>
    <row r="391" spans="1:2" x14ac:dyDescent="0.3">
      <c r="A391" s="1" t="s">
        <v>5462</v>
      </c>
      <c r="B391" s="2" t="s">
        <v>5463</v>
      </c>
    </row>
    <row r="392" spans="1:2" x14ac:dyDescent="0.3">
      <c r="A392" s="3" t="s">
        <v>5464</v>
      </c>
      <c r="B392" s="4" t="s">
        <v>5465</v>
      </c>
    </row>
    <row r="393" spans="1:2" x14ac:dyDescent="0.3">
      <c r="A393" s="1" t="s">
        <v>183</v>
      </c>
      <c r="B393" s="2" t="s">
        <v>4690</v>
      </c>
    </row>
    <row r="394" spans="1:2" x14ac:dyDescent="0.3">
      <c r="A394" s="3" t="s">
        <v>1004</v>
      </c>
      <c r="B394" s="4" t="s">
        <v>4544</v>
      </c>
    </row>
    <row r="395" spans="1:2" x14ac:dyDescent="0.3">
      <c r="A395" s="1" t="s">
        <v>5466</v>
      </c>
      <c r="B395" s="2" t="s">
        <v>5467</v>
      </c>
    </row>
    <row r="396" spans="1:2" x14ac:dyDescent="0.3">
      <c r="A396" s="3" t="s">
        <v>5468</v>
      </c>
      <c r="B396" s="4" t="s">
        <v>5469</v>
      </c>
    </row>
    <row r="397" spans="1:2" x14ac:dyDescent="0.3">
      <c r="A397" s="1" t="s">
        <v>5470</v>
      </c>
      <c r="B397" s="2" t="s">
        <v>5471</v>
      </c>
    </row>
    <row r="398" spans="1:2" x14ac:dyDescent="0.3">
      <c r="A398" s="3" t="s">
        <v>1997</v>
      </c>
      <c r="B398" s="4" t="s">
        <v>4661</v>
      </c>
    </row>
    <row r="399" spans="1:2" x14ac:dyDescent="0.3">
      <c r="A399" s="1" t="s">
        <v>650</v>
      </c>
      <c r="B399" s="2" t="s">
        <v>4698</v>
      </c>
    </row>
    <row r="400" spans="1:2" x14ac:dyDescent="0.3">
      <c r="A400" s="3" t="s">
        <v>5472</v>
      </c>
      <c r="B400" s="4" t="s">
        <v>5473</v>
      </c>
    </row>
    <row r="401" spans="1:2" x14ac:dyDescent="0.3">
      <c r="A401" s="1" t="s">
        <v>5474</v>
      </c>
      <c r="B401" s="2" t="s">
        <v>5475</v>
      </c>
    </row>
    <row r="402" spans="1:2" x14ac:dyDescent="0.3">
      <c r="A402" s="3" t="s">
        <v>5476</v>
      </c>
      <c r="B402" s="4" t="s">
        <v>5477</v>
      </c>
    </row>
    <row r="403" spans="1:2" x14ac:dyDescent="0.3">
      <c r="A403" s="1" t="s">
        <v>5478</v>
      </c>
      <c r="B403" s="2" t="s">
        <v>5479</v>
      </c>
    </row>
    <row r="404" spans="1:2" x14ac:dyDescent="0.3">
      <c r="A404" s="3" t="s">
        <v>5480</v>
      </c>
      <c r="B404" s="4" t="s">
        <v>5481</v>
      </c>
    </row>
    <row r="405" spans="1:2" x14ac:dyDescent="0.3">
      <c r="A405" s="1" t="s">
        <v>5482</v>
      </c>
      <c r="B405" s="2" t="s">
        <v>5483</v>
      </c>
    </row>
    <row r="406" spans="1:2" x14ac:dyDescent="0.3">
      <c r="A406" s="3" t="s">
        <v>1042</v>
      </c>
      <c r="B406" s="4" t="s">
        <v>4554</v>
      </c>
    </row>
    <row r="407" spans="1:2" x14ac:dyDescent="0.3">
      <c r="A407" s="1" t="s">
        <v>5484</v>
      </c>
      <c r="B407" s="2" t="s">
        <v>5485</v>
      </c>
    </row>
    <row r="408" spans="1:2" x14ac:dyDescent="0.3">
      <c r="A408" s="3" t="s">
        <v>5486</v>
      </c>
      <c r="B408" s="4" t="s">
        <v>5487</v>
      </c>
    </row>
    <row r="409" spans="1:2" x14ac:dyDescent="0.3">
      <c r="A409" s="1" t="s">
        <v>5488</v>
      </c>
      <c r="B409" s="2" t="s">
        <v>5489</v>
      </c>
    </row>
    <row r="410" spans="1:2" x14ac:dyDescent="0.3">
      <c r="A410" s="3" t="s">
        <v>5490</v>
      </c>
      <c r="B410" s="4" t="s">
        <v>5491</v>
      </c>
    </row>
    <row r="411" spans="1:2" x14ac:dyDescent="0.3">
      <c r="A411" s="1" t="s">
        <v>5492</v>
      </c>
      <c r="B411" s="2" t="s">
        <v>5493</v>
      </c>
    </row>
    <row r="412" spans="1:2" x14ac:dyDescent="0.3">
      <c r="A412" s="3" t="s">
        <v>5494</v>
      </c>
      <c r="B412" s="4" t="s">
        <v>5495</v>
      </c>
    </row>
    <row r="413" spans="1:2" x14ac:dyDescent="0.3">
      <c r="A413" s="1" t="s">
        <v>1038</v>
      </c>
      <c r="B413" s="2" t="s">
        <v>4701</v>
      </c>
    </row>
    <row r="414" spans="1:2" x14ac:dyDescent="0.3">
      <c r="A414" s="3" t="s">
        <v>477</v>
      </c>
      <c r="B414" s="4" t="s">
        <v>4706</v>
      </c>
    </row>
    <row r="415" spans="1:2" x14ac:dyDescent="0.3">
      <c r="A415" s="1" t="s">
        <v>5496</v>
      </c>
      <c r="B415" s="2" t="s">
        <v>5497</v>
      </c>
    </row>
    <row r="416" spans="1:2" x14ac:dyDescent="0.3">
      <c r="A416" s="3" t="s">
        <v>5498</v>
      </c>
      <c r="B416" s="4" t="s">
        <v>5499</v>
      </c>
    </row>
    <row r="417" spans="1:2" x14ac:dyDescent="0.3">
      <c r="A417" s="1" t="s">
        <v>5500</v>
      </c>
      <c r="B417" s="2" t="s">
        <v>5501</v>
      </c>
    </row>
    <row r="418" spans="1:2" x14ac:dyDescent="0.3">
      <c r="A418" s="3" t="s">
        <v>386</v>
      </c>
      <c r="B418" s="4" t="s">
        <v>4705</v>
      </c>
    </row>
    <row r="419" spans="1:2" x14ac:dyDescent="0.3">
      <c r="A419" s="1" t="s">
        <v>4074</v>
      </c>
      <c r="B419" s="2" t="s">
        <v>4702</v>
      </c>
    </row>
    <row r="420" spans="1:2" x14ac:dyDescent="0.3">
      <c r="A420" s="3" t="s">
        <v>254</v>
      </c>
      <c r="B420" s="4" t="s">
        <v>4703</v>
      </c>
    </row>
    <row r="421" spans="1:2" x14ac:dyDescent="0.3">
      <c r="A421" s="1" t="s">
        <v>5502</v>
      </c>
      <c r="B421" s="2" t="s">
        <v>5503</v>
      </c>
    </row>
    <row r="422" spans="1:2" x14ac:dyDescent="0.3">
      <c r="A422" s="3" t="s">
        <v>5504</v>
      </c>
      <c r="B422" s="4" t="s">
        <v>5505</v>
      </c>
    </row>
    <row r="423" spans="1:2" x14ac:dyDescent="0.3">
      <c r="A423" s="1" t="s">
        <v>5506</v>
      </c>
      <c r="B423" s="2" t="s">
        <v>5507</v>
      </c>
    </row>
    <row r="424" spans="1:2" x14ac:dyDescent="0.3">
      <c r="A424" s="3" t="s">
        <v>5508</v>
      </c>
      <c r="B424" s="4" t="s">
        <v>5509</v>
      </c>
    </row>
    <row r="425" spans="1:2" x14ac:dyDescent="0.3">
      <c r="A425" s="1" t="s">
        <v>5510</v>
      </c>
      <c r="B425" s="2" t="s">
        <v>5511</v>
      </c>
    </row>
    <row r="426" spans="1:2" x14ac:dyDescent="0.3">
      <c r="A426" s="3" t="s">
        <v>398</v>
      </c>
      <c r="B426" s="4" t="s">
        <v>4700</v>
      </c>
    </row>
    <row r="427" spans="1:2" x14ac:dyDescent="0.3">
      <c r="A427" s="1" t="s">
        <v>5512</v>
      </c>
      <c r="B427" s="2" t="s">
        <v>5513</v>
      </c>
    </row>
    <row r="428" spans="1:2" x14ac:dyDescent="0.3">
      <c r="A428" s="3" t="s">
        <v>5514</v>
      </c>
      <c r="B428" s="4" t="s">
        <v>5515</v>
      </c>
    </row>
    <row r="429" spans="1:2" x14ac:dyDescent="0.3">
      <c r="A429" s="1" t="s">
        <v>5516</v>
      </c>
      <c r="B429" s="2" t="s">
        <v>5517</v>
      </c>
    </row>
    <row r="430" spans="1:2" x14ac:dyDescent="0.3">
      <c r="A430" s="3" t="s">
        <v>5518</v>
      </c>
      <c r="B430" s="4" t="s">
        <v>5519</v>
      </c>
    </row>
    <row r="431" spans="1:2" x14ac:dyDescent="0.3">
      <c r="A431" s="1" t="s">
        <v>5520</v>
      </c>
      <c r="B431" s="2" t="s">
        <v>5521</v>
      </c>
    </row>
    <row r="432" spans="1:2" x14ac:dyDescent="0.3">
      <c r="A432" s="3" t="s">
        <v>5522</v>
      </c>
      <c r="B432" s="4" t="s">
        <v>5523</v>
      </c>
    </row>
    <row r="433" spans="1:2" x14ac:dyDescent="0.3">
      <c r="A433" s="1" t="s">
        <v>5524</v>
      </c>
      <c r="B433" s="2" t="s">
        <v>5525</v>
      </c>
    </row>
    <row r="434" spans="1:2" x14ac:dyDescent="0.3">
      <c r="A434" s="3" t="s">
        <v>590</v>
      </c>
      <c r="B434" s="4" t="s">
        <v>4643</v>
      </c>
    </row>
    <row r="435" spans="1:2" x14ac:dyDescent="0.3">
      <c r="A435" s="1" t="s">
        <v>5526</v>
      </c>
      <c r="B435" s="2" t="s">
        <v>5527</v>
      </c>
    </row>
    <row r="436" spans="1:2" x14ac:dyDescent="0.3">
      <c r="A436" s="3" t="s">
        <v>306</v>
      </c>
      <c r="B436" s="4" t="s">
        <v>4704</v>
      </c>
    </row>
    <row r="437" spans="1:2" x14ac:dyDescent="0.3">
      <c r="A437" s="1" t="s">
        <v>5528</v>
      </c>
      <c r="B437" s="2" t="s">
        <v>5529</v>
      </c>
    </row>
    <row r="438" spans="1:2" x14ac:dyDescent="0.3">
      <c r="A438" s="3" t="s">
        <v>5530</v>
      </c>
      <c r="B438" s="4" t="s">
        <v>5531</v>
      </c>
    </row>
    <row r="439" spans="1:2" x14ac:dyDescent="0.3">
      <c r="A439" s="1" t="s">
        <v>5532</v>
      </c>
      <c r="B439" s="2" t="s">
        <v>5533</v>
      </c>
    </row>
    <row r="440" spans="1:2" x14ac:dyDescent="0.3">
      <c r="A440" s="3" t="s">
        <v>5534</v>
      </c>
      <c r="B440" s="4" t="s">
        <v>5535</v>
      </c>
    </row>
    <row r="441" spans="1:2" x14ac:dyDescent="0.3">
      <c r="A441" s="1" t="s">
        <v>5536</v>
      </c>
      <c r="B441" s="2" t="s">
        <v>5537</v>
      </c>
    </row>
    <row r="442" spans="1:2" x14ac:dyDescent="0.3">
      <c r="A442" s="3" t="s">
        <v>106</v>
      </c>
      <c r="B442" s="4" t="s">
        <v>4676</v>
      </c>
    </row>
    <row r="443" spans="1:2" x14ac:dyDescent="0.3">
      <c r="A443" s="1" t="s">
        <v>5538</v>
      </c>
      <c r="B443" s="2" t="s">
        <v>5539</v>
      </c>
    </row>
    <row r="444" spans="1:2" x14ac:dyDescent="0.3">
      <c r="A444" s="3" t="s">
        <v>1434</v>
      </c>
      <c r="B444" s="4" t="s">
        <v>4654</v>
      </c>
    </row>
    <row r="445" spans="1:2" x14ac:dyDescent="0.3">
      <c r="A445" s="1" t="s">
        <v>5540</v>
      </c>
      <c r="B445" s="2" t="s">
        <v>5541</v>
      </c>
    </row>
    <row r="446" spans="1:2" x14ac:dyDescent="0.3">
      <c r="A446" s="3" t="s">
        <v>5542</v>
      </c>
      <c r="B446" s="4" t="s">
        <v>5543</v>
      </c>
    </row>
    <row r="447" spans="1:2" x14ac:dyDescent="0.3">
      <c r="A447" s="1" t="s">
        <v>5544</v>
      </c>
      <c r="B447" s="2" t="s">
        <v>5545</v>
      </c>
    </row>
    <row r="448" spans="1:2" x14ac:dyDescent="0.3">
      <c r="A448" s="3" t="s">
        <v>5546</v>
      </c>
      <c r="B448" s="4" t="s">
        <v>5547</v>
      </c>
    </row>
    <row r="449" spans="1:2" x14ac:dyDescent="0.3">
      <c r="A449" s="1" t="s">
        <v>5548</v>
      </c>
      <c r="B449" s="2" t="s">
        <v>5549</v>
      </c>
    </row>
    <row r="450" spans="1:2" x14ac:dyDescent="0.3">
      <c r="A450" s="3" t="s">
        <v>5550</v>
      </c>
      <c r="B450" s="4" t="s">
        <v>5551</v>
      </c>
    </row>
    <row r="451" spans="1:2" x14ac:dyDescent="0.3">
      <c r="A451" s="1" t="s">
        <v>1546</v>
      </c>
      <c r="B451" s="2" t="s">
        <v>4656</v>
      </c>
    </row>
    <row r="452" spans="1:2" x14ac:dyDescent="0.3">
      <c r="A452" s="3" t="s">
        <v>5552</v>
      </c>
      <c r="B452" s="4" t="s">
        <v>5553</v>
      </c>
    </row>
    <row r="453" spans="1:2" x14ac:dyDescent="0.3">
      <c r="A453" s="1" t="s">
        <v>5554</v>
      </c>
      <c r="B453" s="2" t="s">
        <v>5555</v>
      </c>
    </row>
    <row r="454" spans="1:2" x14ac:dyDescent="0.3">
      <c r="A454" s="3" t="s">
        <v>5556</v>
      </c>
      <c r="B454" s="4" t="s">
        <v>5557</v>
      </c>
    </row>
    <row r="455" spans="1:2" x14ac:dyDescent="0.3">
      <c r="A455" s="1" t="s">
        <v>5558</v>
      </c>
      <c r="B455" s="2" t="s">
        <v>5559</v>
      </c>
    </row>
    <row r="456" spans="1:2" x14ac:dyDescent="0.3">
      <c r="A456" s="3" t="s">
        <v>5560</v>
      </c>
      <c r="B456" s="4" t="s">
        <v>5561</v>
      </c>
    </row>
    <row r="457" spans="1:2" x14ac:dyDescent="0.3">
      <c r="A457" s="1" t="s">
        <v>5562</v>
      </c>
      <c r="B457" s="2" t="s">
        <v>5563</v>
      </c>
    </row>
    <row r="458" spans="1:2" x14ac:dyDescent="0.3">
      <c r="A458" s="3" t="s">
        <v>4502</v>
      </c>
      <c r="B458" s="4" t="s">
        <v>4723</v>
      </c>
    </row>
    <row r="459" spans="1:2" x14ac:dyDescent="0.3">
      <c r="A459" s="1" t="s">
        <v>5564</v>
      </c>
      <c r="B459" s="2" t="s">
        <v>5565</v>
      </c>
    </row>
    <row r="460" spans="1:2" x14ac:dyDescent="0.3">
      <c r="A460" s="3" t="s">
        <v>5566</v>
      </c>
      <c r="B460" s="4" t="s">
        <v>5567</v>
      </c>
    </row>
    <row r="461" spans="1:2" x14ac:dyDescent="0.3">
      <c r="A461" s="1" t="s">
        <v>5568</v>
      </c>
      <c r="B461" s="2" t="s">
        <v>5569</v>
      </c>
    </row>
    <row r="462" spans="1:2" x14ac:dyDescent="0.3">
      <c r="A462" s="3" t="s">
        <v>5570</v>
      </c>
      <c r="B462" s="4" t="s">
        <v>5571</v>
      </c>
    </row>
    <row r="463" spans="1:2" x14ac:dyDescent="0.3">
      <c r="A463" s="1" t="s">
        <v>5572</v>
      </c>
      <c r="B463" s="2" t="s">
        <v>5573</v>
      </c>
    </row>
    <row r="464" spans="1:2" x14ac:dyDescent="0.3">
      <c r="A464" s="3" t="s">
        <v>5574</v>
      </c>
      <c r="B464" s="4" t="s">
        <v>5575</v>
      </c>
    </row>
    <row r="465" spans="1:2" x14ac:dyDescent="0.3">
      <c r="A465" s="1" t="s">
        <v>5576</v>
      </c>
      <c r="B465" s="2" t="s">
        <v>5577</v>
      </c>
    </row>
    <row r="466" spans="1:2" x14ac:dyDescent="0.3">
      <c r="A466" s="3" t="s">
        <v>5578</v>
      </c>
      <c r="B466" s="4" t="s">
        <v>5579</v>
      </c>
    </row>
    <row r="467" spans="1:2" x14ac:dyDescent="0.3">
      <c r="A467" s="1" t="s">
        <v>5580</v>
      </c>
      <c r="B467" s="2" t="s">
        <v>5581</v>
      </c>
    </row>
    <row r="468" spans="1:2" x14ac:dyDescent="0.3">
      <c r="A468" s="3" t="s">
        <v>5582</v>
      </c>
      <c r="B468" s="4" t="s">
        <v>5583</v>
      </c>
    </row>
    <row r="469" spans="1:2" x14ac:dyDescent="0.3">
      <c r="A469" s="1" t="s">
        <v>5584</v>
      </c>
      <c r="B469" s="2" t="s">
        <v>5585</v>
      </c>
    </row>
    <row r="470" spans="1:2" x14ac:dyDescent="0.3">
      <c r="A470" s="3" t="s">
        <v>5586</v>
      </c>
      <c r="B470" s="4" t="s">
        <v>5587</v>
      </c>
    </row>
    <row r="471" spans="1:2" x14ac:dyDescent="0.3">
      <c r="A471" s="1" t="s">
        <v>420</v>
      </c>
      <c r="B471" s="2" t="s">
        <v>4597</v>
      </c>
    </row>
    <row r="472" spans="1:2" x14ac:dyDescent="0.3">
      <c r="A472" s="3" t="s">
        <v>5588</v>
      </c>
      <c r="B472" s="4" t="s">
        <v>5589</v>
      </c>
    </row>
    <row r="473" spans="1:2" x14ac:dyDescent="0.3">
      <c r="A473" s="1" t="s">
        <v>5590</v>
      </c>
      <c r="B473" s="2" t="s">
        <v>5591</v>
      </c>
    </row>
    <row r="474" spans="1:2" x14ac:dyDescent="0.3">
      <c r="A474" s="3" t="s">
        <v>5592</v>
      </c>
      <c r="B474" s="4" t="s">
        <v>5593</v>
      </c>
    </row>
    <row r="475" spans="1:2" x14ac:dyDescent="0.3">
      <c r="A475" s="1" t="s">
        <v>5594</v>
      </c>
      <c r="B475" s="2" t="s">
        <v>5595</v>
      </c>
    </row>
    <row r="476" spans="1:2" x14ac:dyDescent="0.3">
      <c r="A476" s="3" t="s">
        <v>5596</v>
      </c>
      <c r="B476" s="4" t="s">
        <v>5597</v>
      </c>
    </row>
    <row r="477" spans="1:2" x14ac:dyDescent="0.3">
      <c r="A477" s="1" t="s">
        <v>5598</v>
      </c>
      <c r="B477" s="2" t="s">
        <v>5599</v>
      </c>
    </row>
    <row r="478" spans="1:2" x14ac:dyDescent="0.3">
      <c r="A478" s="3" t="s">
        <v>5600</v>
      </c>
      <c r="B478" s="4" t="s">
        <v>5601</v>
      </c>
    </row>
    <row r="479" spans="1:2" x14ac:dyDescent="0.3">
      <c r="A479" s="1" t="s">
        <v>5602</v>
      </c>
      <c r="B479" s="2" t="s">
        <v>5603</v>
      </c>
    </row>
    <row r="480" spans="1:2" x14ac:dyDescent="0.3">
      <c r="A480" s="3" t="s">
        <v>5604</v>
      </c>
      <c r="B480" s="4" t="s">
        <v>5605</v>
      </c>
    </row>
    <row r="481" spans="1:2" x14ac:dyDescent="0.3">
      <c r="A481" s="1" t="s">
        <v>5606</v>
      </c>
      <c r="B481" s="2" t="s">
        <v>5607</v>
      </c>
    </row>
    <row r="482" spans="1:2" x14ac:dyDescent="0.3">
      <c r="A482" s="3" t="s">
        <v>5608</v>
      </c>
      <c r="B482" s="4" t="s">
        <v>5609</v>
      </c>
    </row>
    <row r="483" spans="1:2" x14ac:dyDescent="0.3">
      <c r="A483" s="1" t="s">
        <v>5610</v>
      </c>
      <c r="B483" s="2" t="s">
        <v>5611</v>
      </c>
    </row>
    <row r="484" spans="1:2" x14ac:dyDescent="0.3">
      <c r="A484" s="3" t="s">
        <v>158</v>
      </c>
      <c r="B484" s="4" t="s">
        <v>4599</v>
      </c>
    </row>
    <row r="485" spans="1:2" x14ac:dyDescent="0.3">
      <c r="A485" s="1" t="s">
        <v>4194</v>
      </c>
      <c r="B485" s="2" t="s">
        <v>4673</v>
      </c>
    </row>
    <row r="486" spans="1:2" x14ac:dyDescent="0.3">
      <c r="A486" s="3" t="s">
        <v>5612</v>
      </c>
      <c r="B486" s="4" t="s">
        <v>5613</v>
      </c>
    </row>
    <row r="487" spans="1:2" x14ac:dyDescent="0.3">
      <c r="A487" s="1" t="s">
        <v>5614</v>
      </c>
      <c r="B487" s="2" t="s">
        <v>5615</v>
      </c>
    </row>
    <row r="488" spans="1:2" x14ac:dyDescent="0.3">
      <c r="A488" s="3" t="s">
        <v>1315</v>
      </c>
      <c r="B488" s="4" t="s">
        <v>4653</v>
      </c>
    </row>
    <row r="489" spans="1:2" x14ac:dyDescent="0.3">
      <c r="A489" s="1" t="s">
        <v>3952</v>
      </c>
      <c r="B489" s="2" t="s">
        <v>4732</v>
      </c>
    </row>
    <row r="490" spans="1:2" x14ac:dyDescent="0.3">
      <c r="A490" s="3" t="s">
        <v>5616</v>
      </c>
      <c r="B490" s="4" t="s">
        <v>5617</v>
      </c>
    </row>
    <row r="491" spans="1:2" x14ac:dyDescent="0.3">
      <c r="A491" s="1" t="s">
        <v>5618</v>
      </c>
      <c r="B491" s="2" t="s">
        <v>5619</v>
      </c>
    </row>
    <row r="492" spans="1:2" x14ac:dyDescent="0.3">
      <c r="A492" s="3" t="s">
        <v>5620</v>
      </c>
      <c r="B492" s="4" t="s">
        <v>5621</v>
      </c>
    </row>
    <row r="493" spans="1:2" x14ac:dyDescent="0.3">
      <c r="A493" s="1" t="s">
        <v>5622</v>
      </c>
      <c r="B493" s="2" t="s">
        <v>5623</v>
      </c>
    </row>
    <row r="494" spans="1:2" x14ac:dyDescent="0.3">
      <c r="A494" s="3" t="s">
        <v>5624</v>
      </c>
      <c r="B494" s="4" t="s">
        <v>5625</v>
      </c>
    </row>
    <row r="495" spans="1:2" x14ac:dyDescent="0.3">
      <c r="A495" s="1" t="s">
        <v>5626</v>
      </c>
      <c r="B495" s="2" t="s">
        <v>5627</v>
      </c>
    </row>
    <row r="496" spans="1:2" x14ac:dyDescent="0.3">
      <c r="A496" s="3" t="s">
        <v>5628</v>
      </c>
      <c r="B496" s="4" t="s">
        <v>5629</v>
      </c>
    </row>
    <row r="497" spans="1:2" x14ac:dyDescent="0.3">
      <c r="A497" s="1" t="s">
        <v>5630</v>
      </c>
      <c r="B497" s="2" t="s">
        <v>5631</v>
      </c>
    </row>
    <row r="498" spans="1:2" x14ac:dyDescent="0.3">
      <c r="A498" s="3" t="s">
        <v>5632</v>
      </c>
      <c r="B498" s="4" t="s">
        <v>5633</v>
      </c>
    </row>
    <row r="499" spans="1:2" x14ac:dyDescent="0.3">
      <c r="A499" s="1" t="s">
        <v>1158</v>
      </c>
      <c r="B499" s="2" t="s">
        <v>4717</v>
      </c>
    </row>
    <row r="500" spans="1:2" x14ac:dyDescent="0.3">
      <c r="A500" s="3" t="s">
        <v>985</v>
      </c>
      <c r="B500" s="4" t="s">
        <v>4716</v>
      </c>
    </row>
    <row r="501" spans="1:2" x14ac:dyDescent="0.3">
      <c r="A501" s="1" t="s">
        <v>5634</v>
      </c>
      <c r="B501" s="2" t="s">
        <v>5635</v>
      </c>
    </row>
    <row r="502" spans="1:2" x14ac:dyDescent="0.3">
      <c r="A502" s="3" t="s">
        <v>5636</v>
      </c>
      <c r="B502" s="4" t="s">
        <v>5637</v>
      </c>
    </row>
    <row r="503" spans="1:2" x14ac:dyDescent="0.3">
      <c r="A503" s="1" t="s">
        <v>5638</v>
      </c>
      <c r="B503" s="2" t="s">
        <v>5639</v>
      </c>
    </row>
    <row r="504" spans="1:2" x14ac:dyDescent="0.3">
      <c r="A504" s="3" t="s">
        <v>5640</v>
      </c>
      <c r="B504" s="4" t="s">
        <v>5641</v>
      </c>
    </row>
    <row r="505" spans="1:2" x14ac:dyDescent="0.3">
      <c r="A505" s="1" t="s">
        <v>5642</v>
      </c>
      <c r="B505" s="2" t="s">
        <v>5643</v>
      </c>
    </row>
    <row r="506" spans="1:2" x14ac:dyDescent="0.3">
      <c r="A506" s="3" t="s">
        <v>5644</v>
      </c>
      <c r="B506" s="4" t="s">
        <v>5645</v>
      </c>
    </row>
    <row r="507" spans="1:2" x14ac:dyDescent="0.3">
      <c r="A507" s="1" t="s">
        <v>5646</v>
      </c>
      <c r="B507" s="2" t="s">
        <v>5647</v>
      </c>
    </row>
    <row r="508" spans="1:2" x14ac:dyDescent="0.3">
      <c r="A508" s="3" t="s">
        <v>945</v>
      </c>
      <c r="B508" s="4" t="s">
        <v>4649</v>
      </c>
    </row>
    <row r="509" spans="1:2" x14ac:dyDescent="0.3">
      <c r="A509" s="1" t="s">
        <v>1093</v>
      </c>
      <c r="B509" s="2" t="s">
        <v>4735</v>
      </c>
    </row>
    <row r="510" spans="1:2" x14ac:dyDescent="0.3">
      <c r="A510" s="3" t="s">
        <v>145</v>
      </c>
      <c r="B510" s="4" t="s">
        <v>4734</v>
      </c>
    </row>
    <row r="511" spans="1:2" x14ac:dyDescent="0.3">
      <c r="A511" s="1" t="s">
        <v>1754</v>
      </c>
      <c r="B511" s="2" t="s">
        <v>4736</v>
      </c>
    </row>
    <row r="512" spans="1:2" x14ac:dyDescent="0.3">
      <c r="A512" s="3" t="s">
        <v>5648</v>
      </c>
      <c r="B512" s="4" t="s">
        <v>5649</v>
      </c>
    </row>
    <row r="513" spans="1:2" x14ac:dyDescent="0.3">
      <c r="A513" s="1" t="s">
        <v>5650</v>
      </c>
      <c r="B513" s="2" t="s">
        <v>5651</v>
      </c>
    </row>
    <row r="514" spans="1:2" x14ac:dyDescent="0.3">
      <c r="A514" s="3" t="s">
        <v>5652</v>
      </c>
      <c r="B514" s="4" t="s">
        <v>5653</v>
      </c>
    </row>
    <row r="515" spans="1:2" x14ac:dyDescent="0.3">
      <c r="A515" s="1" t="s">
        <v>5654</v>
      </c>
      <c r="B515" s="2" t="s">
        <v>5655</v>
      </c>
    </row>
    <row r="516" spans="1:2" x14ac:dyDescent="0.3">
      <c r="A516" s="3" t="s">
        <v>5656</v>
      </c>
      <c r="B516" s="4" t="s">
        <v>5657</v>
      </c>
    </row>
    <row r="517" spans="1:2" x14ac:dyDescent="0.3">
      <c r="A517" s="1" t="s">
        <v>2096</v>
      </c>
      <c r="B517" s="2" t="s">
        <v>4733</v>
      </c>
    </row>
    <row r="518" spans="1:2" x14ac:dyDescent="0.3">
      <c r="A518" s="3" t="s">
        <v>5658</v>
      </c>
      <c r="B518" s="4" t="s">
        <v>5659</v>
      </c>
    </row>
    <row r="519" spans="1:2" x14ac:dyDescent="0.3">
      <c r="A519" s="1" t="s">
        <v>5660</v>
      </c>
      <c r="B519" s="2" t="s">
        <v>5661</v>
      </c>
    </row>
    <row r="520" spans="1:2" x14ac:dyDescent="0.3">
      <c r="A520" s="3" t="s">
        <v>5662</v>
      </c>
      <c r="B520" s="4" t="s">
        <v>5663</v>
      </c>
    </row>
    <row r="521" spans="1:2" x14ac:dyDescent="0.3">
      <c r="A521" s="1" t="s">
        <v>5664</v>
      </c>
      <c r="B521" s="2" t="s">
        <v>5665</v>
      </c>
    </row>
    <row r="522" spans="1:2" x14ac:dyDescent="0.3">
      <c r="A522" s="3" t="s">
        <v>5666</v>
      </c>
      <c r="B522" s="4" t="s">
        <v>5667</v>
      </c>
    </row>
    <row r="523" spans="1:2" x14ac:dyDescent="0.3">
      <c r="A523" s="1" t="s">
        <v>5668</v>
      </c>
      <c r="B523" s="2" t="s">
        <v>5669</v>
      </c>
    </row>
    <row r="524" spans="1:2" x14ac:dyDescent="0.3">
      <c r="A524" s="3" t="s">
        <v>5670</v>
      </c>
      <c r="B524" s="4" t="s">
        <v>5671</v>
      </c>
    </row>
    <row r="525" spans="1:2" x14ac:dyDescent="0.3">
      <c r="A525" s="1" t="s">
        <v>5672</v>
      </c>
      <c r="B525" s="2" t="s">
        <v>5673</v>
      </c>
    </row>
    <row r="526" spans="1:2" x14ac:dyDescent="0.3">
      <c r="A526" s="3" t="s">
        <v>2264</v>
      </c>
      <c r="B526" s="4" t="s">
        <v>4665</v>
      </c>
    </row>
    <row r="527" spans="1:2" x14ac:dyDescent="0.3">
      <c r="A527" s="1" t="s">
        <v>5674</v>
      </c>
      <c r="B527" s="2" t="s">
        <v>5675</v>
      </c>
    </row>
    <row r="528" spans="1:2" x14ac:dyDescent="0.3">
      <c r="A528" s="3" t="s">
        <v>5676</v>
      </c>
      <c r="B528" s="4" t="s">
        <v>5677</v>
      </c>
    </row>
    <row r="529" spans="1:2" x14ac:dyDescent="0.3">
      <c r="A529" s="1" t="s">
        <v>5678</v>
      </c>
      <c r="B529" s="2" t="s">
        <v>5679</v>
      </c>
    </row>
    <row r="530" spans="1:2" x14ac:dyDescent="0.3">
      <c r="A530" s="3" t="s">
        <v>5680</v>
      </c>
      <c r="B530" s="4" t="s">
        <v>5681</v>
      </c>
    </row>
    <row r="531" spans="1:2" x14ac:dyDescent="0.3">
      <c r="A531" s="1" t="s">
        <v>5682</v>
      </c>
      <c r="B531" s="2" t="s">
        <v>5683</v>
      </c>
    </row>
    <row r="532" spans="1:2" x14ac:dyDescent="0.3">
      <c r="A532" s="3" t="s">
        <v>5684</v>
      </c>
      <c r="B532" s="4" t="s">
        <v>5685</v>
      </c>
    </row>
    <row r="533" spans="1:2" x14ac:dyDescent="0.3">
      <c r="A533" s="1" t="s">
        <v>5686</v>
      </c>
      <c r="B533" s="2" t="s">
        <v>5687</v>
      </c>
    </row>
    <row r="534" spans="1:2" x14ac:dyDescent="0.3">
      <c r="A534" s="3" t="s">
        <v>5688</v>
      </c>
      <c r="B534" s="4" t="s">
        <v>5689</v>
      </c>
    </row>
    <row r="535" spans="1:2" x14ac:dyDescent="0.3">
      <c r="A535" s="1" t="s">
        <v>5690</v>
      </c>
      <c r="B535" s="2" t="s">
        <v>5691</v>
      </c>
    </row>
    <row r="536" spans="1:2" x14ac:dyDescent="0.3">
      <c r="A536" s="3" t="s">
        <v>5692</v>
      </c>
      <c r="B536" s="4" t="s">
        <v>5693</v>
      </c>
    </row>
    <row r="537" spans="1:2" x14ac:dyDescent="0.3">
      <c r="A537" s="1" t="s">
        <v>5694</v>
      </c>
      <c r="B537" s="2" t="s">
        <v>5695</v>
      </c>
    </row>
    <row r="538" spans="1:2" x14ac:dyDescent="0.3">
      <c r="A538" s="3" t="s">
        <v>5696</v>
      </c>
      <c r="B538" s="4" t="s">
        <v>5697</v>
      </c>
    </row>
    <row r="539" spans="1:2" x14ac:dyDescent="0.3">
      <c r="A539" s="1" t="s">
        <v>5698</v>
      </c>
      <c r="B539" s="2" t="s">
        <v>5699</v>
      </c>
    </row>
    <row r="540" spans="1:2" x14ac:dyDescent="0.3">
      <c r="A540" s="3" t="s">
        <v>5700</v>
      </c>
      <c r="B540" s="4" t="s">
        <v>5701</v>
      </c>
    </row>
    <row r="541" spans="1:2" x14ac:dyDescent="0.3">
      <c r="A541" s="1" t="s">
        <v>5702</v>
      </c>
      <c r="B541" s="2" t="s">
        <v>5703</v>
      </c>
    </row>
    <row r="542" spans="1:2" x14ac:dyDescent="0.3">
      <c r="A542" s="3" t="s">
        <v>5704</v>
      </c>
      <c r="B542" s="4" t="s">
        <v>5705</v>
      </c>
    </row>
    <row r="543" spans="1:2" x14ac:dyDescent="0.3">
      <c r="A543" s="1" t="s">
        <v>5706</v>
      </c>
      <c r="B543" s="2" t="s">
        <v>5707</v>
      </c>
    </row>
    <row r="544" spans="1:2" x14ac:dyDescent="0.3">
      <c r="A544" s="3" t="s">
        <v>5708</v>
      </c>
      <c r="B544" s="4" t="s">
        <v>5709</v>
      </c>
    </row>
    <row r="545" spans="1:2" x14ac:dyDescent="0.3">
      <c r="A545" s="1" t="s">
        <v>5710</v>
      </c>
      <c r="B545" s="2" t="s">
        <v>5711</v>
      </c>
    </row>
    <row r="546" spans="1:2" x14ac:dyDescent="0.3">
      <c r="A546" s="3" t="s">
        <v>5712</v>
      </c>
      <c r="B546" s="4" t="s">
        <v>5713</v>
      </c>
    </row>
    <row r="547" spans="1:2" x14ac:dyDescent="0.3">
      <c r="A547" s="1" t="s">
        <v>5714</v>
      </c>
      <c r="B547" s="2" t="s">
        <v>5715</v>
      </c>
    </row>
    <row r="548" spans="1:2" x14ac:dyDescent="0.3">
      <c r="A548" s="3" t="s">
        <v>5716</v>
      </c>
      <c r="B548" s="4" t="s">
        <v>5717</v>
      </c>
    </row>
    <row r="549" spans="1:2" x14ac:dyDescent="0.3">
      <c r="A549" s="1" t="s">
        <v>5718</v>
      </c>
      <c r="B549" s="2" t="s">
        <v>5719</v>
      </c>
    </row>
    <row r="550" spans="1:2" x14ac:dyDescent="0.3">
      <c r="A550" s="3" t="s">
        <v>5720</v>
      </c>
      <c r="B550" s="4" t="s">
        <v>5721</v>
      </c>
    </row>
    <row r="551" spans="1:2" x14ac:dyDescent="0.3">
      <c r="A551" s="1" t="s">
        <v>5722</v>
      </c>
      <c r="B551" s="2" t="s">
        <v>5723</v>
      </c>
    </row>
    <row r="552" spans="1:2" x14ac:dyDescent="0.3">
      <c r="A552" s="3" t="s">
        <v>5724</v>
      </c>
      <c r="B552" s="4" t="s">
        <v>5725</v>
      </c>
    </row>
    <row r="553" spans="1:2" x14ac:dyDescent="0.3">
      <c r="A553" s="1" t="s">
        <v>5726</v>
      </c>
      <c r="B553" s="2" t="s">
        <v>5727</v>
      </c>
    </row>
    <row r="554" spans="1:2" x14ac:dyDescent="0.3">
      <c r="A554" s="3" t="s">
        <v>5728</v>
      </c>
      <c r="B554" s="4" t="s">
        <v>5729</v>
      </c>
    </row>
    <row r="555" spans="1:2" x14ac:dyDescent="0.3">
      <c r="A555" s="1" t="s">
        <v>5730</v>
      </c>
      <c r="B555" s="2" t="s">
        <v>5731</v>
      </c>
    </row>
    <row r="556" spans="1:2" x14ac:dyDescent="0.3">
      <c r="A556" s="3" t="s">
        <v>5732</v>
      </c>
      <c r="B556" s="4" t="s">
        <v>5733</v>
      </c>
    </row>
    <row r="557" spans="1:2" x14ac:dyDescent="0.3">
      <c r="A557" s="1" t="s">
        <v>1176</v>
      </c>
      <c r="B557" s="2" t="s">
        <v>4718</v>
      </c>
    </row>
    <row r="558" spans="1:2" x14ac:dyDescent="0.3">
      <c r="A558" s="3" t="s">
        <v>5734</v>
      </c>
      <c r="B558" s="4" t="s">
        <v>5735</v>
      </c>
    </row>
    <row r="559" spans="1:2" x14ac:dyDescent="0.3">
      <c r="A559" s="1" t="s">
        <v>5736</v>
      </c>
      <c r="B559" s="2" t="s">
        <v>5737</v>
      </c>
    </row>
    <row r="560" spans="1:2" x14ac:dyDescent="0.3">
      <c r="A560" s="3" t="s">
        <v>5738</v>
      </c>
      <c r="B560" s="4" t="s">
        <v>5739</v>
      </c>
    </row>
    <row r="561" spans="1:2" x14ac:dyDescent="0.3">
      <c r="A561" s="1" t="s">
        <v>5740</v>
      </c>
      <c r="B561" s="2" t="s">
        <v>5741</v>
      </c>
    </row>
    <row r="562" spans="1:2" x14ac:dyDescent="0.3">
      <c r="A562" s="3" t="s">
        <v>5742</v>
      </c>
      <c r="B562" s="4" t="s">
        <v>5743</v>
      </c>
    </row>
    <row r="563" spans="1:2" x14ac:dyDescent="0.3">
      <c r="A563" s="1" t="s">
        <v>5744</v>
      </c>
      <c r="B563" s="2" t="s">
        <v>5745</v>
      </c>
    </row>
    <row r="564" spans="1:2" x14ac:dyDescent="0.3">
      <c r="A564" s="3" t="s">
        <v>5746</v>
      </c>
      <c r="B564" s="4" t="s">
        <v>5747</v>
      </c>
    </row>
    <row r="565" spans="1:2" x14ac:dyDescent="0.3">
      <c r="A565" s="1" t="s">
        <v>5748</v>
      </c>
      <c r="B565" s="2" t="s">
        <v>5749</v>
      </c>
    </row>
    <row r="566" spans="1:2" x14ac:dyDescent="0.3">
      <c r="A566" s="3" t="s">
        <v>5750</v>
      </c>
      <c r="B566" s="4" t="s">
        <v>5751</v>
      </c>
    </row>
    <row r="567" spans="1:2" x14ac:dyDescent="0.3">
      <c r="A567" s="1" t="s">
        <v>5752</v>
      </c>
      <c r="B567" s="2" t="s">
        <v>5753</v>
      </c>
    </row>
    <row r="568" spans="1:2" x14ac:dyDescent="0.3">
      <c r="A568" s="3" t="s">
        <v>5754</v>
      </c>
      <c r="B568" s="4" t="s">
        <v>5755</v>
      </c>
    </row>
    <row r="569" spans="1:2" x14ac:dyDescent="0.3">
      <c r="A569" s="1" t="s">
        <v>5756</v>
      </c>
      <c r="B569" s="2" t="s">
        <v>5757</v>
      </c>
    </row>
    <row r="570" spans="1:2" x14ac:dyDescent="0.3">
      <c r="A570" s="3" t="s">
        <v>5758</v>
      </c>
      <c r="B570" s="4" t="s">
        <v>5759</v>
      </c>
    </row>
    <row r="571" spans="1:2" x14ac:dyDescent="0.3">
      <c r="A571" s="1" t="s">
        <v>5760</v>
      </c>
      <c r="B571" s="2" t="s">
        <v>5761</v>
      </c>
    </row>
    <row r="572" spans="1:2" x14ac:dyDescent="0.3">
      <c r="A572" s="3" t="s">
        <v>5762</v>
      </c>
      <c r="B572" s="4" t="s">
        <v>5763</v>
      </c>
    </row>
    <row r="573" spans="1:2" x14ac:dyDescent="0.3">
      <c r="A573" s="1" t="s">
        <v>5764</v>
      </c>
      <c r="B573" s="2" t="s">
        <v>5765</v>
      </c>
    </row>
    <row r="574" spans="1:2" x14ac:dyDescent="0.3">
      <c r="A574" s="3" t="s">
        <v>5766</v>
      </c>
      <c r="B574" s="4" t="s">
        <v>5767</v>
      </c>
    </row>
    <row r="575" spans="1:2" x14ac:dyDescent="0.3">
      <c r="A575" s="1" t="s">
        <v>845</v>
      </c>
      <c r="B575" s="2" t="s">
        <v>4647</v>
      </c>
    </row>
    <row r="576" spans="1:2" x14ac:dyDescent="0.3">
      <c r="A576" s="3" t="s">
        <v>5768</v>
      </c>
      <c r="B576" s="4" t="s">
        <v>5769</v>
      </c>
    </row>
    <row r="577" spans="1:2" x14ac:dyDescent="0.3">
      <c r="A577" s="1" t="s">
        <v>5770</v>
      </c>
      <c r="B577" s="2" t="s">
        <v>5771</v>
      </c>
    </row>
    <row r="578" spans="1:2" x14ac:dyDescent="0.3">
      <c r="A578" s="3" t="s">
        <v>5772</v>
      </c>
      <c r="B578" s="4" t="s">
        <v>5773</v>
      </c>
    </row>
    <row r="579" spans="1:2" x14ac:dyDescent="0.3">
      <c r="A579" s="1" t="s">
        <v>5774</v>
      </c>
      <c r="B579" s="2" t="s">
        <v>5775</v>
      </c>
    </row>
    <row r="580" spans="1:2" x14ac:dyDescent="0.3">
      <c r="A580" s="3" t="s">
        <v>5776</v>
      </c>
      <c r="B580" s="4" t="s">
        <v>5777</v>
      </c>
    </row>
    <row r="581" spans="1:2" x14ac:dyDescent="0.3">
      <c r="A581" s="1" t="s">
        <v>5778</v>
      </c>
      <c r="B581" s="2" t="s">
        <v>5779</v>
      </c>
    </row>
    <row r="582" spans="1:2" x14ac:dyDescent="0.3">
      <c r="A582" s="3" t="s">
        <v>5780</v>
      </c>
      <c r="B582" s="4" t="s">
        <v>5781</v>
      </c>
    </row>
    <row r="583" spans="1:2" x14ac:dyDescent="0.3">
      <c r="A583" s="1" t="s">
        <v>5782</v>
      </c>
      <c r="B583" s="2" t="s">
        <v>5783</v>
      </c>
    </row>
    <row r="584" spans="1:2" x14ac:dyDescent="0.3">
      <c r="A584" s="3" t="s">
        <v>5784</v>
      </c>
      <c r="B584" s="4" t="s">
        <v>5785</v>
      </c>
    </row>
    <row r="585" spans="1:2" x14ac:dyDescent="0.3">
      <c r="A585" s="1" t="s">
        <v>1149</v>
      </c>
      <c r="B585" s="2" t="s">
        <v>4591</v>
      </c>
    </row>
    <row r="586" spans="1:2" x14ac:dyDescent="0.3">
      <c r="A586" s="3" t="s">
        <v>5786</v>
      </c>
      <c r="B586" s="4" t="s">
        <v>5787</v>
      </c>
    </row>
    <row r="587" spans="1:2" x14ac:dyDescent="0.3">
      <c r="A587" s="1" t="s">
        <v>5788</v>
      </c>
      <c r="B587" s="2" t="s">
        <v>5789</v>
      </c>
    </row>
    <row r="588" spans="1:2" x14ac:dyDescent="0.3">
      <c r="A588" s="3" t="s">
        <v>5790</v>
      </c>
      <c r="B588" s="4" t="s">
        <v>5791</v>
      </c>
    </row>
    <row r="589" spans="1:2" x14ac:dyDescent="0.3">
      <c r="A589" s="1" t="s">
        <v>5792</v>
      </c>
      <c r="B589" s="2" t="s">
        <v>5793</v>
      </c>
    </row>
    <row r="590" spans="1:2" x14ac:dyDescent="0.3">
      <c r="A590" s="3" t="s">
        <v>5794</v>
      </c>
      <c r="B590" s="4" t="s">
        <v>5795</v>
      </c>
    </row>
    <row r="591" spans="1:2" x14ac:dyDescent="0.3">
      <c r="A591" s="1" t="s">
        <v>5796</v>
      </c>
      <c r="B591" s="2" t="s">
        <v>5797</v>
      </c>
    </row>
    <row r="592" spans="1:2" x14ac:dyDescent="0.3">
      <c r="A592" s="3" t="s">
        <v>5798</v>
      </c>
      <c r="B592" s="4" t="s">
        <v>5799</v>
      </c>
    </row>
    <row r="593" spans="1:2" x14ac:dyDescent="0.3">
      <c r="A593" s="1" t="s">
        <v>5800</v>
      </c>
      <c r="B593" s="2" t="s">
        <v>5801</v>
      </c>
    </row>
    <row r="594" spans="1:2" x14ac:dyDescent="0.3">
      <c r="A594" s="3" t="s">
        <v>5802</v>
      </c>
      <c r="B594" s="4" t="s">
        <v>5803</v>
      </c>
    </row>
    <row r="595" spans="1:2" x14ac:dyDescent="0.3">
      <c r="A595" s="1" t="s">
        <v>5804</v>
      </c>
      <c r="B595" s="2" t="s">
        <v>5805</v>
      </c>
    </row>
    <row r="596" spans="1:2" x14ac:dyDescent="0.3">
      <c r="A596" s="3" t="s">
        <v>5806</v>
      </c>
      <c r="B596" s="4" t="s">
        <v>5807</v>
      </c>
    </row>
    <row r="597" spans="1:2" x14ac:dyDescent="0.3">
      <c r="A597" s="1" t="s">
        <v>5808</v>
      </c>
      <c r="B597" s="2" t="s">
        <v>5809</v>
      </c>
    </row>
    <row r="598" spans="1:2" x14ac:dyDescent="0.3">
      <c r="A598" s="3" t="s">
        <v>5810</v>
      </c>
      <c r="B598" s="4" t="s">
        <v>5811</v>
      </c>
    </row>
    <row r="599" spans="1:2" x14ac:dyDescent="0.3">
      <c r="A599" s="1" t="s">
        <v>2567</v>
      </c>
      <c r="B599" s="2" t="s">
        <v>4737</v>
      </c>
    </row>
    <row r="600" spans="1:2" x14ac:dyDescent="0.3">
      <c r="A600" s="3" t="s">
        <v>1165</v>
      </c>
      <c r="B600" s="4" t="s">
        <v>4697</v>
      </c>
    </row>
    <row r="601" spans="1:2" x14ac:dyDescent="0.3">
      <c r="A601" s="1" t="s">
        <v>5812</v>
      </c>
      <c r="B601" s="2" t="s">
        <v>5813</v>
      </c>
    </row>
    <row r="602" spans="1:2" x14ac:dyDescent="0.3">
      <c r="A602" s="3" t="s">
        <v>5814</v>
      </c>
      <c r="B602" s="4" t="s">
        <v>5815</v>
      </c>
    </row>
    <row r="603" spans="1:2" x14ac:dyDescent="0.3">
      <c r="A603" s="1" t="s">
        <v>5816</v>
      </c>
      <c r="B603" s="2" t="s">
        <v>5817</v>
      </c>
    </row>
    <row r="604" spans="1:2" x14ac:dyDescent="0.3">
      <c r="A604" s="3" t="s">
        <v>5818</v>
      </c>
      <c r="B604" s="4" t="s">
        <v>5819</v>
      </c>
    </row>
    <row r="605" spans="1:2" x14ac:dyDescent="0.3">
      <c r="A605" s="1" t="s">
        <v>5820</v>
      </c>
      <c r="B605" s="2" t="s">
        <v>5821</v>
      </c>
    </row>
    <row r="606" spans="1:2" x14ac:dyDescent="0.3">
      <c r="A606" s="3" t="s">
        <v>5822</v>
      </c>
      <c r="B606" s="4" t="s">
        <v>5823</v>
      </c>
    </row>
    <row r="607" spans="1:2" x14ac:dyDescent="0.3">
      <c r="A607" s="1" t="s">
        <v>5824</v>
      </c>
      <c r="B607" s="2" t="s">
        <v>5825</v>
      </c>
    </row>
    <row r="608" spans="1:2" x14ac:dyDescent="0.3">
      <c r="A608" s="3" t="s">
        <v>5826</v>
      </c>
      <c r="B608" s="4" t="s">
        <v>5827</v>
      </c>
    </row>
    <row r="609" spans="1:2" x14ac:dyDescent="0.3">
      <c r="A609" s="1" t="s">
        <v>5828</v>
      </c>
      <c r="B609" s="2" t="s">
        <v>5829</v>
      </c>
    </row>
    <row r="610" spans="1:2" x14ac:dyDescent="0.3">
      <c r="A610" s="3" t="s">
        <v>5830</v>
      </c>
      <c r="B610" s="4" t="s">
        <v>5831</v>
      </c>
    </row>
    <row r="611" spans="1:2" x14ac:dyDescent="0.3">
      <c r="A611" s="1" t="s">
        <v>749</v>
      </c>
      <c r="B611" s="2" t="s">
        <v>4646</v>
      </c>
    </row>
    <row r="612" spans="1:2" x14ac:dyDescent="0.3">
      <c r="A612" s="3" t="s">
        <v>5832</v>
      </c>
      <c r="B612" s="4" t="s">
        <v>5833</v>
      </c>
    </row>
    <row r="613" spans="1:2" x14ac:dyDescent="0.3">
      <c r="A613" s="1" t="s">
        <v>5834</v>
      </c>
      <c r="B613" s="2" t="s">
        <v>5835</v>
      </c>
    </row>
    <row r="614" spans="1:2" x14ac:dyDescent="0.3">
      <c r="A614" s="3" t="s">
        <v>5836</v>
      </c>
      <c r="B614" s="4" t="s">
        <v>5837</v>
      </c>
    </row>
    <row r="615" spans="1:2" x14ac:dyDescent="0.3">
      <c r="A615" s="1" t="s">
        <v>5838</v>
      </c>
      <c r="B615" s="2" t="s">
        <v>5839</v>
      </c>
    </row>
    <row r="616" spans="1:2" x14ac:dyDescent="0.3">
      <c r="A616" s="3" t="s">
        <v>5840</v>
      </c>
      <c r="B616" s="4" t="s">
        <v>5841</v>
      </c>
    </row>
    <row r="617" spans="1:2" x14ac:dyDescent="0.3">
      <c r="A617" s="1" t="s">
        <v>1098</v>
      </c>
      <c r="B617" s="2" t="s">
        <v>4652</v>
      </c>
    </row>
    <row r="618" spans="1:2" x14ac:dyDescent="0.3">
      <c r="A618" s="3" t="s">
        <v>5842</v>
      </c>
      <c r="B618" s="4" t="s">
        <v>5843</v>
      </c>
    </row>
    <row r="619" spans="1:2" x14ac:dyDescent="0.3">
      <c r="A619" s="1" t="s">
        <v>5844</v>
      </c>
      <c r="B619" s="2" t="s">
        <v>5845</v>
      </c>
    </row>
    <row r="620" spans="1:2" x14ac:dyDescent="0.3">
      <c r="A620" s="3" t="s">
        <v>5846</v>
      </c>
      <c r="B620" s="4" t="s">
        <v>5847</v>
      </c>
    </row>
    <row r="621" spans="1:2" x14ac:dyDescent="0.3">
      <c r="A621" s="1" t="s">
        <v>5848</v>
      </c>
      <c r="B621" s="2" t="s">
        <v>5849</v>
      </c>
    </row>
    <row r="622" spans="1:2" x14ac:dyDescent="0.3">
      <c r="A622" s="3" t="s">
        <v>5850</v>
      </c>
      <c r="B622" s="4" t="s">
        <v>5851</v>
      </c>
    </row>
    <row r="623" spans="1:2" x14ac:dyDescent="0.3">
      <c r="A623" s="1" t="s">
        <v>5852</v>
      </c>
      <c r="B623" s="2" t="s">
        <v>5853</v>
      </c>
    </row>
    <row r="624" spans="1:2" x14ac:dyDescent="0.3">
      <c r="A624" s="3" t="s">
        <v>5854</v>
      </c>
      <c r="B624" s="4" t="s">
        <v>5855</v>
      </c>
    </row>
    <row r="625" spans="1:2" x14ac:dyDescent="0.3">
      <c r="A625" s="1" t="s">
        <v>5856</v>
      </c>
      <c r="B625" s="2" t="s">
        <v>5857</v>
      </c>
    </row>
    <row r="626" spans="1:2" x14ac:dyDescent="0.3">
      <c r="A626" s="3" t="s">
        <v>5858</v>
      </c>
      <c r="B626" s="4" t="s">
        <v>5859</v>
      </c>
    </row>
    <row r="627" spans="1:2" x14ac:dyDescent="0.3">
      <c r="A627" s="1" t="s">
        <v>5860</v>
      </c>
      <c r="B627" s="2" t="s">
        <v>5861</v>
      </c>
    </row>
    <row r="628" spans="1:2" x14ac:dyDescent="0.3">
      <c r="A628" s="3" t="s">
        <v>5862</v>
      </c>
      <c r="B628" s="4" t="s">
        <v>5863</v>
      </c>
    </row>
    <row r="629" spans="1:2" x14ac:dyDescent="0.3">
      <c r="A629" s="1" t="s">
        <v>5864</v>
      </c>
      <c r="B629" s="2" t="s">
        <v>5865</v>
      </c>
    </row>
    <row r="630" spans="1:2" x14ac:dyDescent="0.3">
      <c r="A630" s="3" t="s">
        <v>5866</v>
      </c>
      <c r="B630" s="4" t="s">
        <v>5867</v>
      </c>
    </row>
    <row r="631" spans="1:2" x14ac:dyDescent="0.3">
      <c r="A631" s="1" t="s">
        <v>5868</v>
      </c>
      <c r="B631" s="2" t="s">
        <v>5869</v>
      </c>
    </row>
    <row r="632" spans="1:2" x14ac:dyDescent="0.3">
      <c r="A632" s="3" t="s">
        <v>5870</v>
      </c>
      <c r="B632" s="4" t="s">
        <v>5871</v>
      </c>
    </row>
    <row r="633" spans="1:2" x14ac:dyDescent="0.3">
      <c r="A633" s="1" t="s">
        <v>656</v>
      </c>
      <c r="B633" s="2" t="s">
        <v>4684</v>
      </c>
    </row>
    <row r="634" spans="1:2" x14ac:dyDescent="0.3">
      <c r="A634" s="3" t="s">
        <v>5872</v>
      </c>
      <c r="B634" s="4" t="s">
        <v>5873</v>
      </c>
    </row>
    <row r="635" spans="1:2" x14ac:dyDescent="0.3">
      <c r="A635" s="1" t="s">
        <v>5874</v>
      </c>
      <c r="B635" s="2" t="s">
        <v>5875</v>
      </c>
    </row>
    <row r="636" spans="1:2" x14ac:dyDescent="0.3">
      <c r="A636" s="3" t="s">
        <v>5876</v>
      </c>
      <c r="B636" s="4" t="s">
        <v>5877</v>
      </c>
    </row>
    <row r="637" spans="1:2" x14ac:dyDescent="0.3">
      <c r="A637" s="1" t="s">
        <v>5878</v>
      </c>
      <c r="B637" s="2" t="s">
        <v>5879</v>
      </c>
    </row>
    <row r="638" spans="1:2" x14ac:dyDescent="0.3">
      <c r="A638" s="3" t="s">
        <v>5880</v>
      </c>
      <c r="B638" s="4" t="s">
        <v>5881</v>
      </c>
    </row>
    <row r="639" spans="1:2" x14ac:dyDescent="0.3">
      <c r="A639" s="1" t="s">
        <v>5882</v>
      </c>
      <c r="B639" s="2" t="s">
        <v>5883</v>
      </c>
    </row>
    <row r="640" spans="1:2" x14ac:dyDescent="0.3">
      <c r="A640" s="3" t="s">
        <v>5884</v>
      </c>
      <c r="B640" s="4" t="s">
        <v>5885</v>
      </c>
    </row>
    <row r="641" spans="1:2" x14ac:dyDescent="0.3">
      <c r="A641" s="1" t="s">
        <v>5886</v>
      </c>
      <c r="B641" s="2" t="s">
        <v>5887</v>
      </c>
    </row>
    <row r="642" spans="1:2" x14ac:dyDescent="0.3">
      <c r="A642" s="3" t="s">
        <v>5888</v>
      </c>
      <c r="B642" s="4" t="s">
        <v>5889</v>
      </c>
    </row>
    <row r="643" spans="1:2" x14ac:dyDescent="0.3">
      <c r="A643" s="1" t="s">
        <v>5890</v>
      </c>
      <c r="B643" s="2" t="s">
        <v>5891</v>
      </c>
    </row>
    <row r="644" spans="1:2" x14ac:dyDescent="0.3">
      <c r="A644" s="3" t="s">
        <v>5892</v>
      </c>
      <c r="B644" s="4" t="s">
        <v>5893</v>
      </c>
    </row>
    <row r="645" spans="1:2" x14ac:dyDescent="0.3">
      <c r="A645" s="1" t="s">
        <v>5894</v>
      </c>
      <c r="B645" s="2" t="s">
        <v>5895</v>
      </c>
    </row>
    <row r="646" spans="1:2" x14ac:dyDescent="0.3">
      <c r="A646" s="3" t="s">
        <v>5896</v>
      </c>
      <c r="B646" s="4" t="s">
        <v>5897</v>
      </c>
    </row>
    <row r="647" spans="1:2" x14ac:dyDescent="0.3">
      <c r="A647" s="1" t="s">
        <v>5898</v>
      </c>
      <c r="B647" s="2" t="s">
        <v>5899</v>
      </c>
    </row>
    <row r="648" spans="1:2" x14ac:dyDescent="0.3">
      <c r="A648" s="3" t="s">
        <v>5900</v>
      </c>
      <c r="B648" s="4" t="s">
        <v>5901</v>
      </c>
    </row>
    <row r="649" spans="1:2" x14ac:dyDescent="0.3">
      <c r="A649" s="1" t="s">
        <v>5902</v>
      </c>
      <c r="B649" s="2" t="s">
        <v>5903</v>
      </c>
    </row>
    <row r="650" spans="1:2" x14ac:dyDescent="0.3">
      <c r="A650" s="3" t="s">
        <v>5904</v>
      </c>
      <c r="B650" s="4" t="s">
        <v>5905</v>
      </c>
    </row>
    <row r="651" spans="1:2" x14ac:dyDescent="0.3">
      <c r="A651" s="1" t="s">
        <v>5906</v>
      </c>
      <c r="B651" s="2" t="s">
        <v>5907</v>
      </c>
    </row>
    <row r="652" spans="1:2" x14ac:dyDescent="0.3">
      <c r="A652" s="3" t="s">
        <v>5908</v>
      </c>
      <c r="B652" s="4" t="s">
        <v>5909</v>
      </c>
    </row>
    <row r="653" spans="1:2" x14ac:dyDescent="0.3">
      <c r="A653" s="1" t="s">
        <v>5910</v>
      </c>
      <c r="B653" s="2" t="s">
        <v>5911</v>
      </c>
    </row>
    <row r="654" spans="1:2" x14ac:dyDescent="0.3">
      <c r="A654" s="3" t="s">
        <v>5912</v>
      </c>
      <c r="B654" s="4" t="s">
        <v>5913</v>
      </c>
    </row>
    <row r="655" spans="1:2" x14ac:dyDescent="0.3">
      <c r="A655" s="1" t="s">
        <v>5914</v>
      </c>
      <c r="B655" s="2" t="s">
        <v>5915</v>
      </c>
    </row>
    <row r="656" spans="1:2" x14ac:dyDescent="0.3">
      <c r="A656" s="3" t="s">
        <v>5916</v>
      </c>
      <c r="B656" s="4" t="s">
        <v>5917</v>
      </c>
    </row>
    <row r="657" spans="1:2" x14ac:dyDescent="0.3">
      <c r="A657" s="1" t="s">
        <v>5918</v>
      </c>
      <c r="B657" s="2" t="s">
        <v>5919</v>
      </c>
    </row>
    <row r="658" spans="1:2" x14ac:dyDescent="0.3">
      <c r="A658" s="3" t="s">
        <v>5920</v>
      </c>
      <c r="B658" s="4" t="s">
        <v>5921</v>
      </c>
    </row>
    <row r="659" spans="1:2" x14ac:dyDescent="0.3">
      <c r="A659" s="1" t="s">
        <v>5922</v>
      </c>
      <c r="B659" s="2" t="s">
        <v>5923</v>
      </c>
    </row>
    <row r="660" spans="1:2" x14ac:dyDescent="0.3">
      <c r="A660" s="3" t="s">
        <v>5924</v>
      </c>
      <c r="B660" s="4" t="s">
        <v>5925</v>
      </c>
    </row>
    <row r="661" spans="1:2" x14ac:dyDescent="0.3">
      <c r="A661" s="1" t="s">
        <v>5926</v>
      </c>
      <c r="B661" s="2" t="s">
        <v>5927</v>
      </c>
    </row>
    <row r="662" spans="1:2" x14ac:dyDescent="0.3">
      <c r="A662" s="3" t="s">
        <v>5928</v>
      </c>
      <c r="B662" s="4" t="s">
        <v>5929</v>
      </c>
    </row>
    <row r="663" spans="1:2" x14ac:dyDescent="0.3">
      <c r="A663" s="1" t="s">
        <v>5930</v>
      </c>
      <c r="B663" s="2" t="s">
        <v>5931</v>
      </c>
    </row>
    <row r="664" spans="1:2" x14ac:dyDescent="0.3">
      <c r="A664" s="3" t="s">
        <v>5932</v>
      </c>
      <c r="B664" s="4" t="s">
        <v>5933</v>
      </c>
    </row>
    <row r="665" spans="1:2" x14ac:dyDescent="0.3">
      <c r="A665" s="1" t="s">
        <v>5934</v>
      </c>
      <c r="B665" s="2" t="s">
        <v>5935</v>
      </c>
    </row>
    <row r="666" spans="1:2" x14ac:dyDescent="0.3">
      <c r="A666" s="3" t="s">
        <v>5936</v>
      </c>
      <c r="B666" s="4" t="s">
        <v>5937</v>
      </c>
    </row>
    <row r="667" spans="1:2" x14ac:dyDescent="0.3">
      <c r="A667" s="1" t="s">
        <v>5938</v>
      </c>
      <c r="B667" s="2" t="s">
        <v>5939</v>
      </c>
    </row>
    <row r="668" spans="1:2" x14ac:dyDescent="0.3">
      <c r="A668" s="3" t="s">
        <v>5940</v>
      </c>
      <c r="B668" s="4" t="s">
        <v>5941</v>
      </c>
    </row>
    <row r="669" spans="1:2" x14ac:dyDescent="0.3">
      <c r="A669" s="1" t="s">
        <v>5942</v>
      </c>
      <c r="B669" s="2" t="s">
        <v>5943</v>
      </c>
    </row>
    <row r="670" spans="1:2" x14ac:dyDescent="0.3">
      <c r="A670" s="3" t="s">
        <v>5944</v>
      </c>
      <c r="B670" s="4" t="s">
        <v>5945</v>
      </c>
    </row>
    <row r="671" spans="1:2" x14ac:dyDescent="0.3">
      <c r="A671" s="1" t="s">
        <v>274</v>
      </c>
      <c r="B671" s="2" t="s">
        <v>4637</v>
      </c>
    </row>
    <row r="672" spans="1:2" x14ac:dyDescent="0.3">
      <c r="A672" s="3" t="s">
        <v>5946</v>
      </c>
      <c r="B672" s="4" t="s">
        <v>5947</v>
      </c>
    </row>
    <row r="673" spans="1:2" x14ac:dyDescent="0.3">
      <c r="A673" s="1" t="s">
        <v>5948</v>
      </c>
      <c r="B673" s="2" t="s">
        <v>5949</v>
      </c>
    </row>
    <row r="674" spans="1:2" x14ac:dyDescent="0.3">
      <c r="A674" s="3" t="s">
        <v>5950</v>
      </c>
      <c r="B674" s="4" t="s">
        <v>5951</v>
      </c>
    </row>
    <row r="675" spans="1:2" x14ac:dyDescent="0.3">
      <c r="A675" s="1" t="s">
        <v>5952</v>
      </c>
      <c r="B675" s="2" t="s">
        <v>5953</v>
      </c>
    </row>
    <row r="676" spans="1:2" x14ac:dyDescent="0.3">
      <c r="A676" s="3" t="s">
        <v>5954</v>
      </c>
      <c r="B676" s="4" t="s">
        <v>5955</v>
      </c>
    </row>
    <row r="677" spans="1:2" x14ac:dyDescent="0.3">
      <c r="A677" s="1" t="s">
        <v>5956</v>
      </c>
      <c r="B677" s="2" t="s">
        <v>5957</v>
      </c>
    </row>
    <row r="678" spans="1:2" x14ac:dyDescent="0.3">
      <c r="A678" s="3" t="s">
        <v>5958</v>
      </c>
      <c r="B678" s="4" t="s">
        <v>5959</v>
      </c>
    </row>
    <row r="679" spans="1:2" x14ac:dyDescent="0.3">
      <c r="A679" s="1" t="s">
        <v>5960</v>
      </c>
      <c r="B679" s="2" t="s">
        <v>5961</v>
      </c>
    </row>
    <row r="680" spans="1:2" x14ac:dyDescent="0.3">
      <c r="A680" s="3" t="s">
        <v>5962</v>
      </c>
      <c r="B680" s="4" t="s">
        <v>5963</v>
      </c>
    </row>
    <row r="681" spans="1:2" x14ac:dyDescent="0.3">
      <c r="A681" s="1" t="s">
        <v>5964</v>
      </c>
      <c r="B681" s="2" t="s">
        <v>5965</v>
      </c>
    </row>
    <row r="682" spans="1:2" x14ac:dyDescent="0.3">
      <c r="A682" s="3" t="s">
        <v>5966</v>
      </c>
      <c r="B682" s="4" t="s">
        <v>5967</v>
      </c>
    </row>
    <row r="683" spans="1:2" x14ac:dyDescent="0.3">
      <c r="A683" s="1" t="s">
        <v>5968</v>
      </c>
      <c r="B683" s="2" t="s">
        <v>5969</v>
      </c>
    </row>
    <row r="684" spans="1:2" x14ac:dyDescent="0.3">
      <c r="A684" s="3" t="s">
        <v>208</v>
      </c>
      <c r="B684" s="4" t="s">
        <v>4568</v>
      </c>
    </row>
    <row r="685" spans="1:2" x14ac:dyDescent="0.3">
      <c r="A685" s="1" t="s">
        <v>5970</v>
      </c>
      <c r="B685" s="2" t="s">
        <v>5971</v>
      </c>
    </row>
    <row r="686" spans="1:2" x14ac:dyDescent="0.3">
      <c r="A686" s="3" t="s">
        <v>5972</v>
      </c>
      <c r="B686" s="4" t="s">
        <v>5973</v>
      </c>
    </row>
    <row r="687" spans="1:2" x14ac:dyDescent="0.3">
      <c r="A687" s="1" t="s">
        <v>5974</v>
      </c>
      <c r="B687" s="2" t="s">
        <v>5975</v>
      </c>
    </row>
    <row r="688" spans="1:2" x14ac:dyDescent="0.3">
      <c r="A688" s="3" t="s">
        <v>5976</v>
      </c>
      <c r="B688" s="4" t="s">
        <v>5977</v>
      </c>
    </row>
    <row r="689" spans="1:2" x14ac:dyDescent="0.3">
      <c r="A689" s="1" t="s">
        <v>5978</v>
      </c>
      <c r="B689" s="2" t="s">
        <v>5979</v>
      </c>
    </row>
    <row r="690" spans="1:2" x14ac:dyDescent="0.3">
      <c r="A690" s="3" t="s">
        <v>5980</v>
      </c>
      <c r="B690" s="4" t="s">
        <v>5981</v>
      </c>
    </row>
    <row r="691" spans="1:2" x14ac:dyDescent="0.3">
      <c r="A691" s="1" t="s">
        <v>5982</v>
      </c>
      <c r="B691" s="2" t="s">
        <v>5983</v>
      </c>
    </row>
    <row r="692" spans="1:2" x14ac:dyDescent="0.3">
      <c r="A692" s="3" t="s">
        <v>5984</v>
      </c>
      <c r="B692" s="4" t="s">
        <v>5985</v>
      </c>
    </row>
    <row r="693" spans="1:2" x14ac:dyDescent="0.3">
      <c r="A693" s="1" t="s">
        <v>1713</v>
      </c>
      <c r="B693" s="2" t="s">
        <v>4660</v>
      </c>
    </row>
    <row r="694" spans="1:2" x14ac:dyDescent="0.3">
      <c r="A694" s="3" t="s">
        <v>266</v>
      </c>
      <c r="B694" s="4" t="s">
        <v>4739</v>
      </c>
    </row>
    <row r="695" spans="1:2" x14ac:dyDescent="0.3">
      <c r="A695" s="1" t="s">
        <v>5986</v>
      </c>
      <c r="B695" s="2" t="s">
        <v>5987</v>
      </c>
    </row>
    <row r="696" spans="1:2" x14ac:dyDescent="0.3">
      <c r="A696" s="3" t="s">
        <v>432</v>
      </c>
      <c r="B696" s="4" t="s">
        <v>4728</v>
      </c>
    </row>
    <row r="697" spans="1:2" x14ac:dyDescent="0.3">
      <c r="A697" s="1" t="s">
        <v>5988</v>
      </c>
      <c r="B697" s="2" t="s">
        <v>5989</v>
      </c>
    </row>
    <row r="698" spans="1:2" x14ac:dyDescent="0.3">
      <c r="A698" s="3" t="s">
        <v>5990</v>
      </c>
      <c r="B698" s="4" t="s">
        <v>5991</v>
      </c>
    </row>
    <row r="699" spans="1:2" x14ac:dyDescent="0.3">
      <c r="A699" s="1" t="s">
        <v>5992</v>
      </c>
      <c r="B699" s="2" t="s">
        <v>5993</v>
      </c>
    </row>
    <row r="700" spans="1:2" x14ac:dyDescent="0.3">
      <c r="A700" s="3" t="s">
        <v>2089</v>
      </c>
      <c r="B700" s="4" t="s">
        <v>4663</v>
      </c>
    </row>
    <row r="701" spans="1:2" x14ac:dyDescent="0.3">
      <c r="A701" s="1" t="s">
        <v>5994</v>
      </c>
      <c r="B701" s="2" t="s">
        <v>5995</v>
      </c>
    </row>
    <row r="702" spans="1:2" x14ac:dyDescent="0.3">
      <c r="A702" s="3" t="s">
        <v>5996</v>
      </c>
      <c r="B702" s="4" t="s">
        <v>5997</v>
      </c>
    </row>
    <row r="703" spans="1:2" x14ac:dyDescent="0.3">
      <c r="A703" s="1" t="s">
        <v>5998</v>
      </c>
      <c r="B703" s="2" t="s">
        <v>5999</v>
      </c>
    </row>
    <row r="704" spans="1:2" x14ac:dyDescent="0.3">
      <c r="A704" s="3" t="s">
        <v>6000</v>
      </c>
      <c r="B704" s="4" t="s">
        <v>6001</v>
      </c>
    </row>
    <row r="705" spans="1:2" x14ac:dyDescent="0.3">
      <c r="A705" s="1" t="s">
        <v>6002</v>
      </c>
      <c r="B705" s="2" t="s">
        <v>6003</v>
      </c>
    </row>
    <row r="706" spans="1:2" x14ac:dyDescent="0.3">
      <c r="A706" s="3" t="s">
        <v>6004</v>
      </c>
      <c r="B706" s="4" t="s">
        <v>6005</v>
      </c>
    </row>
    <row r="707" spans="1:2" x14ac:dyDescent="0.3">
      <c r="A707" s="1" t="s">
        <v>6006</v>
      </c>
      <c r="B707" s="2" t="s">
        <v>6007</v>
      </c>
    </row>
    <row r="708" spans="1:2" x14ac:dyDescent="0.3">
      <c r="A708" s="3" t="s">
        <v>6008</v>
      </c>
      <c r="B708" s="4" t="s">
        <v>6009</v>
      </c>
    </row>
    <row r="709" spans="1:2" x14ac:dyDescent="0.3">
      <c r="A709" s="1" t="s">
        <v>6010</v>
      </c>
      <c r="B709" s="2" t="s">
        <v>6011</v>
      </c>
    </row>
    <row r="710" spans="1:2" x14ac:dyDescent="0.3">
      <c r="A710" s="3" t="s">
        <v>6012</v>
      </c>
      <c r="B710" s="4" t="s">
        <v>6013</v>
      </c>
    </row>
    <row r="711" spans="1:2" x14ac:dyDescent="0.3">
      <c r="A711" s="1" t="s">
        <v>6014</v>
      </c>
      <c r="B711" s="2" t="s">
        <v>6015</v>
      </c>
    </row>
    <row r="712" spans="1:2" x14ac:dyDescent="0.3">
      <c r="A712" s="3" t="s">
        <v>6016</v>
      </c>
      <c r="B712" s="4" t="s">
        <v>6017</v>
      </c>
    </row>
    <row r="713" spans="1:2" x14ac:dyDescent="0.3">
      <c r="A713" s="1" t="s">
        <v>6018</v>
      </c>
      <c r="B713" s="2" t="s">
        <v>6019</v>
      </c>
    </row>
    <row r="714" spans="1:2" x14ac:dyDescent="0.3">
      <c r="A714" s="3" t="s">
        <v>6020</v>
      </c>
      <c r="B714" s="4" t="s">
        <v>6021</v>
      </c>
    </row>
    <row r="715" spans="1:2" x14ac:dyDescent="0.3">
      <c r="A715" s="1" t="s">
        <v>6022</v>
      </c>
      <c r="B715" s="2" t="s">
        <v>6023</v>
      </c>
    </row>
    <row r="716" spans="1:2" x14ac:dyDescent="0.3">
      <c r="A716" s="3" t="s">
        <v>6024</v>
      </c>
      <c r="B716" s="4" t="s">
        <v>6025</v>
      </c>
    </row>
    <row r="717" spans="1:2" x14ac:dyDescent="0.3">
      <c r="A717" s="1" t="s">
        <v>6026</v>
      </c>
      <c r="B717" s="2" t="s">
        <v>6027</v>
      </c>
    </row>
    <row r="718" spans="1:2" x14ac:dyDescent="0.3">
      <c r="A718" s="3" t="s">
        <v>501</v>
      </c>
      <c r="B718" s="4" t="s">
        <v>4699</v>
      </c>
    </row>
    <row r="719" spans="1:2" x14ac:dyDescent="0.3">
      <c r="A719" s="1" t="s">
        <v>6028</v>
      </c>
      <c r="B719" s="2" t="s">
        <v>6029</v>
      </c>
    </row>
    <row r="720" spans="1:2" x14ac:dyDescent="0.3">
      <c r="A720" s="3" t="s">
        <v>6030</v>
      </c>
      <c r="B720" s="4" t="s">
        <v>6031</v>
      </c>
    </row>
    <row r="721" spans="1:2" x14ac:dyDescent="0.3">
      <c r="A721" s="1" t="s">
        <v>6032</v>
      </c>
      <c r="B721" s="2" t="s">
        <v>6033</v>
      </c>
    </row>
    <row r="722" spans="1:2" x14ac:dyDescent="0.3">
      <c r="A722" s="3" t="s">
        <v>6034</v>
      </c>
      <c r="B722" s="4" t="s">
        <v>6035</v>
      </c>
    </row>
    <row r="723" spans="1:2" x14ac:dyDescent="0.3">
      <c r="A723" s="1" t="s">
        <v>6036</v>
      </c>
      <c r="B723" s="2" t="s">
        <v>4547</v>
      </c>
    </row>
    <row r="724" spans="1:2" x14ac:dyDescent="0.3">
      <c r="A724" s="3" t="s">
        <v>6037</v>
      </c>
      <c r="B724" s="4" t="s">
        <v>6038</v>
      </c>
    </row>
    <row r="725" spans="1:2" x14ac:dyDescent="0.3">
      <c r="A725" s="1" t="s">
        <v>6039</v>
      </c>
      <c r="B725" s="2" t="s">
        <v>6040</v>
      </c>
    </row>
    <row r="726" spans="1:2" x14ac:dyDescent="0.3">
      <c r="A726" s="3" t="s">
        <v>6041</v>
      </c>
      <c r="B726" s="4" t="s">
        <v>6042</v>
      </c>
    </row>
    <row r="727" spans="1:2" x14ac:dyDescent="0.3">
      <c r="A727" s="1" t="s">
        <v>6043</v>
      </c>
      <c r="B727" s="2" t="s">
        <v>6044</v>
      </c>
    </row>
    <row r="728" spans="1:2" x14ac:dyDescent="0.3">
      <c r="A728" s="3" t="s">
        <v>6045</v>
      </c>
      <c r="B728" s="4" t="s">
        <v>6046</v>
      </c>
    </row>
    <row r="729" spans="1:2" x14ac:dyDescent="0.3">
      <c r="A729" s="1" t="s">
        <v>6047</v>
      </c>
      <c r="B729" s="2" t="s">
        <v>6048</v>
      </c>
    </row>
    <row r="730" spans="1:2" x14ac:dyDescent="0.3">
      <c r="A730" s="3" t="s">
        <v>6049</v>
      </c>
      <c r="B730" s="4" t="s">
        <v>6050</v>
      </c>
    </row>
    <row r="731" spans="1:2" x14ac:dyDescent="0.3">
      <c r="A731" s="1" t="s">
        <v>6051</v>
      </c>
      <c r="B731" s="2" t="s">
        <v>6052</v>
      </c>
    </row>
    <row r="732" spans="1:2" x14ac:dyDescent="0.3">
      <c r="A732" s="3" t="s">
        <v>6053</v>
      </c>
      <c r="B732" s="4" t="s">
        <v>6054</v>
      </c>
    </row>
    <row r="733" spans="1:2" x14ac:dyDescent="0.3">
      <c r="A733" s="1" t="s">
        <v>6055</v>
      </c>
      <c r="B733" s="2" t="s">
        <v>6056</v>
      </c>
    </row>
    <row r="734" spans="1:2" x14ac:dyDescent="0.3">
      <c r="A734" s="3" t="s">
        <v>6057</v>
      </c>
      <c r="B734" s="4" t="s">
        <v>6058</v>
      </c>
    </row>
    <row r="735" spans="1:2" x14ac:dyDescent="0.3">
      <c r="A735" s="1" t="s">
        <v>6059</v>
      </c>
      <c r="B735" s="2" t="s">
        <v>6060</v>
      </c>
    </row>
    <row r="736" spans="1:2" x14ac:dyDescent="0.3">
      <c r="A736" s="3" t="s">
        <v>6061</v>
      </c>
      <c r="B736" s="4" t="s">
        <v>6062</v>
      </c>
    </row>
    <row r="737" spans="1:2" x14ac:dyDescent="0.3">
      <c r="A737" s="1" t="s">
        <v>6063</v>
      </c>
      <c r="B737" s="2" t="s">
        <v>6064</v>
      </c>
    </row>
    <row r="738" spans="1:2" x14ac:dyDescent="0.3">
      <c r="A738" s="3" t="s">
        <v>6065</v>
      </c>
      <c r="B738" s="4" t="s">
        <v>6066</v>
      </c>
    </row>
    <row r="739" spans="1:2" x14ac:dyDescent="0.3">
      <c r="A739" s="1" t="s">
        <v>6067</v>
      </c>
      <c r="B739" s="2" t="s">
        <v>6068</v>
      </c>
    </row>
    <row r="740" spans="1:2" x14ac:dyDescent="0.3">
      <c r="A740" s="3" t="s">
        <v>6069</v>
      </c>
      <c r="B740" s="4" t="s">
        <v>6070</v>
      </c>
    </row>
    <row r="741" spans="1:2" x14ac:dyDescent="0.3">
      <c r="A741" s="1" t="s">
        <v>6071</v>
      </c>
      <c r="B741" s="2" t="s">
        <v>6072</v>
      </c>
    </row>
    <row r="742" spans="1:2" x14ac:dyDescent="0.3">
      <c r="A742" s="3" t="s">
        <v>6073</v>
      </c>
      <c r="B742" s="4" t="s">
        <v>6074</v>
      </c>
    </row>
    <row r="743" spans="1:2" x14ac:dyDescent="0.3">
      <c r="A743" s="1" t="s">
        <v>6075</v>
      </c>
      <c r="B743" s="2" t="s">
        <v>6076</v>
      </c>
    </row>
    <row r="744" spans="1:2" x14ac:dyDescent="0.3">
      <c r="A744" s="3" t="s">
        <v>1062</v>
      </c>
      <c r="B744" s="4" t="s">
        <v>4651</v>
      </c>
    </row>
    <row r="745" spans="1:2" x14ac:dyDescent="0.3">
      <c r="A745" s="1" t="s">
        <v>6077</v>
      </c>
      <c r="B745" s="2" t="s">
        <v>6078</v>
      </c>
    </row>
    <row r="746" spans="1:2" x14ac:dyDescent="0.3">
      <c r="A746" s="3" t="s">
        <v>6079</v>
      </c>
      <c r="B746" s="4" t="s">
        <v>6080</v>
      </c>
    </row>
    <row r="747" spans="1:2" x14ac:dyDescent="0.3">
      <c r="A747" s="1" t="s">
        <v>6081</v>
      </c>
      <c r="B747" s="2" t="s">
        <v>6082</v>
      </c>
    </row>
    <row r="748" spans="1:2" x14ac:dyDescent="0.3">
      <c r="A748" s="3" t="s">
        <v>6083</v>
      </c>
      <c r="B748" s="4" t="s">
        <v>6084</v>
      </c>
    </row>
    <row r="749" spans="1:2" x14ac:dyDescent="0.3">
      <c r="A749" s="1" t="s">
        <v>868</v>
      </c>
      <c r="B749" s="2" t="s">
        <v>4648</v>
      </c>
    </row>
    <row r="750" spans="1:2" x14ac:dyDescent="0.3">
      <c r="A750" s="3" t="s">
        <v>6085</v>
      </c>
      <c r="B750" s="4" t="s">
        <v>6086</v>
      </c>
    </row>
    <row r="751" spans="1:2" x14ac:dyDescent="0.3">
      <c r="A751" s="1" t="s">
        <v>1954</v>
      </c>
      <c r="B751" s="2" t="s">
        <v>4730</v>
      </c>
    </row>
    <row r="752" spans="1:2" x14ac:dyDescent="0.3">
      <c r="A752" s="3" t="s">
        <v>6087</v>
      </c>
      <c r="B752" s="4" t="s">
        <v>6088</v>
      </c>
    </row>
    <row r="753" spans="1:2" x14ac:dyDescent="0.3">
      <c r="A753" s="1" t="s">
        <v>6089</v>
      </c>
      <c r="B753" s="2" t="s">
        <v>6090</v>
      </c>
    </row>
    <row r="754" spans="1:2" x14ac:dyDescent="0.3">
      <c r="A754" s="3" t="s">
        <v>6091</v>
      </c>
      <c r="B754" s="4" t="s">
        <v>6092</v>
      </c>
    </row>
    <row r="755" spans="1:2" x14ac:dyDescent="0.3">
      <c r="A755" s="1" t="s">
        <v>6093</v>
      </c>
      <c r="B755" s="2" t="s">
        <v>6094</v>
      </c>
    </row>
    <row r="756" spans="1:2" x14ac:dyDescent="0.3">
      <c r="A756" s="3" t="s">
        <v>6095</v>
      </c>
      <c r="B756" s="4" t="s">
        <v>6096</v>
      </c>
    </row>
    <row r="757" spans="1:2" x14ac:dyDescent="0.3">
      <c r="A757" s="1" t="s">
        <v>6097</v>
      </c>
      <c r="B757" s="2" t="s">
        <v>6098</v>
      </c>
    </row>
    <row r="758" spans="1:2" x14ac:dyDescent="0.3">
      <c r="A758" s="3" t="s">
        <v>6099</v>
      </c>
      <c r="B758" s="4" t="s">
        <v>6100</v>
      </c>
    </row>
    <row r="759" spans="1:2" x14ac:dyDescent="0.3">
      <c r="A759" s="1" t="s">
        <v>6101</v>
      </c>
      <c r="B759" s="2" t="s">
        <v>6102</v>
      </c>
    </row>
    <row r="760" spans="1:2" x14ac:dyDescent="0.3">
      <c r="A760" s="3" t="s">
        <v>6103</v>
      </c>
      <c r="B760" s="4" t="s">
        <v>6104</v>
      </c>
    </row>
    <row r="761" spans="1:2" x14ac:dyDescent="0.3">
      <c r="A761" s="1" t="s">
        <v>6105</v>
      </c>
      <c r="B761" s="2" t="s">
        <v>6106</v>
      </c>
    </row>
    <row r="762" spans="1:2" x14ac:dyDescent="0.3">
      <c r="A762" s="3" t="s">
        <v>6107</v>
      </c>
      <c r="B762" s="4" t="s">
        <v>6108</v>
      </c>
    </row>
    <row r="763" spans="1:2" x14ac:dyDescent="0.3">
      <c r="A763" s="1" t="s">
        <v>6109</v>
      </c>
      <c r="B763" s="2" t="s">
        <v>6110</v>
      </c>
    </row>
    <row r="764" spans="1:2" x14ac:dyDescent="0.3">
      <c r="A764" s="3" t="s">
        <v>6111</v>
      </c>
      <c r="B764" s="4" t="s">
        <v>6112</v>
      </c>
    </row>
    <row r="765" spans="1:2" x14ac:dyDescent="0.3">
      <c r="A765" s="1" t="s">
        <v>6113</v>
      </c>
      <c r="B765" s="2" t="s">
        <v>6114</v>
      </c>
    </row>
    <row r="766" spans="1:2" x14ac:dyDescent="0.3">
      <c r="A766" s="3" t="s">
        <v>6115</v>
      </c>
      <c r="B766" s="4" t="s">
        <v>6116</v>
      </c>
    </row>
    <row r="767" spans="1:2" x14ac:dyDescent="0.3">
      <c r="A767" s="1" t="s">
        <v>6117</v>
      </c>
      <c r="B767" s="2" t="s">
        <v>6118</v>
      </c>
    </row>
    <row r="768" spans="1:2" x14ac:dyDescent="0.3">
      <c r="A768" s="3" t="s">
        <v>6119</v>
      </c>
      <c r="B768" s="4" t="s">
        <v>6120</v>
      </c>
    </row>
    <row r="769" spans="1:2" x14ac:dyDescent="0.3">
      <c r="A769" s="1" t="s">
        <v>6121</v>
      </c>
      <c r="B769" s="2" t="s">
        <v>6122</v>
      </c>
    </row>
    <row r="770" spans="1:2" x14ac:dyDescent="0.3">
      <c r="A770" s="3" t="s">
        <v>6123</v>
      </c>
      <c r="B770" s="4" t="s">
        <v>6124</v>
      </c>
    </row>
    <row r="771" spans="1:2" x14ac:dyDescent="0.3">
      <c r="A771" s="1" t="s">
        <v>6125</v>
      </c>
      <c r="B771" s="2" t="s">
        <v>6126</v>
      </c>
    </row>
    <row r="772" spans="1:2" x14ac:dyDescent="0.3">
      <c r="A772" s="3" t="s">
        <v>6127</v>
      </c>
      <c r="B772" s="4" t="s">
        <v>6128</v>
      </c>
    </row>
    <row r="773" spans="1:2" x14ac:dyDescent="0.3">
      <c r="A773" s="1" t="s">
        <v>6129</v>
      </c>
      <c r="B773" s="2" t="s">
        <v>6130</v>
      </c>
    </row>
    <row r="774" spans="1:2" x14ac:dyDescent="0.3">
      <c r="A774" s="3" t="s">
        <v>6131</v>
      </c>
      <c r="B774" s="4" t="s">
        <v>6132</v>
      </c>
    </row>
    <row r="775" spans="1:2" x14ac:dyDescent="0.3">
      <c r="A775" s="1" t="s">
        <v>6133</v>
      </c>
      <c r="B775" s="2" t="s">
        <v>6134</v>
      </c>
    </row>
    <row r="776" spans="1:2" x14ac:dyDescent="0.3">
      <c r="A776" s="3" t="s">
        <v>937</v>
      </c>
      <c r="B776" s="4" t="s">
        <v>4715</v>
      </c>
    </row>
    <row r="777" spans="1:2" x14ac:dyDescent="0.3">
      <c r="A777" s="1" t="s">
        <v>6135</v>
      </c>
      <c r="B777" s="2" t="s">
        <v>6136</v>
      </c>
    </row>
    <row r="778" spans="1:2" x14ac:dyDescent="0.3">
      <c r="A778" s="3" t="s">
        <v>6137</v>
      </c>
      <c r="B778" s="4" t="s">
        <v>6138</v>
      </c>
    </row>
    <row r="779" spans="1:2" x14ac:dyDescent="0.3">
      <c r="A779" s="1" t="s">
        <v>6139</v>
      </c>
      <c r="B779" s="2" t="s">
        <v>6140</v>
      </c>
    </row>
    <row r="780" spans="1:2" x14ac:dyDescent="0.3">
      <c r="A780" s="3" t="s">
        <v>6141</v>
      </c>
      <c r="B780" s="4" t="s">
        <v>6142</v>
      </c>
    </row>
    <row r="781" spans="1:2" x14ac:dyDescent="0.3">
      <c r="A781" s="1" t="s">
        <v>6143</v>
      </c>
      <c r="B781" s="2" t="s">
        <v>6144</v>
      </c>
    </row>
    <row r="782" spans="1:2" x14ac:dyDescent="0.3">
      <c r="A782" s="3" t="s">
        <v>6145</v>
      </c>
      <c r="B782" s="4" t="s">
        <v>6146</v>
      </c>
    </row>
    <row r="783" spans="1:2" x14ac:dyDescent="0.3">
      <c r="A783" s="1" t="s">
        <v>6147</v>
      </c>
      <c r="B783" s="2" t="s">
        <v>6148</v>
      </c>
    </row>
    <row r="784" spans="1:2" x14ac:dyDescent="0.3">
      <c r="A784" s="3" t="s">
        <v>888</v>
      </c>
      <c r="B784" s="4" t="s">
        <v>4679</v>
      </c>
    </row>
    <row r="785" spans="1:2" x14ac:dyDescent="0.3">
      <c r="A785" s="1" t="s">
        <v>128</v>
      </c>
      <c r="B785" s="2" t="s">
        <v>4682</v>
      </c>
    </row>
    <row r="786" spans="1:2" x14ac:dyDescent="0.3">
      <c r="A786" s="3" t="s">
        <v>6149</v>
      </c>
      <c r="B786" s="4" t="s">
        <v>6150</v>
      </c>
    </row>
    <row r="787" spans="1:2" x14ac:dyDescent="0.3">
      <c r="A787" s="1" t="s">
        <v>394</v>
      </c>
      <c r="B787" s="2" t="s">
        <v>4639</v>
      </c>
    </row>
    <row r="788" spans="1:2" x14ac:dyDescent="0.3">
      <c r="A788" s="3" t="s">
        <v>6151</v>
      </c>
      <c r="B788" s="4" t="s">
        <v>6152</v>
      </c>
    </row>
    <row r="789" spans="1:2" x14ac:dyDescent="0.3">
      <c r="A789" s="1" t="s">
        <v>6153</v>
      </c>
      <c r="B789" s="2" t="s">
        <v>6154</v>
      </c>
    </row>
    <row r="790" spans="1:2" x14ac:dyDescent="0.3">
      <c r="A790" s="3" t="s">
        <v>1540</v>
      </c>
      <c r="B790" s="4" t="s">
        <v>4655</v>
      </c>
    </row>
    <row r="791" spans="1:2" x14ac:dyDescent="0.3">
      <c r="A791" s="1" t="s">
        <v>2305</v>
      </c>
      <c r="B791" s="2" t="s">
        <v>4666</v>
      </c>
    </row>
    <row r="792" spans="1:2" x14ac:dyDescent="0.3">
      <c r="A792" s="3" t="s">
        <v>6155</v>
      </c>
      <c r="B792" s="4" t="s">
        <v>6156</v>
      </c>
    </row>
    <row r="793" spans="1:2" x14ac:dyDescent="0.3">
      <c r="A793" s="1" t="s">
        <v>6157</v>
      </c>
      <c r="B793" s="2" t="s">
        <v>6158</v>
      </c>
    </row>
    <row r="794" spans="1:2" x14ac:dyDescent="0.3">
      <c r="A794" s="3" t="s">
        <v>6159</v>
      </c>
      <c r="B794" s="4" t="s">
        <v>6160</v>
      </c>
    </row>
    <row r="795" spans="1:2" x14ac:dyDescent="0.3">
      <c r="A795" s="1" t="s">
        <v>6161</v>
      </c>
      <c r="B795" s="2" t="s">
        <v>6162</v>
      </c>
    </row>
    <row r="796" spans="1:2" x14ac:dyDescent="0.3">
      <c r="A796" s="3" t="s">
        <v>6163</v>
      </c>
      <c r="B796" s="4" t="s">
        <v>6164</v>
      </c>
    </row>
    <row r="797" spans="1:2" x14ac:dyDescent="0.3">
      <c r="A797" s="1" t="s">
        <v>6165</v>
      </c>
      <c r="B797" s="2" t="s">
        <v>6166</v>
      </c>
    </row>
    <row r="798" spans="1:2" x14ac:dyDescent="0.3">
      <c r="A798" s="3" t="s">
        <v>6167</v>
      </c>
      <c r="B798" s="4" t="s">
        <v>6168</v>
      </c>
    </row>
    <row r="799" spans="1:2" x14ac:dyDescent="0.3">
      <c r="A799" s="1" t="s">
        <v>6169</v>
      </c>
      <c r="B799" s="2" t="s">
        <v>6170</v>
      </c>
    </row>
    <row r="800" spans="1:2" x14ac:dyDescent="0.3">
      <c r="A800" s="3" t="s">
        <v>1543</v>
      </c>
      <c r="B800" s="4" t="s">
        <v>4720</v>
      </c>
    </row>
    <row r="801" spans="1:2" x14ac:dyDescent="0.3">
      <c r="A801" s="1" t="s">
        <v>6171</v>
      </c>
      <c r="B801" s="2" t="s">
        <v>6172</v>
      </c>
    </row>
    <row r="802" spans="1:2" x14ac:dyDescent="0.3">
      <c r="A802" s="3" t="s">
        <v>6173</v>
      </c>
      <c r="B802" s="4" t="s">
        <v>6174</v>
      </c>
    </row>
    <row r="803" spans="1:2" x14ac:dyDescent="0.3">
      <c r="A803" s="1" t="s">
        <v>6175</v>
      </c>
      <c r="B803" s="2" t="s">
        <v>6176</v>
      </c>
    </row>
    <row r="804" spans="1:2" x14ac:dyDescent="0.3">
      <c r="A804" s="3" t="s">
        <v>6177</v>
      </c>
      <c r="B804" s="4" t="s">
        <v>6178</v>
      </c>
    </row>
    <row r="805" spans="1:2" x14ac:dyDescent="0.3">
      <c r="A805" s="1" t="s">
        <v>6179</v>
      </c>
      <c r="B805" s="2" t="s">
        <v>6180</v>
      </c>
    </row>
    <row r="806" spans="1:2" x14ac:dyDescent="0.3">
      <c r="A806" s="3" t="s">
        <v>6181</v>
      </c>
      <c r="B806" s="4" t="s">
        <v>6182</v>
      </c>
    </row>
    <row r="807" spans="1:2" x14ac:dyDescent="0.3">
      <c r="A807" s="1" t="s">
        <v>119</v>
      </c>
      <c r="B807" s="2" t="s">
        <v>4726</v>
      </c>
    </row>
    <row r="808" spans="1:2" x14ac:dyDescent="0.3">
      <c r="A808" s="3" t="s">
        <v>334</v>
      </c>
      <c r="B808" s="4" t="s">
        <v>4731</v>
      </c>
    </row>
    <row r="809" spans="1:2" x14ac:dyDescent="0.3">
      <c r="A809" s="1" t="s">
        <v>6183</v>
      </c>
      <c r="B809" s="2" t="s">
        <v>6184</v>
      </c>
    </row>
    <row r="810" spans="1:2" x14ac:dyDescent="0.3">
      <c r="A810" s="3" t="s">
        <v>2113</v>
      </c>
      <c r="B810" s="4" t="s">
        <v>4664</v>
      </c>
    </row>
    <row r="811" spans="1:2" x14ac:dyDescent="0.3">
      <c r="A811" s="1" t="s">
        <v>6185</v>
      </c>
      <c r="B811" s="2" t="s">
        <v>6186</v>
      </c>
    </row>
    <row r="812" spans="1:2" x14ac:dyDescent="0.3">
      <c r="A812" s="3" t="s">
        <v>6187</v>
      </c>
      <c r="B812" s="4" t="s">
        <v>6188</v>
      </c>
    </row>
    <row r="813" spans="1:2" x14ac:dyDescent="0.3">
      <c r="A813" s="1" t="s">
        <v>6189</v>
      </c>
      <c r="B813" s="2" t="s">
        <v>6190</v>
      </c>
    </row>
    <row r="814" spans="1:2" x14ac:dyDescent="0.3">
      <c r="A814" s="3" t="s">
        <v>6191</v>
      </c>
      <c r="B814" s="4" t="s">
        <v>6192</v>
      </c>
    </row>
    <row r="815" spans="1:2" x14ac:dyDescent="0.3">
      <c r="A815" s="1" t="s">
        <v>6193</v>
      </c>
      <c r="B815" s="2" t="s">
        <v>6194</v>
      </c>
    </row>
    <row r="816" spans="1:2" x14ac:dyDescent="0.3">
      <c r="A816" s="3" t="s">
        <v>6195</v>
      </c>
      <c r="B816" s="4" t="s">
        <v>6196</v>
      </c>
    </row>
    <row r="817" spans="1:2" x14ac:dyDescent="0.3">
      <c r="A817" s="1" t="s">
        <v>6197</v>
      </c>
      <c r="B817" s="2" t="s">
        <v>6198</v>
      </c>
    </row>
    <row r="818" spans="1:2" x14ac:dyDescent="0.3">
      <c r="A818" s="3" t="s">
        <v>73</v>
      </c>
      <c r="B818" s="4" t="s">
        <v>4725</v>
      </c>
    </row>
    <row r="819" spans="1:2" x14ac:dyDescent="0.3">
      <c r="A819" s="1" t="s">
        <v>6199</v>
      </c>
      <c r="B819" s="2" t="s">
        <v>6200</v>
      </c>
    </row>
    <row r="820" spans="1:2" x14ac:dyDescent="0.3">
      <c r="A820" s="3" t="s">
        <v>6201</v>
      </c>
      <c r="B820" s="4" t="s">
        <v>6202</v>
      </c>
    </row>
    <row r="821" spans="1:2" x14ac:dyDescent="0.3">
      <c r="A821" s="1" t="s">
        <v>6203</v>
      </c>
      <c r="B821" s="2" t="s">
        <v>6204</v>
      </c>
    </row>
    <row r="822" spans="1:2" x14ac:dyDescent="0.3">
      <c r="A822" s="3" t="s">
        <v>6205</v>
      </c>
      <c r="B822" s="4" t="s">
        <v>6206</v>
      </c>
    </row>
    <row r="823" spans="1:2" x14ac:dyDescent="0.3">
      <c r="A823" s="1" t="s">
        <v>6207</v>
      </c>
      <c r="B823" s="2" t="s">
        <v>6208</v>
      </c>
    </row>
    <row r="824" spans="1:2" x14ac:dyDescent="0.3">
      <c r="A824" s="3" t="s">
        <v>6209</v>
      </c>
      <c r="B824" s="4" t="s">
        <v>6210</v>
      </c>
    </row>
    <row r="825" spans="1:2" x14ac:dyDescent="0.3">
      <c r="A825" s="1" t="s">
        <v>6211</v>
      </c>
      <c r="B825" s="2" t="s">
        <v>6212</v>
      </c>
    </row>
    <row r="826" spans="1:2" x14ac:dyDescent="0.3">
      <c r="A826" s="3" t="s">
        <v>316</v>
      </c>
      <c r="B826" s="4" t="s">
        <v>4712</v>
      </c>
    </row>
    <row r="827" spans="1:2" x14ac:dyDescent="0.3">
      <c r="A827" s="1" t="s">
        <v>6213</v>
      </c>
      <c r="B827" s="2" t="s">
        <v>6214</v>
      </c>
    </row>
    <row r="828" spans="1:2" x14ac:dyDescent="0.3">
      <c r="A828" s="3" t="s">
        <v>6215</v>
      </c>
      <c r="B828" s="4" t="s">
        <v>6216</v>
      </c>
    </row>
    <row r="829" spans="1:2" x14ac:dyDescent="0.3">
      <c r="A829" s="1" t="s">
        <v>83</v>
      </c>
      <c r="B829" s="2" t="s">
        <v>4677</v>
      </c>
    </row>
    <row r="830" spans="1:2" x14ac:dyDescent="0.3">
      <c r="A830" s="3" t="s">
        <v>6217</v>
      </c>
      <c r="B830" s="4" t="s">
        <v>6218</v>
      </c>
    </row>
    <row r="831" spans="1:2" x14ac:dyDescent="0.3">
      <c r="A831" s="1" t="s">
        <v>6219</v>
      </c>
      <c r="B831" s="2" t="s">
        <v>6220</v>
      </c>
    </row>
    <row r="832" spans="1:2" x14ac:dyDescent="0.3">
      <c r="A832" s="3" t="s">
        <v>6221</v>
      </c>
      <c r="B832" s="4" t="s">
        <v>6222</v>
      </c>
    </row>
    <row r="833" spans="1:2" x14ac:dyDescent="0.3">
      <c r="A833" s="1" t="s">
        <v>6223</v>
      </c>
      <c r="B833" s="2" t="s">
        <v>6224</v>
      </c>
    </row>
    <row r="834" spans="1:2" x14ac:dyDescent="0.3">
      <c r="A834" s="3" t="s">
        <v>6225</v>
      </c>
      <c r="B834" s="4" t="s">
        <v>6226</v>
      </c>
    </row>
    <row r="835" spans="1:2" x14ac:dyDescent="0.3">
      <c r="A835" s="1" t="s">
        <v>6227</v>
      </c>
      <c r="B835" s="2" t="s">
        <v>6228</v>
      </c>
    </row>
    <row r="836" spans="1:2" x14ac:dyDescent="0.3">
      <c r="A836" s="3" t="s">
        <v>6229</v>
      </c>
      <c r="B836" s="4" t="s">
        <v>6230</v>
      </c>
    </row>
    <row r="837" spans="1:2" x14ac:dyDescent="0.3">
      <c r="A837" s="1" t="s">
        <v>6231</v>
      </c>
      <c r="B837" s="2" t="s">
        <v>6232</v>
      </c>
    </row>
    <row r="838" spans="1:2" x14ac:dyDescent="0.3">
      <c r="A838" s="3" t="s">
        <v>25</v>
      </c>
      <c r="B838" s="4" t="s">
        <v>4707</v>
      </c>
    </row>
    <row r="839" spans="1:2" x14ac:dyDescent="0.3">
      <c r="A839" s="1" t="s">
        <v>6233</v>
      </c>
      <c r="B839" s="2" t="s">
        <v>6234</v>
      </c>
    </row>
    <row r="840" spans="1:2" x14ac:dyDescent="0.3">
      <c r="A840" s="3" t="s">
        <v>6235</v>
      </c>
      <c r="B840" s="4" t="s">
        <v>6236</v>
      </c>
    </row>
    <row r="841" spans="1:2" x14ac:dyDescent="0.3">
      <c r="A841" s="1" t="s">
        <v>6237</v>
      </c>
      <c r="B841" s="2" t="s">
        <v>6238</v>
      </c>
    </row>
    <row r="842" spans="1:2" x14ac:dyDescent="0.3">
      <c r="A842" s="3" t="s">
        <v>6239</v>
      </c>
      <c r="B842" s="4" t="s">
        <v>6240</v>
      </c>
    </row>
    <row r="843" spans="1:2" x14ac:dyDescent="0.3">
      <c r="A843" s="1" t="s">
        <v>6241</v>
      </c>
      <c r="B843" s="2" t="s">
        <v>6242</v>
      </c>
    </row>
    <row r="844" spans="1:2" x14ac:dyDescent="0.3">
      <c r="A844" s="3" t="s">
        <v>6243</v>
      </c>
      <c r="B844" s="4" t="s">
        <v>6244</v>
      </c>
    </row>
    <row r="845" spans="1:2" x14ac:dyDescent="0.3">
      <c r="A845" s="1" t="s">
        <v>6245</v>
      </c>
      <c r="B845" s="2" t="s">
        <v>6246</v>
      </c>
    </row>
    <row r="846" spans="1:2" x14ac:dyDescent="0.3">
      <c r="A846" s="3" t="s">
        <v>6247</v>
      </c>
      <c r="B846" s="4" t="s">
        <v>6248</v>
      </c>
    </row>
    <row r="847" spans="1:2" x14ac:dyDescent="0.3">
      <c r="A847" s="1" t="s">
        <v>6249</v>
      </c>
      <c r="B847" s="2" t="s">
        <v>6250</v>
      </c>
    </row>
    <row r="848" spans="1:2" x14ac:dyDescent="0.3">
      <c r="A848" s="3" t="s">
        <v>6251</v>
      </c>
      <c r="B848" s="4" t="s">
        <v>6252</v>
      </c>
    </row>
    <row r="849" spans="1:2" x14ac:dyDescent="0.3">
      <c r="A849" s="1" t="s">
        <v>6253</v>
      </c>
      <c r="B849" s="2" t="s">
        <v>6254</v>
      </c>
    </row>
    <row r="850" spans="1:2" x14ac:dyDescent="0.3">
      <c r="A850" s="3" t="s">
        <v>6255</v>
      </c>
      <c r="B850" s="4" t="s">
        <v>6256</v>
      </c>
    </row>
    <row r="851" spans="1:2" x14ac:dyDescent="0.3">
      <c r="A851" s="1" t="s">
        <v>6257</v>
      </c>
      <c r="B851" s="2" t="s">
        <v>6258</v>
      </c>
    </row>
    <row r="852" spans="1:2" x14ac:dyDescent="0.3">
      <c r="A852" s="3" t="s">
        <v>1533</v>
      </c>
      <c r="B852" s="4" t="s">
        <v>4719</v>
      </c>
    </row>
    <row r="853" spans="1:2" x14ac:dyDescent="0.3">
      <c r="A853" s="1" t="s">
        <v>6259</v>
      </c>
      <c r="B853" s="2" t="s">
        <v>6260</v>
      </c>
    </row>
    <row r="854" spans="1:2" x14ac:dyDescent="0.3">
      <c r="A854" s="3" t="s">
        <v>6261</v>
      </c>
      <c r="B854" s="4" t="s">
        <v>6262</v>
      </c>
    </row>
    <row r="855" spans="1:2" x14ac:dyDescent="0.3">
      <c r="A855" s="1" t="s">
        <v>6263</v>
      </c>
      <c r="B855" s="2" t="s">
        <v>6264</v>
      </c>
    </row>
    <row r="856" spans="1:2" x14ac:dyDescent="0.3">
      <c r="A856" s="3" t="s">
        <v>6265</v>
      </c>
      <c r="B856" s="4" t="s">
        <v>6266</v>
      </c>
    </row>
    <row r="857" spans="1:2" x14ac:dyDescent="0.3">
      <c r="A857" s="1" t="s">
        <v>598</v>
      </c>
      <c r="B857" s="2" t="s">
        <v>4644</v>
      </c>
    </row>
    <row r="858" spans="1:2" x14ac:dyDescent="0.3">
      <c r="A858" s="3" t="s">
        <v>6267</v>
      </c>
      <c r="B858" s="4" t="s">
        <v>6268</v>
      </c>
    </row>
    <row r="859" spans="1:2" x14ac:dyDescent="0.3">
      <c r="A859" s="1" t="s">
        <v>6269</v>
      </c>
      <c r="B859" s="2" t="s">
        <v>6270</v>
      </c>
    </row>
    <row r="860" spans="1:2" x14ac:dyDescent="0.3">
      <c r="A860" s="3" t="s">
        <v>6271</v>
      </c>
      <c r="B860" s="4" t="s">
        <v>6272</v>
      </c>
    </row>
    <row r="861" spans="1:2" x14ac:dyDescent="0.3">
      <c r="A861" s="1" t="s">
        <v>6273</v>
      </c>
      <c r="B861" s="2" t="s">
        <v>6274</v>
      </c>
    </row>
    <row r="862" spans="1:2" x14ac:dyDescent="0.3">
      <c r="A862" s="3" t="s">
        <v>6275</v>
      </c>
      <c r="B862" s="4" t="s">
        <v>6276</v>
      </c>
    </row>
    <row r="863" spans="1:2" x14ac:dyDescent="0.3">
      <c r="A863" s="1" t="s">
        <v>6277</v>
      </c>
      <c r="B863" s="2" t="s">
        <v>6278</v>
      </c>
    </row>
    <row r="864" spans="1:2" x14ac:dyDescent="0.3">
      <c r="A864" s="3" t="s">
        <v>1638</v>
      </c>
      <c r="B864" s="4" t="s">
        <v>4708</v>
      </c>
    </row>
    <row r="865" spans="1:2" x14ac:dyDescent="0.3">
      <c r="A865" s="1" t="s">
        <v>6279</v>
      </c>
      <c r="B865" s="2" t="s">
        <v>4550</v>
      </c>
    </row>
    <row r="866" spans="1:2" x14ac:dyDescent="0.3">
      <c r="A866" s="3" t="s">
        <v>6280</v>
      </c>
      <c r="B866" s="4" t="s">
        <v>6281</v>
      </c>
    </row>
    <row r="867" spans="1:2" x14ac:dyDescent="0.3">
      <c r="A867" s="1" t="s">
        <v>6282</v>
      </c>
      <c r="B867" s="2" t="s">
        <v>6283</v>
      </c>
    </row>
    <row r="868" spans="1:2" x14ac:dyDescent="0.3">
      <c r="A868" s="3" t="s">
        <v>6284</v>
      </c>
      <c r="B868" s="4" t="s">
        <v>6285</v>
      </c>
    </row>
    <row r="869" spans="1:2" x14ac:dyDescent="0.3">
      <c r="A869" s="1" t="s">
        <v>6286</v>
      </c>
      <c r="B869" s="2" t="s">
        <v>6287</v>
      </c>
    </row>
    <row r="870" spans="1:2" x14ac:dyDescent="0.3">
      <c r="A870" s="3" t="s">
        <v>6288</v>
      </c>
      <c r="B870" s="4" t="s">
        <v>6289</v>
      </c>
    </row>
    <row r="871" spans="1:2" x14ac:dyDescent="0.3">
      <c r="A871" s="1" t="s">
        <v>6290</v>
      </c>
      <c r="B871" s="2" t="s">
        <v>6291</v>
      </c>
    </row>
    <row r="872" spans="1:2" x14ac:dyDescent="0.3">
      <c r="A872" s="3" t="s">
        <v>6292</v>
      </c>
      <c r="B872" s="4" t="s">
        <v>6293</v>
      </c>
    </row>
    <row r="873" spans="1:2" x14ac:dyDescent="0.3">
      <c r="A873" s="1" t="s">
        <v>6294</v>
      </c>
      <c r="B873" s="2" t="s">
        <v>6295</v>
      </c>
    </row>
    <row r="874" spans="1:2" x14ac:dyDescent="0.3">
      <c r="A874" s="3" t="s">
        <v>6296</v>
      </c>
      <c r="B874" s="4" t="s">
        <v>6297</v>
      </c>
    </row>
    <row r="875" spans="1:2" x14ac:dyDescent="0.3">
      <c r="A875" s="1" t="s">
        <v>390</v>
      </c>
      <c r="B875" s="2" t="s">
        <v>4692</v>
      </c>
    </row>
    <row r="876" spans="1:2" x14ac:dyDescent="0.3">
      <c r="A876" s="3" t="s">
        <v>31</v>
      </c>
      <c r="B876" s="4" t="s">
        <v>4687</v>
      </c>
    </row>
    <row r="877" spans="1:2" x14ac:dyDescent="0.3">
      <c r="A877" s="1" t="s">
        <v>6298</v>
      </c>
      <c r="B877" s="2" t="s">
        <v>6299</v>
      </c>
    </row>
    <row r="878" spans="1:2" x14ac:dyDescent="0.3">
      <c r="A878" s="3" t="s">
        <v>3504</v>
      </c>
      <c r="B878" s="4" t="s">
        <v>4727</v>
      </c>
    </row>
    <row r="879" spans="1:2" x14ac:dyDescent="0.3">
      <c r="A879" s="1" t="s">
        <v>60</v>
      </c>
      <c r="B879" s="2" t="s">
        <v>4729</v>
      </c>
    </row>
    <row r="880" spans="1:2" x14ac:dyDescent="0.3">
      <c r="A880" s="3" t="s">
        <v>6300</v>
      </c>
      <c r="B880" s="4" t="s">
        <v>6301</v>
      </c>
    </row>
    <row r="881" spans="1:2" x14ac:dyDescent="0.3">
      <c r="A881" s="1" t="s">
        <v>6302</v>
      </c>
      <c r="B881" s="2" t="s">
        <v>6303</v>
      </c>
    </row>
    <row r="882" spans="1:2" x14ac:dyDescent="0.3">
      <c r="A882" s="3" t="s">
        <v>6304</v>
      </c>
      <c r="B882" s="4" t="s">
        <v>6305</v>
      </c>
    </row>
    <row r="883" spans="1:2" x14ac:dyDescent="0.3">
      <c r="A883" s="1" t="s">
        <v>6306</v>
      </c>
      <c r="B883" s="2" t="s">
        <v>6307</v>
      </c>
    </row>
    <row r="884" spans="1:2" x14ac:dyDescent="0.3">
      <c r="A884" s="3" t="s">
        <v>3575</v>
      </c>
      <c r="B884" s="4" t="s">
        <v>4672</v>
      </c>
    </row>
    <row r="885" spans="1:2" x14ac:dyDescent="0.3">
      <c r="A885" s="1" t="s">
        <v>6308</v>
      </c>
      <c r="B885" s="2" t="s">
        <v>6309</v>
      </c>
    </row>
    <row r="886" spans="1:2" x14ac:dyDescent="0.3">
      <c r="A886" s="3" t="s">
        <v>6310</v>
      </c>
      <c r="B886" s="4" t="s">
        <v>6311</v>
      </c>
    </row>
    <row r="887" spans="1:2" x14ac:dyDescent="0.3">
      <c r="A887" s="1" t="s">
        <v>6312</v>
      </c>
      <c r="B887" s="2" t="s">
        <v>6313</v>
      </c>
    </row>
    <row r="888" spans="1:2" x14ac:dyDescent="0.3">
      <c r="A888" s="3" t="s">
        <v>6314</v>
      </c>
      <c r="B888" s="4" t="s">
        <v>6315</v>
      </c>
    </row>
    <row r="889" spans="1:2" x14ac:dyDescent="0.3">
      <c r="A889" s="1" t="s">
        <v>6316</v>
      </c>
      <c r="B889" s="2" t="s">
        <v>6317</v>
      </c>
    </row>
    <row r="890" spans="1:2" x14ac:dyDescent="0.3">
      <c r="A890" s="3" t="s">
        <v>6318</v>
      </c>
      <c r="B890" s="4" t="s">
        <v>6319</v>
      </c>
    </row>
    <row r="891" spans="1:2" x14ac:dyDescent="0.3">
      <c r="A891" s="1" t="s">
        <v>3718</v>
      </c>
      <c r="B891" s="2" t="s">
        <v>4738</v>
      </c>
    </row>
    <row r="892" spans="1:2" x14ac:dyDescent="0.3">
      <c r="A892" s="3" t="s">
        <v>6320</v>
      </c>
      <c r="B892" s="4" t="s">
        <v>6321</v>
      </c>
    </row>
    <row r="893" spans="1:2" x14ac:dyDescent="0.3">
      <c r="A893" s="1" t="s">
        <v>2177</v>
      </c>
      <c r="B893" s="2" t="s">
        <v>4601</v>
      </c>
    </row>
    <row r="894" spans="1:2" x14ac:dyDescent="0.3">
      <c r="A894" s="3" t="s">
        <v>6322</v>
      </c>
      <c r="B894" s="4" t="s">
        <v>6323</v>
      </c>
    </row>
    <row r="895" spans="1:2" x14ac:dyDescent="0.3">
      <c r="A895" s="1" t="s">
        <v>6324</v>
      </c>
      <c r="B895" s="2" t="s">
        <v>6325</v>
      </c>
    </row>
    <row r="896" spans="1:2" x14ac:dyDescent="0.3">
      <c r="A896" s="3" t="s">
        <v>6326</v>
      </c>
      <c r="B896" s="4" t="s">
        <v>6327</v>
      </c>
    </row>
    <row r="897" spans="1:2" x14ac:dyDescent="0.3">
      <c r="A897" s="1" t="s">
        <v>6328</v>
      </c>
      <c r="B897" s="2" t="s">
        <v>6329</v>
      </c>
    </row>
    <row r="898" spans="1:2" x14ac:dyDescent="0.3">
      <c r="A898" s="3" t="s">
        <v>6330</v>
      </c>
      <c r="B898" s="4" t="s">
        <v>6331</v>
      </c>
    </row>
    <row r="899" spans="1:2" x14ac:dyDescent="0.3">
      <c r="A899" s="1" t="s">
        <v>6332</v>
      </c>
      <c r="B899" s="2" t="s">
        <v>6333</v>
      </c>
    </row>
    <row r="900" spans="1:2" x14ac:dyDescent="0.3">
      <c r="A900" s="3" t="s">
        <v>6334</v>
      </c>
      <c r="B900" s="4" t="s">
        <v>6335</v>
      </c>
    </row>
    <row r="901" spans="1:2" x14ac:dyDescent="0.3">
      <c r="A901" s="1" t="s">
        <v>6336</v>
      </c>
      <c r="B901" s="2" t="s">
        <v>6337</v>
      </c>
    </row>
    <row r="902" spans="1:2" x14ac:dyDescent="0.3">
      <c r="A902" s="3" t="s">
        <v>6338</v>
      </c>
      <c r="B902" s="4" t="s">
        <v>6339</v>
      </c>
    </row>
    <row r="903" spans="1:2" x14ac:dyDescent="0.3">
      <c r="A903" s="1" t="s">
        <v>2767</v>
      </c>
      <c r="B903" s="2" t="s">
        <v>4670</v>
      </c>
    </row>
    <row r="904" spans="1:2" x14ac:dyDescent="0.3">
      <c r="A904" s="3" t="s">
        <v>6340</v>
      </c>
      <c r="B904" s="4" t="s">
        <v>6341</v>
      </c>
    </row>
    <row r="905" spans="1:2" x14ac:dyDescent="0.3">
      <c r="A905" s="1" t="s">
        <v>578</v>
      </c>
      <c r="B905" s="2" t="s">
        <v>4675</v>
      </c>
    </row>
    <row r="906" spans="1:2" x14ac:dyDescent="0.3">
      <c r="A906" s="3" t="s">
        <v>6342</v>
      </c>
      <c r="B906" s="4" t="s">
        <v>6343</v>
      </c>
    </row>
    <row r="907" spans="1:2" x14ac:dyDescent="0.3">
      <c r="A907" s="1" t="s">
        <v>6344</v>
      </c>
      <c r="B907" s="2" t="s">
        <v>6345</v>
      </c>
    </row>
    <row r="908" spans="1:2" x14ac:dyDescent="0.3">
      <c r="A908" s="3" t="s">
        <v>6346</v>
      </c>
      <c r="B908" s="4" t="s">
        <v>6347</v>
      </c>
    </row>
    <row r="909" spans="1:2" x14ac:dyDescent="0.3">
      <c r="A909" s="1" t="s">
        <v>6348</v>
      </c>
      <c r="B909" s="2" t="s">
        <v>6349</v>
      </c>
    </row>
    <row r="910" spans="1:2" x14ac:dyDescent="0.3">
      <c r="A910" s="3" t="s">
        <v>6350</v>
      </c>
      <c r="B910" s="4" t="s">
        <v>6351</v>
      </c>
    </row>
    <row r="911" spans="1:2" x14ac:dyDescent="0.3">
      <c r="A911" s="1" t="s">
        <v>6352</v>
      </c>
      <c r="B911" s="2" t="s">
        <v>6353</v>
      </c>
    </row>
    <row r="912" spans="1:2" x14ac:dyDescent="0.3">
      <c r="A912" s="3" t="s">
        <v>6354</v>
      </c>
      <c r="B912" s="4" t="s">
        <v>6355</v>
      </c>
    </row>
    <row r="913" spans="1:2" x14ac:dyDescent="0.3">
      <c r="A913" s="1" t="s">
        <v>778</v>
      </c>
      <c r="B913" s="2" t="s">
        <v>4681</v>
      </c>
    </row>
    <row r="914" spans="1:2" x14ac:dyDescent="0.3">
      <c r="A914" s="3" t="s">
        <v>49</v>
      </c>
      <c r="B914" s="4" t="s">
        <v>4634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A63D769385A546A875A106DAB4DFB7" ma:contentTypeVersion="4" ma:contentTypeDescription="Create a new document." ma:contentTypeScope="" ma:versionID="ea962662b908f2ea04cc96e15c6b7404">
  <xsd:schema xmlns:xsd="http://www.w3.org/2001/XMLSchema" xmlns:xs="http://www.w3.org/2001/XMLSchema" xmlns:p="http://schemas.microsoft.com/office/2006/metadata/properties" xmlns:ns2="46352fbf-ad12-4a31-8082-52237ff89299" targetNamespace="http://schemas.microsoft.com/office/2006/metadata/properties" ma:root="true" ma:fieldsID="ce2dd11c9e5ecf65e7d19bacd70969b8" ns2:_="">
    <xsd:import namespace="46352fbf-ad12-4a31-8082-52237ff892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352fbf-ad12-4a31-8082-52237ff892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AE4A5F-9073-427C-847F-A5587965C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352fbf-ad12-4a31-8082-52237ff892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0643D-6B92-4813-B39D-59E6FA8DEC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B5BBA4-72F6-4179-B953-C65449421E3E}">
  <ds:schemaRefs>
    <ds:schemaRef ds:uri="http://schemas.openxmlformats.org/package/2006/metadata/core-properties"/>
    <ds:schemaRef ds:uri="46352fbf-ad12-4a31-8082-52237ff89299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Phase2Mappings</vt:lpstr>
      <vt:lpstr>Model</vt:lpstr>
      <vt:lpstr>CWE Categories</vt:lpstr>
      <vt:lpstr>CWE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Evans, Jonathan L.</dc:creator>
  <cp:keywords/>
  <dc:description/>
  <cp:lastModifiedBy>Jonathan L Evans</cp:lastModifiedBy>
  <cp:revision/>
  <dcterms:created xsi:type="dcterms:W3CDTF">2020-10-08T14:47:34Z</dcterms:created>
  <dcterms:modified xsi:type="dcterms:W3CDTF">2020-12-08T19:00:40Z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0x01010096A63D769385A546A875A106DAB4DFB7</vt:lpwstr>
  </property>
</Properties>
</file>