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ncienergies-my.sharepoint.com/personal/florent_uguet_vinci-energies_net/Documents/Perso/Prog/PPCG/Dart/interpreters/ysabel/"/>
    </mc:Choice>
  </mc:AlternateContent>
  <xr:revisionPtr revIDLastSave="0" documentId="10_ncr:100000_{00A6D078-84BC-4388-8D6B-39A94C05A45D}" xr6:coauthVersionLast="31" xr6:coauthVersionMax="31" xr10:uidLastSave="{00000000-0000-0000-0000-000000000000}"/>
  <bookViews>
    <workbookView xWindow="0" yWindow="0" windowWidth="25200" windowHeight="11760" activeTab="3" xr2:uid="{00000000-000D-0000-FFFF-FFFF00000000}"/>
  </bookViews>
  <sheets>
    <sheet name="CodePage" sheetId="1" r:id="rId1"/>
    <sheet name="Functions" sheetId="2" r:id="rId2"/>
    <sheet name="Modifiers" sheetId="3" r:id="rId3"/>
    <sheet name="Func" sheetId="4" r:id="rId4"/>
    <sheet name="Summary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C44" i="4" l="1"/>
  <c r="E44" i="4" s="1"/>
  <c r="D44" i="4"/>
  <c r="F44" i="4" s="1"/>
  <c r="G44" i="4" l="1"/>
  <c r="B4" i="5"/>
  <c r="B1" i="5"/>
  <c r="C43" i="4"/>
  <c r="E43" i="4" s="1"/>
  <c r="D43" i="4"/>
  <c r="F43" i="4" s="1"/>
  <c r="C42" i="4"/>
  <c r="E42" i="4" s="1"/>
  <c r="D42" i="4"/>
  <c r="F42" i="4" s="1"/>
  <c r="B2" i="5"/>
  <c r="G42" i="4" l="1"/>
  <c r="G43" i="4"/>
  <c r="C41" i="4"/>
  <c r="E41" i="4" s="1"/>
  <c r="D41" i="4"/>
  <c r="F41" i="4" s="1"/>
  <c r="C40" i="4"/>
  <c r="E40" i="4" s="1"/>
  <c r="D40" i="4"/>
  <c r="F40" i="4" s="1"/>
  <c r="C39" i="4"/>
  <c r="E39" i="4" s="1"/>
  <c r="D39" i="4"/>
  <c r="F39" i="4" s="1"/>
  <c r="C38" i="4"/>
  <c r="E38" i="4" s="1"/>
  <c r="D38" i="4"/>
  <c r="F38" i="4" s="1"/>
  <c r="C37" i="4"/>
  <c r="E37" i="4" s="1"/>
  <c r="D37" i="4"/>
  <c r="F37" i="4" s="1"/>
  <c r="C36" i="4"/>
  <c r="E36" i="4" s="1"/>
  <c r="D36" i="4"/>
  <c r="F36" i="4" s="1"/>
  <c r="G40" i="4" l="1"/>
  <c r="G41" i="4"/>
  <c r="G36" i="4"/>
  <c r="G39" i="4"/>
  <c r="G38" i="4"/>
  <c r="G37" i="4"/>
  <c r="C2" i="4" l="1"/>
  <c r="E2" i="4" s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G35" i="4" l="1"/>
  <c r="G31" i="4"/>
  <c r="G27" i="4"/>
  <c r="G23" i="4"/>
  <c r="G19" i="4"/>
  <c r="G15" i="4"/>
  <c r="G11" i="4"/>
  <c r="G7" i="4"/>
  <c r="G3" i="4"/>
  <c r="G34" i="4"/>
  <c r="G30" i="4"/>
  <c r="G26" i="4"/>
  <c r="G22" i="4"/>
  <c r="G18" i="4"/>
  <c r="G14" i="4"/>
  <c r="G10" i="4"/>
  <c r="G6" i="4"/>
  <c r="G2" i="4"/>
  <c r="G33" i="4"/>
  <c r="G29" i="4"/>
  <c r="G25" i="4"/>
  <c r="G21" i="4"/>
  <c r="G17" i="4"/>
  <c r="G13" i="4"/>
  <c r="G9" i="4"/>
  <c r="G5" i="4"/>
  <c r="G32" i="4"/>
  <c r="G28" i="4"/>
  <c r="G24" i="4"/>
  <c r="G20" i="4"/>
  <c r="G16" i="4"/>
  <c r="G12" i="4"/>
  <c r="G8" i="4"/>
  <c r="G4" i="4"/>
  <c r="H43" i="4" l="1"/>
  <c r="H44" i="4"/>
  <c r="H42" i="4"/>
  <c r="H41" i="4"/>
  <c r="H40" i="4"/>
  <c r="H39" i="4"/>
  <c r="H38" i="4"/>
  <c r="H36" i="4"/>
  <c r="H37" i="4"/>
  <c r="H4" i="4"/>
  <c r="H5" i="4"/>
  <c r="H7" i="4"/>
  <c r="H6" i="4"/>
  <c r="H34" i="4"/>
  <c r="H35" i="4"/>
  <c r="H26" i="4"/>
  <c r="H23" i="4"/>
  <c r="H8" i="4"/>
  <c r="H24" i="4"/>
  <c r="H9" i="4"/>
  <c r="H25" i="4"/>
  <c r="H2" i="4"/>
  <c r="H31" i="4"/>
  <c r="H15" i="4"/>
  <c r="H16" i="4"/>
  <c r="H32" i="4"/>
  <c r="H17" i="4"/>
  <c r="H10" i="4"/>
  <c r="H14" i="4"/>
  <c r="H30" i="4"/>
  <c r="H11" i="4"/>
  <c r="H27" i="4"/>
  <c r="H12" i="4"/>
  <c r="H28" i="4"/>
  <c r="H13" i="4"/>
  <c r="H29" i="4"/>
  <c r="H18" i="4"/>
  <c r="H33" i="4"/>
  <c r="H22" i="4"/>
  <c r="H3" i="4"/>
  <c r="H19" i="4"/>
  <c r="H20" i="4"/>
  <c r="H21" i="4"/>
  <c r="AL2" i="1"/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O1" i="2" l="1"/>
  <c r="Q9" i="1" l="1"/>
  <c r="AI9" i="1" s="1"/>
  <c r="T3" i="1"/>
  <c r="U3" i="1"/>
  <c r="V3" i="1"/>
  <c r="X3" i="1"/>
  <c r="Y3" i="1"/>
  <c r="Z3" i="1"/>
  <c r="AB3" i="1"/>
  <c r="AC3" i="1"/>
  <c r="AD3" i="1"/>
  <c r="AF3" i="1"/>
  <c r="AG3" i="1"/>
  <c r="AH3" i="1"/>
  <c r="U2" i="1"/>
  <c r="V2" i="1"/>
  <c r="W2" i="1"/>
  <c r="X2" i="1"/>
  <c r="Y2" i="1"/>
  <c r="Z2" i="1"/>
  <c r="AA2" i="1"/>
  <c r="AC2" i="1"/>
  <c r="AD2" i="1"/>
  <c r="AE2" i="1"/>
  <c r="AF2" i="1"/>
  <c r="AH2" i="1"/>
  <c r="AI2" i="1"/>
  <c r="T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9" i="1"/>
  <c r="T13" i="1"/>
  <c r="U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12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I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4" i="1"/>
  <c r="V4" i="1"/>
  <c r="W4" i="1"/>
  <c r="X4" i="1"/>
  <c r="Y4" i="1"/>
  <c r="Z4" i="1"/>
  <c r="AA4" i="1"/>
  <c r="AB4" i="1"/>
  <c r="AC4" i="1"/>
  <c r="AD4" i="1"/>
  <c r="AE4" i="1"/>
  <c r="AG4" i="1"/>
  <c r="AH4" i="1"/>
  <c r="AI4" i="1"/>
  <c r="T4" i="1"/>
  <c r="W3" i="1"/>
  <c r="AA3" i="1"/>
  <c r="AE3" i="1"/>
  <c r="AI3" i="1"/>
  <c r="AF4" i="1"/>
  <c r="V13" i="1"/>
  <c r="V17" i="1"/>
  <c r="AG2" i="1"/>
  <c r="A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D76" i="2" s="1"/>
  <c r="B77" i="2"/>
  <c r="D77" i="2" s="1"/>
  <c r="B78" i="2"/>
  <c r="B79" i="2"/>
  <c r="B80" i="2"/>
  <c r="D80" i="2" s="1"/>
  <c r="B81" i="2"/>
  <c r="D81" i="2" s="1"/>
  <c r="B82" i="2"/>
  <c r="B83" i="2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T2" i="1" l="1"/>
  <c r="AH5" i="1"/>
  <c r="D83" i="2"/>
  <c r="C83" i="2"/>
  <c r="D79" i="2"/>
  <c r="C79" i="2"/>
  <c r="D75" i="2"/>
  <c r="C75" i="2"/>
  <c r="D71" i="2"/>
  <c r="C71" i="2"/>
  <c r="D67" i="2"/>
  <c r="C67" i="2"/>
  <c r="D63" i="2"/>
  <c r="C63" i="2"/>
  <c r="D59" i="2"/>
  <c r="C59" i="2"/>
  <c r="D55" i="2"/>
  <c r="C55" i="2"/>
  <c r="D51" i="2"/>
  <c r="C51" i="2"/>
  <c r="D47" i="2"/>
  <c r="C47" i="2"/>
  <c r="D43" i="2"/>
  <c r="C43" i="2"/>
  <c r="D39" i="2"/>
  <c r="C39" i="2"/>
  <c r="D35" i="2"/>
  <c r="C35" i="2"/>
  <c r="D31" i="2"/>
  <c r="C31" i="2"/>
  <c r="D27" i="2"/>
  <c r="C27" i="2"/>
  <c r="D23" i="2"/>
  <c r="C23" i="2"/>
  <c r="D19" i="2"/>
  <c r="C19" i="2"/>
  <c r="D15" i="2"/>
  <c r="C15" i="2"/>
  <c r="D11" i="2"/>
  <c r="C11" i="2"/>
  <c r="F11" i="2" s="1"/>
  <c r="E11" i="2" s="1"/>
  <c r="D7" i="2"/>
  <c r="C7" i="2"/>
  <c r="D3" i="2"/>
  <c r="C3" i="2"/>
  <c r="F3" i="2" s="1"/>
  <c r="E3" i="2" s="1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F111" i="2" s="1"/>
  <c r="C107" i="2"/>
  <c r="C103" i="2"/>
  <c r="C99" i="2"/>
  <c r="C95" i="2"/>
  <c r="C91" i="2"/>
  <c r="C87" i="2"/>
  <c r="C81" i="2"/>
  <c r="D82" i="2"/>
  <c r="C82" i="2"/>
  <c r="D78" i="2"/>
  <c r="C78" i="2"/>
  <c r="D74" i="2"/>
  <c r="C74" i="2"/>
  <c r="D70" i="2"/>
  <c r="C70" i="2"/>
  <c r="D66" i="2"/>
  <c r="C66" i="2"/>
  <c r="D62" i="2"/>
  <c r="C62" i="2"/>
  <c r="D58" i="2"/>
  <c r="C58" i="2"/>
  <c r="D54" i="2"/>
  <c r="C54" i="2"/>
  <c r="D50" i="2"/>
  <c r="C50" i="2"/>
  <c r="D46" i="2"/>
  <c r="C46" i="2"/>
  <c r="D42" i="2"/>
  <c r="C42" i="2"/>
  <c r="D38" i="2"/>
  <c r="C38" i="2"/>
  <c r="D34" i="2"/>
  <c r="C34" i="2"/>
  <c r="D30" i="2"/>
  <c r="C30" i="2"/>
  <c r="F30" i="2" s="1"/>
  <c r="E30" i="2" s="1"/>
  <c r="D26" i="2"/>
  <c r="C26" i="2"/>
  <c r="D22" i="2"/>
  <c r="C22" i="2"/>
  <c r="F22" i="2" s="1"/>
  <c r="E22" i="2" s="1"/>
  <c r="D18" i="2"/>
  <c r="C18" i="2"/>
  <c r="D14" i="2"/>
  <c r="C14" i="2"/>
  <c r="F14" i="2" s="1"/>
  <c r="E14" i="2" s="1"/>
  <c r="D10" i="2"/>
  <c r="C10" i="2"/>
  <c r="D6" i="2"/>
  <c r="C6" i="2"/>
  <c r="F6" i="2" s="1"/>
  <c r="E6" i="2" s="1"/>
  <c r="D2" i="2"/>
  <c r="C2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0" i="2"/>
  <c r="D73" i="2"/>
  <c r="C73" i="2"/>
  <c r="D69" i="2"/>
  <c r="C69" i="2"/>
  <c r="D65" i="2"/>
  <c r="C65" i="2"/>
  <c r="D61" i="2"/>
  <c r="C61" i="2"/>
  <c r="D57" i="2"/>
  <c r="C57" i="2"/>
  <c r="D53" i="2"/>
  <c r="C53" i="2"/>
  <c r="D49" i="2"/>
  <c r="C49" i="2"/>
  <c r="D45" i="2"/>
  <c r="C45" i="2"/>
  <c r="D41" i="2"/>
  <c r="C41" i="2"/>
  <c r="D37" i="2"/>
  <c r="C37" i="2"/>
  <c r="D33" i="2"/>
  <c r="C33" i="2"/>
  <c r="F33" i="2" s="1"/>
  <c r="E33" i="2" s="1"/>
  <c r="D29" i="2"/>
  <c r="C29" i="2"/>
  <c r="D25" i="2"/>
  <c r="C25" i="2"/>
  <c r="F25" i="2" s="1"/>
  <c r="E25" i="2" s="1"/>
  <c r="D21" i="2"/>
  <c r="C21" i="2"/>
  <c r="D17" i="2"/>
  <c r="C17" i="2"/>
  <c r="F17" i="2" s="1"/>
  <c r="E17" i="2" s="1"/>
  <c r="D13" i="2"/>
  <c r="C13" i="2"/>
  <c r="D9" i="2"/>
  <c r="C9" i="2"/>
  <c r="F9" i="2" s="1"/>
  <c r="E9" i="2" s="1"/>
  <c r="D5" i="2"/>
  <c r="C5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77" i="2"/>
  <c r="D72" i="2"/>
  <c r="C72" i="2"/>
  <c r="D68" i="2"/>
  <c r="C68" i="2"/>
  <c r="D64" i="2"/>
  <c r="C64" i="2"/>
  <c r="D60" i="2"/>
  <c r="C60" i="2"/>
  <c r="D56" i="2"/>
  <c r="C56" i="2"/>
  <c r="D52" i="2"/>
  <c r="C52" i="2"/>
  <c r="D48" i="2"/>
  <c r="C48" i="2"/>
  <c r="D44" i="2"/>
  <c r="C44" i="2"/>
  <c r="D40" i="2"/>
  <c r="C40" i="2"/>
  <c r="D36" i="2"/>
  <c r="C36" i="2"/>
  <c r="D32" i="2"/>
  <c r="C32" i="2"/>
  <c r="D28" i="2"/>
  <c r="C28" i="2"/>
  <c r="D24" i="2"/>
  <c r="C24" i="2"/>
  <c r="D20" i="2"/>
  <c r="C20" i="2"/>
  <c r="D16" i="2"/>
  <c r="C16" i="2"/>
  <c r="D12" i="2"/>
  <c r="C12" i="2"/>
  <c r="D8" i="2"/>
  <c r="C8" i="2"/>
  <c r="D4" i="2"/>
  <c r="C4" i="2"/>
  <c r="C256" i="2"/>
  <c r="C252" i="2"/>
  <c r="C248" i="2"/>
  <c r="F248" i="2" s="1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76" i="2"/>
  <c r="F2" i="2" l="1"/>
  <c r="F64" i="2"/>
  <c r="F7" i="2"/>
  <c r="E7" i="2" s="1"/>
  <c r="F15" i="2"/>
  <c r="E15" i="2" s="1"/>
  <c r="F23" i="2"/>
  <c r="E23" i="2" s="1"/>
  <c r="F31" i="2"/>
  <c r="E31" i="2" s="1"/>
  <c r="F5" i="2"/>
  <c r="E5" i="2" s="1"/>
  <c r="F13" i="2"/>
  <c r="E13" i="2" s="1"/>
  <c r="F21" i="2"/>
  <c r="E21" i="2" s="1"/>
  <c r="F29" i="2"/>
  <c r="E29" i="2" s="1"/>
  <c r="E2" i="2"/>
  <c r="F10" i="2"/>
  <c r="E10" i="2" s="1"/>
  <c r="F18" i="2"/>
  <c r="E18" i="2" s="1"/>
  <c r="F26" i="2"/>
  <c r="E26" i="2" s="1"/>
  <c r="F34" i="2"/>
  <c r="E34" i="2" s="1"/>
  <c r="F19" i="2"/>
  <c r="E19" i="2" s="1"/>
  <c r="F27" i="2"/>
  <c r="E27" i="2" s="1"/>
  <c r="F49" i="2"/>
  <c r="E49" i="2" s="1"/>
  <c r="F50" i="2"/>
  <c r="E50" i="2" s="1"/>
  <c r="F38" i="2"/>
  <c r="E38" i="2" s="1"/>
  <c r="F8" i="2"/>
  <c r="E8" i="2" s="1"/>
  <c r="F16" i="2"/>
  <c r="E16" i="2" s="1"/>
  <c r="F24" i="2"/>
  <c r="E24" i="2" s="1"/>
  <c r="F32" i="2"/>
  <c r="E32" i="2" s="1"/>
  <c r="F4" i="2"/>
  <c r="E4" i="2" s="1"/>
  <c r="F12" i="2"/>
  <c r="E12" i="2" s="1"/>
  <c r="F20" i="2"/>
  <c r="E20" i="2" s="1"/>
  <c r="F28" i="2"/>
  <c r="E28" i="2" s="1"/>
  <c r="F36" i="2"/>
  <c r="E36" i="2" s="1"/>
  <c r="F44" i="2"/>
  <c r="E44" i="2" s="1"/>
  <c r="F48" i="2" l="1"/>
  <c r="E48" i="2" s="1"/>
  <c r="F39" i="2"/>
  <c r="E39" i="2" s="1"/>
  <c r="F40" i="2"/>
  <c r="E40" i="2" s="1"/>
  <c r="F46" i="2"/>
  <c r="E46" i="2" s="1"/>
  <c r="F35" i="2"/>
  <c r="E35" i="2" s="1"/>
  <c r="F37" i="2"/>
  <c r="E37" i="2" s="1"/>
  <c r="F45" i="2"/>
  <c r="E45" i="2" s="1"/>
  <c r="F47" i="2"/>
  <c r="E47" i="2" s="1"/>
  <c r="F42" i="2"/>
  <c r="E42" i="2" s="1"/>
  <c r="F43" i="2"/>
  <c r="E43" i="2" s="1"/>
  <c r="F41" i="2"/>
  <c r="E41" i="2" s="1"/>
  <c r="F51" i="2" l="1"/>
  <c r="F66" i="2"/>
  <c r="E66" i="2" s="1"/>
  <c r="E51" i="2" l="1"/>
  <c r="F67" i="2"/>
  <c r="E67" i="2" s="1"/>
  <c r="F82" i="2"/>
  <c r="E82" i="2" s="1"/>
  <c r="F52" i="2"/>
  <c r="E52" i="2" l="1"/>
  <c r="F98" i="2"/>
  <c r="E98" i="2" s="1"/>
  <c r="F53" i="2"/>
  <c r="F83" i="2"/>
  <c r="E83" i="2" s="1"/>
  <c r="F68" i="2"/>
  <c r="E68" i="2" s="1"/>
  <c r="E53" i="2" l="1"/>
  <c r="F69" i="2"/>
  <c r="E69" i="2" s="1"/>
  <c r="F54" i="2"/>
  <c r="F84" i="2"/>
  <c r="E84" i="2" s="1"/>
  <c r="F99" i="2"/>
  <c r="E99" i="2" s="1"/>
  <c r="F114" i="2"/>
  <c r="E114" i="2" s="1"/>
  <c r="E54" i="2" l="1"/>
  <c r="F100" i="2"/>
  <c r="E100" i="2" s="1"/>
  <c r="F115" i="2"/>
  <c r="E115" i="2" s="1"/>
  <c r="F55" i="2"/>
  <c r="E55" i="2" s="1"/>
  <c r="F130" i="2"/>
  <c r="E130" i="2" s="1"/>
  <c r="F85" i="2"/>
  <c r="E85" i="2" s="1"/>
  <c r="F70" i="2"/>
  <c r="E70" i="2" s="1"/>
  <c r="F71" i="2" l="1"/>
  <c r="E71" i="2" s="1"/>
  <c r="F146" i="2"/>
  <c r="E146" i="2" s="1"/>
  <c r="F116" i="2"/>
  <c r="E116" i="2" s="1"/>
  <c r="F86" i="2"/>
  <c r="E86" i="2" s="1"/>
  <c r="F131" i="2"/>
  <c r="E131" i="2" s="1"/>
  <c r="F56" i="2"/>
  <c r="E56" i="2" s="1"/>
  <c r="F101" i="2"/>
  <c r="E101" i="2" s="1"/>
  <c r="F57" i="2" l="1"/>
  <c r="E57" i="2" s="1"/>
  <c r="F87" i="2"/>
  <c r="E87" i="2" s="1"/>
  <c r="F147" i="2"/>
  <c r="E147" i="2" s="1"/>
  <c r="F162" i="2"/>
  <c r="E162" i="2" s="1"/>
  <c r="F102" i="2"/>
  <c r="E102" i="2" s="1"/>
  <c r="F132" i="2"/>
  <c r="E132" i="2" s="1"/>
  <c r="F117" i="2"/>
  <c r="E117" i="2" s="1"/>
  <c r="F72" i="2"/>
  <c r="E72" i="2" s="1"/>
  <c r="F73" i="2" l="1"/>
  <c r="E73" i="2" s="1"/>
  <c r="F88" i="2"/>
  <c r="E88" i="2" s="1"/>
  <c r="F118" i="2"/>
  <c r="E118" i="2" s="1"/>
  <c r="F103" i="2"/>
  <c r="E103" i="2" s="1"/>
  <c r="F148" i="2"/>
  <c r="E148" i="2" s="1"/>
  <c r="F163" i="2"/>
  <c r="E163" i="2" s="1"/>
  <c r="F178" i="2"/>
  <c r="E178" i="2" s="1"/>
  <c r="F133" i="2"/>
  <c r="E133" i="2" s="1"/>
  <c r="F58" i="2"/>
  <c r="E58" i="2" s="1"/>
  <c r="F134" i="2" l="1"/>
  <c r="E134" i="2" s="1"/>
  <c r="F164" i="2"/>
  <c r="E164" i="2" s="1"/>
  <c r="F104" i="2"/>
  <c r="E104" i="2" s="1"/>
  <c r="F59" i="2"/>
  <c r="E59" i="2" s="1"/>
  <c r="F89" i="2"/>
  <c r="E89" i="2" s="1"/>
  <c r="F179" i="2"/>
  <c r="E179" i="2" s="1"/>
  <c r="F194" i="2"/>
  <c r="E194" i="2" s="1"/>
  <c r="F149" i="2"/>
  <c r="E149" i="2" s="1"/>
  <c r="F119" i="2"/>
  <c r="E119" i="2" s="1"/>
  <c r="F74" i="2"/>
  <c r="E74" i="2" s="1"/>
  <c r="F75" i="2" l="1"/>
  <c r="E75" i="2" s="1"/>
  <c r="F150" i="2"/>
  <c r="E150" i="2" s="1"/>
  <c r="F210" i="2"/>
  <c r="E210" i="2" s="1"/>
  <c r="F180" i="2"/>
  <c r="E180" i="2" s="1"/>
  <c r="F60" i="2"/>
  <c r="E60" i="2" s="1"/>
  <c r="F165" i="2"/>
  <c r="E165" i="2" s="1"/>
  <c r="F120" i="2"/>
  <c r="E120" i="2" s="1"/>
  <c r="F135" i="2"/>
  <c r="E135" i="2" s="1"/>
  <c r="F195" i="2"/>
  <c r="E195" i="2" s="1"/>
  <c r="F90" i="2"/>
  <c r="E90" i="2" s="1"/>
  <c r="F105" i="2"/>
  <c r="E105" i="2" s="1"/>
  <c r="F121" i="2" l="1"/>
  <c r="E121" i="2" s="1"/>
  <c r="F61" i="2"/>
  <c r="E61" i="2" s="1"/>
  <c r="F226" i="2"/>
  <c r="E226" i="2" s="1"/>
  <c r="F91" i="2"/>
  <c r="E91" i="2" s="1"/>
  <c r="F136" i="2"/>
  <c r="E136" i="2" s="1"/>
  <c r="F166" i="2"/>
  <c r="E166" i="2" s="1"/>
  <c r="F181" i="2"/>
  <c r="E181" i="2" s="1"/>
  <c r="F106" i="2"/>
  <c r="E106" i="2" s="1"/>
  <c r="F196" i="2"/>
  <c r="E196" i="2" s="1"/>
  <c r="F151" i="2"/>
  <c r="E151" i="2" s="1"/>
  <c r="F211" i="2"/>
  <c r="E211" i="2" s="1"/>
  <c r="F76" i="2"/>
  <c r="E76" i="2" s="1"/>
  <c r="F152" i="2" l="1"/>
  <c r="E152" i="2" s="1"/>
  <c r="F227" i="2"/>
  <c r="E227" i="2" s="1"/>
  <c r="F62" i="2"/>
  <c r="E62" i="2" s="1"/>
  <c r="F77" i="2"/>
  <c r="E77" i="2" s="1"/>
  <c r="F107" i="2"/>
  <c r="E107" i="2" s="1"/>
  <c r="F167" i="2"/>
  <c r="E167" i="2" s="1"/>
  <c r="F212" i="2"/>
  <c r="E212" i="2" s="1"/>
  <c r="F197" i="2"/>
  <c r="E197" i="2" s="1"/>
  <c r="F182" i="2"/>
  <c r="E182" i="2" s="1"/>
  <c r="F137" i="2"/>
  <c r="E137" i="2" s="1"/>
  <c r="F92" i="2"/>
  <c r="E92" i="2" s="1"/>
  <c r="F242" i="2"/>
  <c r="E242" i="2" s="1"/>
  <c r="F122" i="2"/>
  <c r="E122" i="2" s="1"/>
  <c r="F243" i="2" l="1"/>
  <c r="E243" i="2" s="1"/>
  <c r="F138" i="2"/>
  <c r="E138" i="2" s="1"/>
  <c r="F198" i="2"/>
  <c r="E198" i="2" s="1"/>
  <c r="F168" i="2"/>
  <c r="E168" i="2" s="1"/>
  <c r="F228" i="2"/>
  <c r="E228" i="2" s="1"/>
  <c r="F78" i="2"/>
  <c r="E78" i="2" s="1"/>
  <c r="F123" i="2"/>
  <c r="E123" i="2" s="1"/>
  <c r="F93" i="2"/>
  <c r="E93" i="2" s="1"/>
  <c r="F183" i="2"/>
  <c r="E183" i="2" s="1"/>
  <c r="F213" i="2"/>
  <c r="E213" i="2" s="1"/>
  <c r="F108" i="2"/>
  <c r="E108" i="2" s="1"/>
  <c r="F153" i="2"/>
  <c r="E153" i="2" s="1"/>
  <c r="F63" i="2"/>
  <c r="E63" i="2" s="1"/>
  <c r="F139" i="2" l="1"/>
  <c r="E139" i="2" s="1"/>
  <c r="F154" i="2"/>
  <c r="E154" i="2" s="1"/>
  <c r="F214" i="2"/>
  <c r="E214" i="2" s="1"/>
  <c r="F94" i="2"/>
  <c r="E94" i="2" s="1"/>
  <c r="F79" i="2"/>
  <c r="E79" i="2" s="1"/>
  <c r="F169" i="2"/>
  <c r="E169" i="2" s="1"/>
  <c r="F109" i="2"/>
  <c r="E109" i="2" s="1"/>
  <c r="F184" i="2"/>
  <c r="E184" i="2" s="1"/>
  <c r="F124" i="2"/>
  <c r="E124" i="2" s="1"/>
  <c r="F199" i="2"/>
  <c r="E199" i="2" s="1"/>
  <c r="F65" i="2"/>
  <c r="E65" i="2" s="1"/>
  <c r="E64" i="2"/>
  <c r="F229" i="2"/>
  <c r="E229" i="2" s="1"/>
  <c r="F244" i="2"/>
  <c r="E244" i="2" s="1"/>
  <c r="F230" i="2" l="1"/>
  <c r="E230" i="2" s="1"/>
  <c r="F200" i="2"/>
  <c r="E200" i="2" s="1"/>
  <c r="F185" i="2"/>
  <c r="E185" i="2" s="1"/>
  <c r="F170" i="2"/>
  <c r="E170" i="2" s="1"/>
  <c r="F95" i="2"/>
  <c r="E95" i="2" s="1"/>
  <c r="F155" i="2"/>
  <c r="E155" i="2" s="1"/>
  <c r="F245" i="2"/>
  <c r="E245" i="2" s="1"/>
  <c r="F125" i="2"/>
  <c r="E125" i="2" s="1"/>
  <c r="F110" i="2"/>
  <c r="E110" i="2" s="1"/>
  <c r="F81" i="2"/>
  <c r="E81" i="2" s="1"/>
  <c r="F80" i="2"/>
  <c r="E80" i="2" s="1"/>
  <c r="F215" i="2"/>
  <c r="E215" i="2" s="1"/>
  <c r="F140" i="2"/>
  <c r="E140" i="2" s="1"/>
  <c r="F126" i="2" l="1"/>
  <c r="E126" i="2" s="1"/>
  <c r="F201" i="2"/>
  <c r="E201" i="2" s="1"/>
  <c r="F141" i="2"/>
  <c r="E141" i="2" s="1"/>
  <c r="F156" i="2"/>
  <c r="E156" i="2" s="1"/>
  <c r="F171" i="2"/>
  <c r="E171" i="2" s="1"/>
  <c r="F97" i="2"/>
  <c r="E97" i="2" s="1"/>
  <c r="F96" i="2"/>
  <c r="E96" i="2" s="1"/>
  <c r="F246" i="2"/>
  <c r="E246" i="2" s="1"/>
  <c r="F216" i="2"/>
  <c r="E216" i="2" s="1"/>
  <c r="E111" i="2"/>
  <c r="F186" i="2"/>
  <c r="E186" i="2" s="1"/>
  <c r="F231" i="2"/>
  <c r="E231" i="2" s="1"/>
  <c r="F187" i="2" l="1"/>
  <c r="E187" i="2" s="1"/>
  <c r="F217" i="2"/>
  <c r="E217" i="2" s="1"/>
  <c r="F157" i="2"/>
  <c r="E157" i="2" s="1"/>
  <c r="F202" i="2"/>
  <c r="E202" i="2" s="1"/>
  <c r="F232" i="2"/>
  <c r="E232" i="2" s="1"/>
  <c r="F113" i="2"/>
  <c r="E113" i="2" s="1"/>
  <c r="F112" i="2"/>
  <c r="E112" i="2" s="1"/>
  <c r="F247" i="2"/>
  <c r="E247" i="2" s="1"/>
  <c r="F172" i="2"/>
  <c r="E172" i="2" s="1"/>
  <c r="F142" i="2"/>
  <c r="E142" i="2" s="1"/>
  <c r="F127" i="2"/>
  <c r="E127" i="2" s="1"/>
  <c r="F128" i="2" l="1"/>
  <c r="E128" i="2" s="1"/>
  <c r="F129" i="2"/>
  <c r="E129" i="2" s="1"/>
  <c r="F173" i="2"/>
  <c r="E173" i="2" s="1"/>
  <c r="F203" i="2"/>
  <c r="E203" i="2" s="1"/>
  <c r="F218" i="2"/>
  <c r="E218" i="2" s="1"/>
  <c r="F143" i="2"/>
  <c r="E143" i="2" s="1"/>
  <c r="E248" i="2"/>
  <c r="F233" i="2"/>
  <c r="E233" i="2" s="1"/>
  <c r="F158" i="2"/>
  <c r="E158" i="2" s="1"/>
  <c r="F188" i="2"/>
  <c r="E188" i="2" s="1"/>
  <c r="F159" i="2" l="1"/>
  <c r="E159" i="2" s="1"/>
  <c r="F249" i="2"/>
  <c r="E249" i="2" s="1"/>
  <c r="F219" i="2"/>
  <c r="E219" i="2" s="1"/>
  <c r="F174" i="2"/>
  <c r="E174" i="2" s="1"/>
  <c r="F189" i="2"/>
  <c r="E189" i="2" s="1"/>
  <c r="F234" i="2"/>
  <c r="E234" i="2" s="1"/>
  <c r="F145" i="2"/>
  <c r="E145" i="2" s="1"/>
  <c r="F144" i="2"/>
  <c r="E144" i="2" s="1"/>
  <c r="F204" i="2"/>
  <c r="E204" i="2" s="1"/>
  <c r="F175" i="2" l="1"/>
  <c r="E175" i="2" s="1"/>
  <c r="F250" i="2"/>
  <c r="E250" i="2" s="1"/>
  <c r="F205" i="2"/>
  <c r="E205" i="2" s="1"/>
  <c r="F235" i="2"/>
  <c r="E235" i="2" s="1"/>
  <c r="F190" i="2"/>
  <c r="E190" i="2" s="1"/>
  <c r="F220" i="2"/>
  <c r="E220" i="2" s="1"/>
  <c r="F160" i="2"/>
  <c r="E160" i="2" s="1"/>
  <c r="F161" i="2"/>
  <c r="E161" i="2" s="1"/>
  <c r="F221" i="2" l="1"/>
  <c r="E221" i="2" s="1"/>
  <c r="F236" i="2"/>
  <c r="E236" i="2" s="1"/>
  <c r="F251" i="2"/>
  <c r="E251" i="2" s="1"/>
  <c r="F191" i="2"/>
  <c r="E191" i="2" s="1"/>
  <c r="F206" i="2"/>
  <c r="E206" i="2" s="1"/>
  <c r="F177" i="2"/>
  <c r="E177" i="2" s="1"/>
  <c r="F176" i="2"/>
  <c r="E176" i="2" s="1"/>
  <c r="F193" i="2" l="1"/>
  <c r="E193" i="2" s="1"/>
  <c r="F192" i="2"/>
  <c r="E192" i="2" s="1"/>
  <c r="F237" i="2"/>
  <c r="E237" i="2" s="1"/>
  <c r="F207" i="2"/>
  <c r="E207" i="2" s="1"/>
  <c r="F252" i="2"/>
  <c r="E252" i="2" s="1"/>
  <c r="F222" i="2"/>
  <c r="E222" i="2" s="1"/>
  <c r="F253" i="2" l="1"/>
  <c r="E253" i="2" s="1"/>
  <c r="F238" i="2"/>
  <c r="E238" i="2" s="1"/>
  <c r="F223" i="2"/>
  <c r="E223" i="2" s="1"/>
  <c r="F209" i="2"/>
  <c r="E209" i="2" s="1"/>
  <c r="F208" i="2"/>
  <c r="E208" i="2" s="1"/>
  <c r="F239" i="2" l="1"/>
  <c r="E239" i="2" s="1"/>
  <c r="F225" i="2"/>
  <c r="E225" i="2" s="1"/>
  <c r="F224" i="2"/>
  <c r="E224" i="2" s="1"/>
  <c r="F254" i="2"/>
  <c r="E254" i="2" s="1"/>
  <c r="F255" i="2" l="1"/>
  <c r="E255" i="2" s="1"/>
  <c r="F241" i="2"/>
  <c r="E241" i="2" s="1"/>
  <c r="F240" i="2"/>
  <c r="E240" i="2" s="1"/>
  <c r="F257" i="2" l="1"/>
  <c r="F256" i="2"/>
  <c r="E256" i="2" s="1"/>
  <c r="E257" i="2" l="1"/>
  <c r="AL1" i="1"/>
  <c r="AL3" i="1" s="1"/>
  <c r="E3" i="3"/>
  <c r="E2" i="3"/>
  <c r="E4" i="3"/>
</calcChain>
</file>

<file path=xl/sharedStrings.xml><?xml version="1.0" encoding="utf-8"?>
<sst xmlns="http://schemas.openxmlformats.org/spreadsheetml/2006/main" count="452" uniqueCount="199">
  <si>
    <t>A</t>
  </si>
  <si>
    <t>B</t>
  </si>
  <si>
    <t>C</t>
  </si>
  <si>
    <t>D</t>
  </si>
  <si>
    <t>E</t>
  </si>
  <si>
    <t>F</t>
  </si>
  <si>
    <t>Dec</t>
  </si>
  <si>
    <t>Hex</t>
  </si>
  <si>
    <t>Caractère</t>
  </si>
  <si>
    <t>Description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</si>
  <si>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</si>
  <si>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</si>
  <si>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</si>
  <si>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</si>
  <si>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</si>
  <si>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</si>
  <si>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</si>
  <si>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</si>
  <si>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</si>
  <si>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</si>
  <si>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pop</t>
  </si>
  <si>
    <t>U</t>
  </si>
  <si>
    <t>x</t>
  </si>
  <si>
    <t>add</t>
  </si>
  <si>
    <t>sub</t>
  </si>
  <si>
    <t>div</t>
  </si>
  <si>
    <t>mod</t>
  </si>
  <si>
    <t>mul</t>
  </si>
  <si>
    <t>or</t>
  </si>
  <si>
    <t>and</t>
  </si>
  <si>
    <t>pow</t>
  </si>
  <si>
    <t>concat</t>
  </si>
  <si>
    <t>less than</t>
  </si>
  <si>
    <t>greater than</t>
  </si>
  <si>
    <t>Explanation</t>
  </si>
  <si>
    <t>litteral 0</t>
  </si>
  <si>
    <t>litteral 1</t>
  </si>
  <si>
    <t>litteral 2</t>
  </si>
  <si>
    <t>litteral 3</t>
  </si>
  <si>
    <t>litteral 4</t>
  </si>
  <si>
    <t>litteral 5</t>
  </si>
  <si>
    <t>litteral 6</t>
  </si>
  <si>
    <t>litteral 7</t>
  </si>
  <si>
    <t>litteral 8</t>
  </si>
  <si>
    <t>litteral 9</t>
  </si>
  <si>
    <t>equals</t>
  </si>
  <si>
    <t>List</t>
  </si>
  <si>
    <t>split</t>
  </si>
  <si>
    <t>reverse</t>
  </si>
  <si>
    <t>String</t>
  </si>
  <si>
    <t>Int</t>
  </si>
  <si>
    <t>binary</t>
  </si>
  <si>
    <t>hexadecimal</t>
  </si>
  <si>
    <t>factorial</t>
  </si>
  <si>
    <t>duplicate/double</t>
  </si>
  <si>
    <t>even factorization</t>
  </si>
  <si>
    <t>odd factorization</t>
  </si>
  <si>
    <t>sum</t>
  </si>
  <si>
    <t>sum digits</t>
  </si>
  <si>
    <t>uppercase</t>
  </si>
  <si>
    <t>lowercase</t>
  </si>
  <si>
    <t>code units</t>
  </si>
  <si>
    <t>join</t>
  </si>
  <si>
    <t>boolean</t>
  </si>
  <si>
    <t>If List is not empty, if String is not empty, if num &gt; 0, pushes 1. Otherwise, pushes 0.</t>
  </si>
  <si>
    <t>min</t>
  </si>
  <si>
    <t>max</t>
  </si>
  <si>
    <t>If List, pushes the lowest value. Else, push the lowest value on stack</t>
  </si>
  <si>
    <t>If List, pushes the largest value. Else, push the largest value on stack</t>
  </si>
  <si>
    <t>1|2</t>
  </si>
  <si>
    <t>prepend</t>
  </si>
  <si>
    <t>reverse top stack</t>
  </si>
  <si>
    <t>Inverts the 2 items on top of the stack</t>
  </si>
  <si>
    <t>transpose</t>
  </si>
  <si>
    <t>1|stack</t>
  </si>
  <si>
    <t>If List, transpose the List onthe stack. If not, transpose the stack as List on top of the stack</t>
  </si>
  <si>
    <t>If num : sum digits, if String : sum code units</t>
  </si>
  <si>
    <t>exponential</t>
  </si>
  <si>
    <t>a,b</t>
  </si>
  <si>
    <t>bit shift left</t>
  </si>
  <si>
    <t>bit shift right</t>
  </si>
  <si>
    <t>argument</t>
  </si>
  <si>
    <t>Pushes argument on top of the stack</t>
  </si>
  <si>
    <t>alphabet</t>
  </si>
  <si>
    <t>Modifier</t>
  </si>
  <si>
    <t>replace</t>
  </si>
  <si>
    <t>Replaces b by c in a</t>
  </si>
  <si>
    <t>String litteral</t>
  </si>
  <si>
    <t>elementAt</t>
  </si>
  <si>
    <t>Return element from a at index b</t>
  </si>
  <si>
    <t>Factorizes every even element in a by b</t>
  </si>
  <si>
    <t>Factorizes every odd element in a by b</t>
  </si>
  <si>
    <t>Return code units of a</t>
  </si>
  <si>
    <t>Pushes the binary representation of a</t>
  </si>
  <si>
    <t>Pushes the hexadecimal representation of a</t>
  </si>
  <si>
    <t>If a is List, Join a using b, else, join a and b using c</t>
  </si>
  <si>
    <t>2|3</t>
  </si>
  <si>
    <t>Pushes the lowercase alphabet</t>
  </si>
  <si>
    <t>Function</t>
  </si>
  <si>
    <t>Valid Modifier</t>
  </si>
  <si>
    <t>reverse stack</t>
  </si>
  <si>
    <t>Reverses the current stack</t>
  </si>
  <si>
    <t>toggle active stack</t>
  </si>
  <si>
    <t>Toggles between the first and second stack</t>
  </si>
  <si>
    <t>separator</t>
  </si>
  <si>
    <t>Separates function parameters</t>
  </si>
  <si>
    <t>length</t>
  </si>
  <si>
    <t>Pushes the length of a</t>
  </si>
  <si>
    <t>Total Functions</t>
  </si>
  <si>
    <t>Defined Functions</t>
  </si>
  <si>
    <t>shift</t>
  </si>
  <si>
    <t>Shifts a by b</t>
  </si>
  <si>
    <t>for loop delimiter</t>
  </si>
  <si>
    <t xml:space="preserve">Starts/Ends a for loop. </t>
  </si>
  <si>
    <t>random</t>
  </si>
  <si>
    <t>ɍ</t>
  </si>
  <si>
    <t>s</t>
  </si>
  <si>
    <t>n</t>
  </si>
  <si>
    <t>a</t>
  </si>
  <si>
    <t>Random</t>
  </si>
  <si>
    <t>Generates a random string of length a</t>
  </si>
  <si>
    <t>Generates a random int between a and b</t>
  </si>
  <si>
    <t>f</t>
  </si>
  <si>
    <t>Generates a random double between a and b</t>
  </si>
  <si>
    <t>round</t>
  </si>
  <si>
    <t>Rounds a with b precision</t>
  </si>
  <si>
    <t>If b is int, and a is int or List, multiply a by b, if a or b is String, duplicate a b times</t>
  </si>
  <si>
    <t>If b is int, and a is int or List, add a and b, if a or b is String, concatenate a and b</t>
  </si>
  <si>
    <t>new line</t>
  </si>
  <si>
    <t>space</t>
  </si>
  <si>
    <t>compressed string delimiter</t>
  </si>
  <si>
    <t>regex delimiter</t>
  </si>
  <si>
    <t>Parameters</t>
  </si>
  <si>
    <t>mult</t>
  </si>
  <si>
    <t>Num</t>
  </si>
  <si>
    <t>Done</t>
  </si>
  <si>
    <t>Character</t>
  </si>
  <si>
    <t>+</t>
  </si>
  <si>
    <t>-</t>
  </si>
  <si>
    <t>/</t>
  </si>
  <si>
    <t>*</t>
  </si>
  <si>
    <t>%</t>
  </si>
  <si>
    <t>S</t>
  </si>
  <si>
    <t>Char OK</t>
  </si>
  <si>
    <t>Char Code</t>
  </si>
  <si>
    <t>j</t>
  </si>
  <si>
    <t>sumDigits</t>
  </si>
  <si>
    <t>radix</t>
  </si>
  <si>
    <t>hex</t>
  </si>
  <si>
    <t>h</t>
  </si>
  <si>
    <t>b</t>
  </si>
  <si>
    <t>d</t>
  </si>
  <si>
    <t>=</t>
  </si>
  <si>
    <t>R</t>
  </si>
  <si>
    <t>↺</t>
  </si>
  <si>
    <t>→</t>
  </si>
  <si>
    <t>abs</t>
  </si>
  <si>
    <t>invert</t>
  </si>
  <si>
    <t>ceil</t>
  </si>
  <si>
    <t>floor</t>
  </si>
  <si>
    <t>_</t>
  </si>
  <si>
    <t>¯</t>
  </si>
  <si>
    <t>≅</t>
  </si>
  <si>
    <t>∥</t>
  </si>
  <si>
    <t>!</t>
  </si>
  <si>
    <t>⊶</t>
  </si>
  <si>
    <t>randomString</t>
  </si>
  <si>
    <t>randomInt</t>
  </si>
  <si>
    <t>randomDouble</t>
  </si>
  <si>
    <t>ɍs</t>
  </si>
  <si>
    <t>ɍn</t>
  </si>
  <si>
    <t>ɍf</t>
  </si>
  <si>
    <t>Char Code Modifier</t>
  </si>
  <si>
    <t>ID</t>
  </si>
  <si>
    <t>Command</t>
  </si>
  <si>
    <t>{</t>
  </si>
  <si>
    <t>}</t>
  </si>
  <si>
    <t>[</t>
  </si>
  <si>
    <t>]</t>
  </si>
  <si>
    <t>loop start</t>
  </si>
  <si>
    <t>loop end</t>
  </si>
  <si>
    <t>function separator</t>
  </si>
  <si>
    <t>;</t>
  </si>
  <si>
    <t>concatenate</t>
  </si>
  <si>
    <t>.</t>
  </si>
  <si>
    <t>pad left</t>
  </si>
  <si>
    <t>pad right</t>
  </si>
  <si>
    <t>pl</t>
  </si>
  <si>
    <t>pr</t>
  </si>
  <si>
    <t>Functions</t>
  </si>
  <si>
    <t>Unique Characters</t>
  </si>
  <si>
    <t>Characters</t>
  </si>
  <si>
    <t>Unique Characters Count</t>
  </si>
  <si>
    <t>?</t>
  </si>
  <si>
    <t>ternary</t>
  </si>
  <si>
    <t>a,b,c</t>
  </si>
  <si>
    <t>function block start</t>
  </si>
  <si>
    <t>function block end</t>
  </si>
  <si>
    <t>Func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</si>
</sst>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1" xfId="0" applyFont="1" applyFill="1" applyBorder="1"/>
    <xf numFmtId="0" fontId="1" fillId="2" borderId="1" xfId="0" quotePrefix="1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quotePrefix="1" applyFont="1" applyBorder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20" fontId="0" fillId="0" borderId="0" xfId="0" quotePrefix="1" applyNumberFormat="1" applyAlignment="1">
      <alignment horizontal="right"/>
    </xf>
    <xf numFmtId="16" fontId="0" fillId="0" borderId="0" xfId="0" quotePrefix="1" applyNumberFormat="1" applyAlignment="1">
      <alignment horizontal="right"/>
    </xf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ourcentage" xfId="1" builtinId="5"/>
  </cellStyles>
  <dxfs count="21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nctions" displayName="Functions" ref="A1:M257" totalsRowShown="0">
  <autoFilter ref="A1:M257" xr:uid="{00000000-0009-0000-0100-000001000000}"/>
  <tableColumns count="13">
    <tableColumn id="1" xr3:uid="{00000000-0010-0000-0000-000001000000}" name="Dec"/>
    <tableColumn id="2" xr3:uid="{00000000-0010-0000-0000-000002000000}" name="Hex" dataDxfId="20">
      <calculatedColumnFormula>IF(Functions[[#This Row],[Dec]]&lt;16,"0"&amp;DEC2HEX(A2),DEC2HEX(Functions[[#This Row],[Dec]]))</calculatedColumnFormula>
    </tableColumn>
    <tableColumn id="3" xr3:uid="{00000000-0010-0000-0000-000003000000}" name="A" dataDxfId="19">
      <calculatedColumnFormula>LEFT(Functions[[#This Row],[Hex]],1)</calculatedColumnFormula>
    </tableColumn>
    <tableColumn id="4" xr3:uid="{00000000-0010-0000-0000-000004000000}" name="B" dataDxfId="18">
      <calculatedColumnFormula>RIGHT(Functions[[#This Row],[Hex]],1)</calculatedColumnFormula>
    </tableColumn>
    <tableColumn id="10" xr3:uid="{00000000-0010-0000-0000-00000A000000}" name="U" dataDxfId="17">
      <calculatedColumnFormula>_xlfn.UNICODE(Functions[[#This Row],[Caractère]])</calculatedColumnFormula>
    </tableColumn>
    <tableColumn id="5" xr3:uid="{00000000-0010-0000-0000-000005000000}" name="Caractère" dataDxfId="16">
      <calculatedColumnFormula>INDEX(CodePage!$B$2:$Q$17,MATCH(Functions[[#This Row],[A]],CodePage!$A$2:$A$17,0),MATCH(Functions[[#This Row],[B]],CodePage!$B$1:$Q$1,0))</calculatedColumnFormula>
    </tableColumn>
    <tableColumn id="7" xr3:uid="{00000000-0010-0000-0000-000007000000}" name="pop" dataDxfId="15"/>
    <tableColumn id="6" xr3:uid="{00000000-0010-0000-0000-000006000000}" name="Description" dataDxfId="14"/>
    <tableColumn id="8" xr3:uid="{00000000-0010-0000-0000-000008000000}" name="Modifier" dataDxfId="13"/>
    <tableColumn id="12" xr3:uid="{00000000-0010-0000-0000-00000C000000}" name="List" dataDxfId="12"/>
    <tableColumn id="13" xr3:uid="{00000000-0010-0000-0000-00000D000000}" name="String" dataDxfId="11"/>
    <tableColumn id="14" xr3:uid="{00000000-0010-0000-0000-00000E000000}" name="Int" dataDxfId="10"/>
    <tableColumn id="11" xr3:uid="{00000000-0010-0000-0000-00000B000000}" name="Explanation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E4" totalsRowShown="0">
  <autoFilter ref="A1:E4" xr:uid="{00000000-0009-0000-0100-000002000000}"/>
  <tableColumns count="5">
    <tableColumn id="1" xr3:uid="{00000000-0010-0000-0100-000001000000}" name="Function"/>
    <tableColumn id="2" xr3:uid="{00000000-0010-0000-0100-000002000000}" name="Modifier"/>
    <tableColumn id="5" xr3:uid="{00000000-0010-0000-0100-000005000000}" name="pop"/>
    <tableColumn id="3" xr3:uid="{00000000-0010-0000-0100-000003000000}" name="Description"/>
    <tableColumn id="4" xr3:uid="{00000000-0010-0000-0100-000004000000}" name="Valid Modifier" dataDxfId="8">
      <calculatedColumnFormula>COUNTIF(Functions[Caractère],Tableau2[[#This Row],[Modifier]])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1:O44" totalsRowShown="0">
  <autoFilter ref="A1:O44" xr:uid="{00000000-0009-0000-0100-000003000000}"/>
  <tableColumns count="15">
    <tableColumn id="1" xr3:uid="{00000000-0010-0000-0200-000001000000}" name="Function"/>
    <tableColumn id="8" xr3:uid="{00000000-0010-0000-0200-000008000000}" name="Character"/>
    <tableColumn id="14" xr3:uid="{00000000-0010-0000-0200-00000E000000}" name="Command" dataDxfId="7">
      <calculatedColumnFormula>LEFT(Tableau3[[#This Row],[Character]],1)</calculatedColumnFormula>
    </tableColumn>
    <tableColumn id="13" xr3:uid="{00000000-0010-0000-0200-00000D000000}" name="Modifier" dataDxfId="6">
      <calculatedColumnFormula>IF(LEN(Tableau3[[#This Row],[Character]])&gt;1,RIGHT(Tableau3[[#This Row],[Character]],LEN(Tableau3[[#This Row],[Character]])-1),"")</calculatedColumnFormula>
    </tableColumn>
    <tableColumn id="10" xr3:uid="{00000000-0010-0000-0200-00000A000000}" name="Char Code" dataDxfId="5">
      <calculatedColumnFormula>_xlfn.UNICODE(Tableau3[[#This Row],[Command]])</calculatedColumnFormula>
    </tableColumn>
    <tableColumn id="11" xr3:uid="{00000000-0010-0000-0200-00000B000000}" name="Char Code Modifier" dataDxfId="4">
      <calculatedColumnFormula>IF(Tableau3[[#This Row],[Modifier]]&lt;&gt;"",_xlfn.UNICODE(Tableau3[[#This Row],[Modifier]]),"")</calculatedColumnFormula>
    </tableColumn>
    <tableColumn id="12" xr3:uid="{00000000-0010-0000-0200-00000C000000}" name="ID" dataDxfId="3">
      <calculatedColumnFormula>Tableau3[[#This Row],[Char Code]]&amp;Tableau3[[#This Row],[Char Code Modifier]]</calculatedColumnFormula>
    </tableColumn>
    <tableColumn id="9" xr3:uid="{00000000-0010-0000-0200-000009000000}" name="Char OK" dataDxfId="2">
      <calculatedColumnFormula>COUNTIFS(Tableau3[ID],Tableau3[[#This Row],[ID]])=1</calculatedColumnFormula>
    </tableColumn>
    <tableColumn id="15" xr3:uid="{F98EB86A-D0EF-40AA-99A6-10FF98B1ABB4}" name="Func OK" dataDxfId="0">
      <calculatedColumnFormula>COUNTIF(Tableau3[Function],Tableau3[[#This Row],[Function]])=1</calculatedColumnFormula>
    </tableColumn>
    <tableColumn id="2" xr3:uid="{00000000-0010-0000-0200-000002000000}" name="Description"/>
    <tableColumn id="3" xr3:uid="{00000000-0010-0000-0200-000003000000}" name="Parameters"/>
    <tableColumn id="4" xr3:uid="{00000000-0010-0000-0200-000004000000}" name="String"/>
    <tableColumn id="5" xr3:uid="{00000000-0010-0000-0200-000005000000}" name="Num"/>
    <tableColumn id="6" xr3:uid="{00000000-0010-0000-0200-000006000000}" name="List"/>
    <tableColumn id="7" xr3:uid="{00000000-0010-0000-0200-000007000000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n.wikipedia.org/wiki/Congruence_(geometry)" TargetMode="External"/><Relationship Id="rId1" Type="http://schemas.openxmlformats.org/officeDocument/2006/relationships/hyperlink" Target="https://en.wikipedia.org/wiki/%E2%86%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workbookViewId="0">
      <selection activeCell="AL7" sqref="AL7"/>
    </sheetView>
  </sheetViews>
  <sheetFormatPr baseColWidth="10" defaultColWidth="11.42578125" defaultRowHeight="15" x14ac:dyDescent="0.25"/>
  <cols>
    <col min="1" max="1" width="2.28515625" bestFit="1" customWidth="1"/>
    <col min="2" max="2" width="3.140625" bestFit="1" customWidth="1"/>
    <col min="3" max="6" width="2.7109375" bestFit="1" customWidth="1"/>
    <col min="7" max="7" width="3.140625" bestFit="1" customWidth="1"/>
    <col min="8" max="8" width="2.5703125" bestFit="1" customWidth="1"/>
    <col min="9" max="9" width="3.140625" bestFit="1" customWidth="1"/>
    <col min="10" max="10" width="2.5703125" bestFit="1" customWidth="1"/>
    <col min="11" max="12" width="2.42578125" bestFit="1" customWidth="1"/>
    <col min="13" max="15" width="2.85546875" bestFit="1" customWidth="1"/>
    <col min="16" max="16" width="2.42578125" bestFit="1" customWidth="1"/>
    <col min="17" max="17" width="2.7109375" bestFit="1" customWidth="1"/>
    <col min="19" max="19" width="2.28515625" bestFit="1" customWidth="1"/>
    <col min="20" max="35" width="4.42578125" bestFit="1" customWidth="1"/>
    <col min="37" max="37" width="17.28515625" bestFit="1" customWidth="1"/>
  </cols>
  <sheetData>
    <row r="1" spans="1:38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S1" s="3"/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s="4" t="s">
        <v>19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I1" s="5" t="s">
        <v>5</v>
      </c>
      <c r="AK1" t="s">
        <v>108</v>
      </c>
      <c r="AL1">
        <f>COUNTA(Functions[Caractère])</f>
        <v>256</v>
      </c>
    </row>
    <row r="2" spans="1:38" x14ac:dyDescent="0.25">
      <c r="A2" s="4" t="s">
        <v>10</v>
      </c>
      <c r="B2" s="7" t="str">
        <f>_xlfn.UNICHAR(HEX2DEC(CONCATENATE($A10+16,B$1)))</f>
        <v>ɀ</v>
      </c>
      <c r="C2" s="7" t="str">
        <f t="shared" ref="C2:Q3" si="0">_xlfn.UNICHAR(HEX2DEC(CONCATENATE($A10+16,C$1)))</f>
        <v>Ɂ</v>
      </c>
      <c r="D2" s="7" t="str">
        <f t="shared" si="0"/>
        <v>ɂ</v>
      </c>
      <c r="E2" s="7" t="str">
        <f t="shared" si="0"/>
        <v>Ƀ</v>
      </c>
      <c r="F2" s="7" t="str">
        <f t="shared" si="0"/>
        <v>Ʉ</v>
      </c>
      <c r="G2" s="7" t="str">
        <f t="shared" si="0"/>
        <v>Ʌ</v>
      </c>
      <c r="H2" s="7" t="str">
        <f t="shared" si="0"/>
        <v>Ɇ</v>
      </c>
      <c r="I2" s="7" t="str">
        <f t="shared" si="0"/>
        <v>ɇ</v>
      </c>
      <c r="J2" s="7" t="str">
        <f t="shared" si="0"/>
        <v>Ɉ</v>
      </c>
      <c r="K2" s="7" t="str">
        <f t="shared" si="0"/>
        <v>ɉ</v>
      </c>
      <c r="L2" s="7" t="str">
        <f t="shared" si="0"/>
        <v>Ɋ</v>
      </c>
      <c r="M2" s="7" t="str">
        <f t="shared" si="0"/>
        <v>ɋ</v>
      </c>
      <c r="N2" s="7" t="str">
        <f t="shared" si="0"/>
        <v>Ɍ</v>
      </c>
      <c r="O2" s="7" t="str">
        <f t="shared" si="0"/>
        <v>ɍ</v>
      </c>
      <c r="P2" s="7" t="str">
        <f t="shared" si="0"/>
        <v>Ɏ</v>
      </c>
      <c r="Q2" s="7" t="str">
        <f t="shared" si="0"/>
        <v>ɏ</v>
      </c>
      <c r="R2" s="2"/>
      <c r="S2" s="4" t="s">
        <v>10</v>
      </c>
      <c r="T2" s="6">
        <f>_xlfn.UNICODE(B2)</f>
        <v>576</v>
      </c>
      <c r="U2" s="6">
        <f t="shared" ref="U2:Y2" si="1">_xlfn.UNICODE(C2)</f>
        <v>577</v>
      </c>
      <c r="V2" s="6">
        <f t="shared" si="1"/>
        <v>578</v>
      </c>
      <c r="W2" s="6">
        <f t="shared" si="1"/>
        <v>579</v>
      </c>
      <c r="X2" s="6">
        <f t="shared" si="1"/>
        <v>580</v>
      </c>
      <c r="Y2" s="6">
        <f t="shared" si="1"/>
        <v>581</v>
      </c>
      <c r="Z2" s="6">
        <f>_xlfn.UNICODE(H2)</f>
        <v>582</v>
      </c>
      <c r="AA2" s="6">
        <f t="shared" ref="AA2" si="2">_xlfn.UNICODE(I2)</f>
        <v>583</v>
      </c>
      <c r="AB2" s="6">
        <f t="shared" ref="AB2" si="3">_xlfn.UNICODE(J2)</f>
        <v>584</v>
      </c>
      <c r="AC2" s="6">
        <f t="shared" ref="AC2" si="4">_xlfn.UNICODE(K2)</f>
        <v>585</v>
      </c>
      <c r="AD2" s="6">
        <f t="shared" ref="AD2" si="5">_xlfn.UNICODE(L2)</f>
        <v>586</v>
      </c>
      <c r="AE2" s="6">
        <f t="shared" ref="AE2" si="6">_xlfn.UNICODE(M2)</f>
        <v>587</v>
      </c>
      <c r="AF2" s="6">
        <f>_xlfn.UNICODE(N2)</f>
        <v>588</v>
      </c>
      <c r="AG2" s="6">
        <f t="shared" ref="AG2" si="7">_xlfn.UNICODE(O2)</f>
        <v>589</v>
      </c>
      <c r="AH2" s="6">
        <f>_xlfn.UNICODE(P2)</f>
        <v>590</v>
      </c>
      <c r="AI2" s="6">
        <f>_xlfn.UNICODE(Q2)</f>
        <v>591</v>
      </c>
      <c r="AK2" t="s">
        <v>109</v>
      </c>
      <c r="AL2">
        <f>COUNTA(Functions[Description])</f>
        <v>62</v>
      </c>
    </row>
    <row r="3" spans="1:38" x14ac:dyDescent="0.25">
      <c r="A3" s="4" t="s">
        <v>11</v>
      </c>
      <c r="B3" s="7" t="str">
        <f>_xlfn.UNICHAR(HEX2DEC(CONCATENATE($A11+16,B$1)))</f>
        <v>ɐ</v>
      </c>
      <c r="C3" s="7" t="str">
        <f t="shared" si="0"/>
        <v>ɑ</v>
      </c>
      <c r="D3" s="7" t="str">
        <f t="shared" si="0"/>
        <v>ɒ</v>
      </c>
      <c r="E3" s="7" t="str">
        <f t="shared" si="0"/>
        <v>ɓ</v>
      </c>
      <c r="F3" s="7" t="str">
        <f t="shared" si="0"/>
        <v>ɔ</v>
      </c>
      <c r="G3" s="7" t="str">
        <f t="shared" si="0"/>
        <v>ɕ</v>
      </c>
      <c r="H3" s="7" t="str">
        <f t="shared" si="0"/>
        <v>ɖ</v>
      </c>
      <c r="I3" s="7" t="str">
        <f t="shared" si="0"/>
        <v>ɗ</v>
      </c>
      <c r="J3" s="7" t="str">
        <f t="shared" si="0"/>
        <v>ɘ</v>
      </c>
      <c r="K3" s="7" t="str">
        <f t="shared" si="0"/>
        <v>ə</v>
      </c>
      <c r="L3" s="7" t="str">
        <f t="shared" si="0"/>
        <v>ɚ</v>
      </c>
      <c r="M3" s="7" t="str">
        <f t="shared" si="0"/>
        <v>ɛ</v>
      </c>
      <c r="N3" s="7" t="str">
        <f t="shared" si="0"/>
        <v>ɜ</v>
      </c>
      <c r="O3" s="7" t="str">
        <f t="shared" si="0"/>
        <v>ɝ</v>
      </c>
      <c r="P3" s="7" t="str">
        <f t="shared" si="0"/>
        <v>ɞ</v>
      </c>
      <c r="Q3" s="7" t="str">
        <f t="shared" si="0"/>
        <v>ɟ</v>
      </c>
      <c r="S3" s="4" t="s">
        <v>11</v>
      </c>
      <c r="T3" s="6">
        <f t="shared" ref="T3:T17" si="8">_xlfn.UNICODE(B3)</f>
        <v>592</v>
      </c>
      <c r="U3" s="6">
        <f t="shared" ref="U3:U17" si="9">_xlfn.UNICODE(C3)</f>
        <v>593</v>
      </c>
      <c r="V3" s="6">
        <f t="shared" ref="V3:V17" si="10">_xlfn.UNICODE(D3)</f>
        <v>594</v>
      </c>
      <c r="W3" s="6">
        <f t="shared" ref="W3:W17" si="11">_xlfn.UNICODE(E3)</f>
        <v>595</v>
      </c>
      <c r="X3" s="6">
        <f t="shared" ref="X3:X17" si="12">_xlfn.UNICODE(F3)</f>
        <v>596</v>
      </c>
      <c r="Y3" s="6">
        <f t="shared" ref="Y3:Y17" si="13">_xlfn.UNICODE(G3)</f>
        <v>597</v>
      </c>
      <c r="Z3" s="6">
        <f t="shared" ref="Z3:Z17" si="14">_xlfn.UNICODE(H3)</f>
        <v>598</v>
      </c>
      <c r="AA3" s="6">
        <f t="shared" ref="AA3:AA17" si="15">_xlfn.UNICODE(I3)</f>
        <v>599</v>
      </c>
      <c r="AB3" s="6">
        <f t="shared" ref="AB3:AB17" si="16">_xlfn.UNICODE(J3)</f>
        <v>600</v>
      </c>
      <c r="AC3" s="6">
        <f t="shared" ref="AC3:AC17" si="17">_xlfn.UNICODE(K3)</f>
        <v>601</v>
      </c>
      <c r="AD3" s="6">
        <f t="shared" ref="AD3:AD17" si="18">_xlfn.UNICODE(L3)</f>
        <v>602</v>
      </c>
      <c r="AE3" s="6">
        <f t="shared" ref="AE3:AE17" si="19">_xlfn.UNICODE(M3)</f>
        <v>603</v>
      </c>
      <c r="AF3" s="6">
        <f t="shared" ref="AF3:AF17" si="20">_xlfn.UNICODE(N3)</f>
        <v>604</v>
      </c>
      <c r="AG3" s="6">
        <f t="shared" ref="AG3:AG17" si="21">_xlfn.UNICODE(O3)</f>
        <v>605</v>
      </c>
      <c r="AH3" s="6">
        <f t="shared" ref="AH3:AH17" si="22">_xlfn.UNICODE(P3)</f>
        <v>606</v>
      </c>
      <c r="AI3" s="6">
        <f t="shared" ref="AI3:AI17" si="23">_xlfn.UNICODE(Q3)</f>
        <v>607</v>
      </c>
      <c r="AL3" s="12">
        <f>AL2/AL1</f>
        <v>0.2421875</v>
      </c>
    </row>
    <row r="4" spans="1:38" x14ac:dyDescent="0.25">
      <c r="A4" s="4" t="s">
        <v>12</v>
      </c>
      <c r="B4" s="7" t="str">
        <f>_xlfn.UNICHAR(HEX2DEC(CONCATENATE($A4,B$1)))</f>
        <v xml:space="preserve"> </v>
      </c>
      <c r="C4" s="7" t="str">
        <f t="shared" ref="C4:Q9" si="24">_xlfn.UNICHAR(HEX2DEC(CONCATENATE($A4,C$1)))</f>
        <v>!</v>
      </c>
      <c r="D4" s="7" t="str">
        <f t="shared" si="24"/>
        <v>"</v>
      </c>
      <c r="E4" s="7" t="str">
        <f t="shared" si="24"/>
        <v>#</v>
      </c>
      <c r="F4" s="7" t="str">
        <f t="shared" si="24"/>
        <v>$</v>
      </c>
      <c r="G4" s="7" t="str">
        <f t="shared" si="24"/>
        <v>%</v>
      </c>
      <c r="H4" s="7" t="str">
        <f t="shared" si="24"/>
        <v>&amp;</v>
      </c>
      <c r="I4" s="7" t="str">
        <f t="shared" si="24"/>
        <v>'</v>
      </c>
      <c r="J4" s="7" t="str">
        <f t="shared" si="24"/>
        <v>(</v>
      </c>
      <c r="K4" s="7" t="str">
        <f t="shared" si="24"/>
        <v>)</v>
      </c>
      <c r="L4" s="7" t="str">
        <f t="shared" si="24"/>
        <v>*</v>
      </c>
      <c r="M4" s="7" t="str">
        <f t="shared" si="24"/>
        <v>+</v>
      </c>
      <c r="N4" s="7" t="str">
        <f t="shared" si="24"/>
        <v>,</v>
      </c>
      <c r="O4" s="7" t="str">
        <f t="shared" si="24"/>
        <v>-</v>
      </c>
      <c r="P4" s="7" t="str">
        <f t="shared" si="24"/>
        <v>.</v>
      </c>
      <c r="Q4" s="7" t="str">
        <f t="shared" si="24"/>
        <v>/</v>
      </c>
      <c r="S4" s="4" t="s">
        <v>12</v>
      </c>
      <c r="T4" s="6">
        <f t="shared" si="8"/>
        <v>32</v>
      </c>
      <c r="U4" s="6">
        <f t="shared" si="9"/>
        <v>33</v>
      </c>
      <c r="V4" s="6">
        <f t="shared" si="10"/>
        <v>34</v>
      </c>
      <c r="W4" s="6">
        <f t="shared" si="11"/>
        <v>35</v>
      </c>
      <c r="X4" s="6">
        <f t="shared" si="12"/>
        <v>36</v>
      </c>
      <c r="Y4" s="6">
        <f t="shared" si="13"/>
        <v>37</v>
      </c>
      <c r="Z4" s="6">
        <f t="shared" si="14"/>
        <v>38</v>
      </c>
      <c r="AA4" s="6">
        <f t="shared" si="15"/>
        <v>39</v>
      </c>
      <c r="AB4" s="6">
        <f t="shared" si="16"/>
        <v>40</v>
      </c>
      <c r="AC4" s="6">
        <f t="shared" si="17"/>
        <v>41</v>
      </c>
      <c r="AD4" s="6">
        <f t="shared" si="18"/>
        <v>42</v>
      </c>
      <c r="AE4" s="6">
        <f t="shared" si="19"/>
        <v>43</v>
      </c>
      <c r="AF4" s="6">
        <f t="shared" si="20"/>
        <v>44</v>
      </c>
      <c r="AG4" s="6">
        <f t="shared" si="21"/>
        <v>45</v>
      </c>
      <c r="AH4" s="6">
        <f t="shared" si="22"/>
        <v>46</v>
      </c>
      <c r="AI4" s="6">
        <f t="shared" si="23"/>
        <v>47</v>
      </c>
    </row>
    <row r="5" spans="1:38" x14ac:dyDescent="0.25">
      <c r="A5" s="4" t="s">
        <v>13</v>
      </c>
      <c r="B5" s="7" t="str">
        <f t="shared" ref="B5:B9" si="25">_xlfn.UNICHAR(HEX2DEC(CONCATENATE($A5,B$1)))</f>
        <v>0</v>
      </c>
      <c r="C5" s="7" t="str">
        <f t="shared" si="24"/>
        <v>1</v>
      </c>
      <c r="D5" s="7" t="str">
        <f t="shared" si="24"/>
        <v>2</v>
      </c>
      <c r="E5" s="7" t="str">
        <f t="shared" si="24"/>
        <v>3</v>
      </c>
      <c r="F5" s="7" t="str">
        <f t="shared" si="24"/>
        <v>4</v>
      </c>
      <c r="G5" s="7" t="str">
        <f t="shared" si="24"/>
        <v>5</v>
      </c>
      <c r="H5" s="7" t="str">
        <f t="shared" si="24"/>
        <v>6</v>
      </c>
      <c r="I5" s="7" t="str">
        <f t="shared" si="24"/>
        <v>7</v>
      </c>
      <c r="J5" s="7" t="str">
        <f t="shared" si="24"/>
        <v>8</v>
      </c>
      <c r="K5" s="7" t="str">
        <f t="shared" si="24"/>
        <v>9</v>
      </c>
      <c r="L5" s="7" t="str">
        <f t="shared" si="24"/>
        <v>:</v>
      </c>
      <c r="M5" s="7" t="str">
        <f t="shared" si="24"/>
        <v>;</v>
      </c>
      <c r="N5" s="7" t="str">
        <f t="shared" si="24"/>
        <v>&lt;</v>
      </c>
      <c r="O5" s="7" t="str">
        <f t="shared" si="24"/>
        <v>=</v>
      </c>
      <c r="P5" s="7" t="str">
        <f t="shared" si="24"/>
        <v>&gt;</v>
      </c>
      <c r="Q5" s="7" t="str">
        <f t="shared" si="24"/>
        <v>?</v>
      </c>
      <c r="S5" s="4" t="s">
        <v>13</v>
      </c>
      <c r="T5" s="6">
        <f t="shared" si="8"/>
        <v>48</v>
      </c>
      <c r="U5" s="6">
        <f t="shared" si="9"/>
        <v>49</v>
      </c>
      <c r="V5" s="6">
        <f t="shared" si="10"/>
        <v>50</v>
      </c>
      <c r="W5" s="6">
        <f t="shared" si="11"/>
        <v>51</v>
      </c>
      <c r="X5" s="6">
        <f t="shared" si="12"/>
        <v>52</v>
      </c>
      <c r="Y5" s="6">
        <f t="shared" si="13"/>
        <v>53</v>
      </c>
      <c r="Z5" s="6">
        <f t="shared" si="14"/>
        <v>54</v>
      </c>
      <c r="AA5" s="6">
        <f t="shared" si="15"/>
        <v>55</v>
      </c>
      <c r="AB5" s="6">
        <f t="shared" si="16"/>
        <v>56</v>
      </c>
      <c r="AC5" s="6">
        <f t="shared" si="17"/>
        <v>57</v>
      </c>
      <c r="AD5" s="6">
        <f t="shared" si="18"/>
        <v>58</v>
      </c>
      <c r="AE5" s="6">
        <f t="shared" si="19"/>
        <v>59</v>
      </c>
      <c r="AF5" s="6">
        <f t="shared" si="20"/>
        <v>60</v>
      </c>
      <c r="AG5" s="6">
        <f t="shared" si="21"/>
        <v>61</v>
      </c>
      <c r="AH5" s="6">
        <f t="shared" si="22"/>
        <v>62</v>
      </c>
      <c r="AI5" s="6">
        <f t="shared" si="23"/>
        <v>63</v>
      </c>
    </row>
    <row r="6" spans="1:38" x14ac:dyDescent="0.25">
      <c r="A6" s="4" t="s">
        <v>14</v>
      </c>
      <c r="B6" s="7" t="str">
        <f t="shared" si="25"/>
        <v>@</v>
      </c>
      <c r="C6" s="7" t="str">
        <f t="shared" si="24"/>
        <v>A</v>
      </c>
      <c r="D6" s="7" t="str">
        <f t="shared" si="24"/>
        <v>B</v>
      </c>
      <c r="E6" s="7" t="str">
        <f t="shared" si="24"/>
        <v>C</v>
      </c>
      <c r="F6" s="7" t="str">
        <f t="shared" si="24"/>
        <v>D</v>
      </c>
      <c r="G6" s="7" t="str">
        <f t="shared" si="24"/>
        <v>E</v>
      </c>
      <c r="H6" s="7" t="str">
        <f t="shared" si="24"/>
        <v>F</v>
      </c>
      <c r="I6" s="7" t="str">
        <f t="shared" si="24"/>
        <v>G</v>
      </c>
      <c r="J6" s="7" t="str">
        <f t="shared" si="24"/>
        <v>H</v>
      </c>
      <c r="K6" s="7" t="str">
        <f t="shared" si="24"/>
        <v>I</v>
      </c>
      <c r="L6" s="7" t="str">
        <f t="shared" si="24"/>
        <v>J</v>
      </c>
      <c r="M6" s="7" t="str">
        <f t="shared" si="24"/>
        <v>K</v>
      </c>
      <c r="N6" s="7" t="str">
        <f t="shared" si="24"/>
        <v>L</v>
      </c>
      <c r="O6" s="7" t="str">
        <f t="shared" si="24"/>
        <v>M</v>
      </c>
      <c r="P6" s="7" t="str">
        <f t="shared" si="24"/>
        <v>N</v>
      </c>
      <c r="Q6" s="7" t="str">
        <f t="shared" si="24"/>
        <v>O</v>
      </c>
      <c r="S6" s="4" t="s">
        <v>14</v>
      </c>
      <c r="T6" s="6">
        <f t="shared" si="8"/>
        <v>64</v>
      </c>
      <c r="U6" s="6">
        <f t="shared" si="9"/>
        <v>65</v>
      </c>
      <c r="V6" s="6">
        <f t="shared" si="10"/>
        <v>66</v>
      </c>
      <c r="W6" s="6">
        <f t="shared" si="11"/>
        <v>67</v>
      </c>
      <c r="X6" s="6">
        <f t="shared" si="12"/>
        <v>68</v>
      </c>
      <c r="Y6" s="6">
        <f t="shared" si="13"/>
        <v>69</v>
      </c>
      <c r="Z6" s="6">
        <f t="shared" si="14"/>
        <v>70</v>
      </c>
      <c r="AA6" s="6">
        <f t="shared" si="15"/>
        <v>71</v>
      </c>
      <c r="AB6" s="6">
        <f t="shared" si="16"/>
        <v>72</v>
      </c>
      <c r="AC6" s="6">
        <f t="shared" si="17"/>
        <v>73</v>
      </c>
      <c r="AD6" s="6">
        <f t="shared" si="18"/>
        <v>74</v>
      </c>
      <c r="AE6" s="6">
        <f t="shared" si="19"/>
        <v>75</v>
      </c>
      <c r="AF6" s="6">
        <f t="shared" si="20"/>
        <v>76</v>
      </c>
      <c r="AG6" s="6">
        <f t="shared" si="21"/>
        <v>77</v>
      </c>
      <c r="AH6" s="6">
        <f t="shared" si="22"/>
        <v>78</v>
      </c>
      <c r="AI6" s="6">
        <f t="shared" si="23"/>
        <v>79</v>
      </c>
    </row>
    <row r="7" spans="1:38" x14ac:dyDescent="0.25">
      <c r="A7" s="4" t="s">
        <v>15</v>
      </c>
      <c r="B7" s="7" t="str">
        <f t="shared" si="25"/>
        <v>P</v>
      </c>
      <c r="C7" s="7" t="str">
        <f t="shared" si="24"/>
        <v>Q</v>
      </c>
      <c r="D7" s="7" t="str">
        <f t="shared" si="24"/>
        <v>R</v>
      </c>
      <c r="E7" s="7" t="str">
        <f t="shared" si="24"/>
        <v>S</v>
      </c>
      <c r="F7" s="7" t="str">
        <f t="shared" si="24"/>
        <v>T</v>
      </c>
      <c r="G7" s="7" t="str">
        <f t="shared" si="24"/>
        <v>U</v>
      </c>
      <c r="H7" s="7" t="str">
        <f t="shared" si="24"/>
        <v>V</v>
      </c>
      <c r="I7" s="7" t="str">
        <f t="shared" si="24"/>
        <v>W</v>
      </c>
      <c r="J7" s="7" t="str">
        <f t="shared" si="24"/>
        <v>X</v>
      </c>
      <c r="K7" s="7" t="str">
        <f t="shared" si="24"/>
        <v>Y</v>
      </c>
      <c r="L7" s="7" t="str">
        <f t="shared" si="24"/>
        <v>Z</v>
      </c>
      <c r="M7" s="7" t="str">
        <f t="shared" si="24"/>
        <v>[</v>
      </c>
      <c r="N7" s="7" t="str">
        <f t="shared" si="24"/>
        <v>\</v>
      </c>
      <c r="O7" s="7" t="str">
        <f t="shared" si="24"/>
        <v>]</v>
      </c>
      <c r="P7" s="7" t="str">
        <f t="shared" si="24"/>
        <v>^</v>
      </c>
      <c r="Q7" s="7" t="str">
        <f t="shared" si="24"/>
        <v>_</v>
      </c>
      <c r="S7" s="4" t="s">
        <v>15</v>
      </c>
      <c r="T7" s="6">
        <f t="shared" si="8"/>
        <v>80</v>
      </c>
      <c r="U7" s="6">
        <f t="shared" si="9"/>
        <v>81</v>
      </c>
      <c r="V7" s="6">
        <f t="shared" si="10"/>
        <v>82</v>
      </c>
      <c r="W7" s="6">
        <f t="shared" si="11"/>
        <v>83</v>
      </c>
      <c r="X7" s="6">
        <f t="shared" si="12"/>
        <v>84</v>
      </c>
      <c r="Y7" s="6">
        <f t="shared" si="13"/>
        <v>85</v>
      </c>
      <c r="Z7" s="6">
        <f t="shared" si="14"/>
        <v>86</v>
      </c>
      <c r="AA7" s="6">
        <f t="shared" si="15"/>
        <v>87</v>
      </c>
      <c r="AB7" s="6">
        <f t="shared" si="16"/>
        <v>88</v>
      </c>
      <c r="AC7" s="6">
        <f t="shared" si="17"/>
        <v>89</v>
      </c>
      <c r="AD7" s="6">
        <f t="shared" si="18"/>
        <v>90</v>
      </c>
      <c r="AE7" s="6">
        <f t="shared" si="19"/>
        <v>91</v>
      </c>
      <c r="AF7" s="6">
        <f t="shared" si="20"/>
        <v>92</v>
      </c>
      <c r="AG7" s="6">
        <f t="shared" si="21"/>
        <v>93</v>
      </c>
      <c r="AH7" s="6">
        <f t="shared" si="22"/>
        <v>94</v>
      </c>
      <c r="AI7" s="6">
        <f t="shared" si="23"/>
        <v>95</v>
      </c>
    </row>
    <row r="8" spans="1:38" x14ac:dyDescent="0.25">
      <c r="A8" s="4" t="s">
        <v>16</v>
      </c>
      <c r="B8" s="7" t="str">
        <f t="shared" si="25"/>
        <v>`</v>
      </c>
      <c r="C8" s="7" t="str">
        <f t="shared" si="24"/>
        <v>a</v>
      </c>
      <c r="D8" s="7" t="str">
        <f t="shared" si="24"/>
        <v>b</v>
      </c>
      <c r="E8" s="7" t="str">
        <f t="shared" si="24"/>
        <v>c</v>
      </c>
      <c r="F8" s="7" t="str">
        <f t="shared" si="24"/>
        <v>d</v>
      </c>
      <c r="G8" s="7" t="str">
        <f t="shared" si="24"/>
        <v>e</v>
      </c>
      <c r="H8" s="7" t="str">
        <f t="shared" si="24"/>
        <v>f</v>
      </c>
      <c r="I8" s="7" t="str">
        <f t="shared" si="24"/>
        <v>g</v>
      </c>
      <c r="J8" s="7" t="str">
        <f t="shared" si="24"/>
        <v>h</v>
      </c>
      <c r="K8" s="7" t="str">
        <f t="shared" si="24"/>
        <v>i</v>
      </c>
      <c r="L8" s="7" t="str">
        <f t="shared" si="24"/>
        <v>j</v>
      </c>
      <c r="M8" s="7" t="str">
        <f t="shared" si="24"/>
        <v>k</v>
      </c>
      <c r="N8" s="7" t="str">
        <f t="shared" si="24"/>
        <v>l</v>
      </c>
      <c r="O8" s="7" t="str">
        <f t="shared" si="24"/>
        <v>m</v>
      </c>
      <c r="P8" s="7" t="str">
        <f t="shared" si="24"/>
        <v>n</v>
      </c>
      <c r="Q8" s="7" t="str">
        <f t="shared" si="24"/>
        <v>o</v>
      </c>
      <c r="S8" s="4" t="s">
        <v>16</v>
      </c>
      <c r="T8" s="6">
        <f t="shared" si="8"/>
        <v>96</v>
      </c>
      <c r="U8" s="6">
        <f t="shared" si="9"/>
        <v>97</v>
      </c>
      <c r="V8" s="6">
        <f t="shared" si="10"/>
        <v>98</v>
      </c>
      <c r="W8" s="6">
        <f t="shared" si="11"/>
        <v>99</v>
      </c>
      <c r="X8" s="6">
        <f t="shared" si="12"/>
        <v>100</v>
      </c>
      <c r="Y8" s="6">
        <f t="shared" si="13"/>
        <v>101</v>
      </c>
      <c r="Z8" s="6">
        <f t="shared" si="14"/>
        <v>102</v>
      </c>
      <c r="AA8" s="6">
        <f t="shared" si="15"/>
        <v>103</v>
      </c>
      <c r="AB8" s="6">
        <f t="shared" si="16"/>
        <v>104</v>
      </c>
      <c r="AC8" s="6">
        <f t="shared" si="17"/>
        <v>105</v>
      </c>
      <c r="AD8" s="6">
        <f t="shared" si="18"/>
        <v>106</v>
      </c>
      <c r="AE8" s="6">
        <f t="shared" si="19"/>
        <v>107</v>
      </c>
      <c r="AF8" s="6">
        <f t="shared" si="20"/>
        <v>108</v>
      </c>
      <c r="AG8" s="6">
        <f t="shared" si="21"/>
        <v>109</v>
      </c>
      <c r="AH8" s="6">
        <f t="shared" si="22"/>
        <v>110</v>
      </c>
      <c r="AI8" s="6">
        <f t="shared" si="23"/>
        <v>111</v>
      </c>
    </row>
    <row r="9" spans="1:38" x14ac:dyDescent="0.25">
      <c r="A9" s="4" t="s">
        <v>17</v>
      </c>
      <c r="B9" s="7" t="str">
        <f t="shared" si="25"/>
        <v>p</v>
      </c>
      <c r="C9" s="7" t="str">
        <f t="shared" si="24"/>
        <v>q</v>
      </c>
      <c r="D9" s="7" t="str">
        <f t="shared" si="24"/>
        <v>r</v>
      </c>
      <c r="E9" s="7" t="str">
        <f t="shared" si="24"/>
        <v>s</v>
      </c>
      <c r="F9" s="7" t="str">
        <f t="shared" si="24"/>
        <v>t</v>
      </c>
      <c r="G9" s="7" t="str">
        <f t="shared" si="24"/>
        <v>u</v>
      </c>
      <c r="H9" s="7" t="str">
        <f t="shared" si="24"/>
        <v>v</v>
      </c>
      <c r="I9" s="7" t="str">
        <f t="shared" si="24"/>
        <v>w</v>
      </c>
      <c r="J9" s="7" t="str">
        <f t="shared" si="24"/>
        <v>x</v>
      </c>
      <c r="K9" s="7" t="str">
        <f t="shared" si="24"/>
        <v>y</v>
      </c>
      <c r="L9" s="7" t="str">
        <f t="shared" si="24"/>
        <v>z</v>
      </c>
      <c r="M9" s="7" t="str">
        <f t="shared" si="24"/>
        <v>{</v>
      </c>
      <c r="N9" s="7" t="str">
        <f t="shared" si="24"/>
        <v>|</v>
      </c>
      <c r="O9" s="7" t="str">
        <f t="shared" si="24"/>
        <v>}</v>
      </c>
      <c r="P9" s="7" t="str">
        <f t="shared" si="24"/>
        <v>~</v>
      </c>
      <c r="Q9" s="7" t="str">
        <f>CHAR(13)</f>
        <v>_x000D_</v>
      </c>
      <c r="S9" s="4" t="s">
        <v>17</v>
      </c>
      <c r="T9" s="6">
        <f t="shared" si="8"/>
        <v>112</v>
      </c>
      <c r="U9" s="6">
        <f t="shared" si="9"/>
        <v>113</v>
      </c>
      <c r="V9" s="6">
        <f t="shared" si="10"/>
        <v>114</v>
      </c>
      <c r="W9" s="6">
        <f t="shared" si="11"/>
        <v>115</v>
      </c>
      <c r="X9" s="6">
        <f t="shared" si="12"/>
        <v>116</v>
      </c>
      <c r="Y9" s="6">
        <f t="shared" si="13"/>
        <v>117</v>
      </c>
      <c r="Z9" s="6">
        <f t="shared" si="14"/>
        <v>118</v>
      </c>
      <c r="AA9" s="6">
        <f t="shared" si="15"/>
        <v>119</v>
      </c>
      <c r="AB9" s="6">
        <f t="shared" si="16"/>
        <v>120</v>
      </c>
      <c r="AC9" s="6">
        <f t="shared" si="17"/>
        <v>121</v>
      </c>
      <c r="AD9" s="6">
        <f t="shared" si="18"/>
        <v>122</v>
      </c>
      <c r="AE9" s="6">
        <f t="shared" si="19"/>
        <v>123</v>
      </c>
      <c r="AF9" s="6">
        <f t="shared" si="20"/>
        <v>124</v>
      </c>
      <c r="AG9" s="6">
        <f t="shared" si="21"/>
        <v>125</v>
      </c>
      <c r="AH9" s="6">
        <f t="shared" si="22"/>
        <v>126</v>
      </c>
      <c r="AI9" s="6">
        <f t="shared" si="23"/>
        <v>13</v>
      </c>
    </row>
    <row r="10" spans="1:38" x14ac:dyDescent="0.25">
      <c r="A10" s="4" t="s">
        <v>18</v>
      </c>
      <c r="B10" s="7" t="str">
        <f>_xlfn.UNICHAR(HEX2DEC(CONCATENATE($A10+2,B$1)))</f>
        <v>Ā</v>
      </c>
      <c r="C10" s="7" t="str">
        <f t="shared" ref="C10:Q11" si="26">_xlfn.UNICHAR(HEX2DEC(CONCATENATE($A10+2,C$1)))</f>
        <v>ā</v>
      </c>
      <c r="D10" s="7" t="str">
        <f t="shared" si="26"/>
        <v>Ă</v>
      </c>
      <c r="E10" s="7" t="str">
        <f t="shared" si="26"/>
        <v>ă</v>
      </c>
      <c r="F10" s="7" t="str">
        <f t="shared" si="26"/>
        <v>Ą</v>
      </c>
      <c r="G10" s="7" t="str">
        <f t="shared" si="26"/>
        <v>ą</v>
      </c>
      <c r="H10" s="7" t="str">
        <f t="shared" si="26"/>
        <v>Ć</v>
      </c>
      <c r="I10" s="7" t="str">
        <f t="shared" si="26"/>
        <v>ć</v>
      </c>
      <c r="J10" s="7" t="str">
        <f t="shared" si="26"/>
        <v>Ĉ</v>
      </c>
      <c r="K10" s="7" t="str">
        <f t="shared" si="26"/>
        <v>ĉ</v>
      </c>
      <c r="L10" s="7" t="str">
        <f t="shared" si="26"/>
        <v>Ċ</v>
      </c>
      <c r="M10" s="7" t="str">
        <f t="shared" si="26"/>
        <v>ċ</v>
      </c>
      <c r="N10" s="7" t="str">
        <f t="shared" si="26"/>
        <v>Č</v>
      </c>
      <c r="O10" s="7" t="str">
        <f t="shared" si="26"/>
        <v>č</v>
      </c>
      <c r="P10" s="7" t="str">
        <f t="shared" si="26"/>
        <v>Ď</v>
      </c>
      <c r="Q10" s="7" t="str">
        <f t="shared" si="26"/>
        <v>ď</v>
      </c>
      <c r="R10" s="2"/>
      <c r="S10" s="4" t="s">
        <v>18</v>
      </c>
      <c r="T10" s="6">
        <f t="shared" si="8"/>
        <v>256</v>
      </c>
      <c r="U10" s="6">
        <f t="shared" si="9"/>
        <v>257</v>
      </c>
      <c r="V10" s="6">
        <f t="shared" si="10"/>
        <v>258</v>
      </c>
      <c r="W10" s="6">
        <f t="shared" si="11"/>
        <v>259</v>
      </c>
      <c r="X10" s="6">
        <f t="shared" si="12"/>
        <v>260</v>
      </c>
      <c r="Y10" s="6">
        <f t="shared" si="13"/>
        <v>261</v>
      </c>
      <c r="Z10" s="6">
        <f t="shared" si="14"/>
        <v>262</v>
      </c>
      <c r="AA10" s="6">
        <f t="shared" si="15"/>
        <v>263</v>
      </c>
      <c r="AB10" s="6">
        <f t="shared" si="16"/>
        <v>264</v>
      </c>
      <c r="AC10" s="6">
        <f t="shared" si="17"/>
        <v>265</v>
      </c>
      <c r="AD10" s="6">
        <f t="shared" si="18"/>
        <v>266</v>
      </c>
      <c r="AE10" s="6">
        <f t="shared" si="19"/>
        <v>267</v>
      </c>
      <c r="AF10" s="6">
        <f t="shared" si="20"/>
        <v>268</v>
      </c>
      <c r="AG10" s="6">
        <f t="shared" si="21"/>
        <v>269</v>
      </c>
      <c r="AH10" s="6">
        <f t="shared" si="22"/>
        <v>270</v>
      </c>
      <c r="AI10" s="6">
        <f t="shared" si="23"/>
        <v>271</v>
      </c>
    </row>
    <row r="11" spans="1:38" x14ac:dyDescent="0.25">
      <c r="A11" s="4" t="s">
        <v>19</v>
      </c>
      <c r="B11" s="7" t="str">
        <f>_xlfn.UNICHAR(HEX2DEC(CONCATENATE($A11+2,B$1)))</f>
        <v>Đ</v>
      </c>
      <c r="C11" s="7" t="str">
        <f t="shared" si="26"/>
        <v>đ</v>
      </c>
      <c r="D11" s="7" t="str">
        <f t="shared" si="26"/>
        <v>Ē</v>
      </c>
      <c r="E11" s="7" t="str">
        <f t="shared" si="26"/>
        <v>ē</v>
      </c>
      <c r="F11" s="7" t="str">
        <f t="shared" si="26"/>
        <v>Ĕ</v>
      </c>
      <c r="G11" s="7" t="str">
        <f t="shared" si="26"/>
        <v>ĕ</v>
      </c>
      <c r="H11" s="7" t="str">
        <f t="shared" si="26"/>
        <v>Ė</v>
      </c>
      <c r="I11" s="7" t="str">
        <f t="shared" si="26"/>
        <v>ė</v>
      </c>
      <c r="J11" s="7" t="str">
        <f t="shared" si="26"/>
        <v>Ę</v>
      </c>
      <c r="K11" s="7" t="str">
        <f t="shared" si="26"/>
        <v>ę</v>
      </c>
      <c r="L11" s="7" t="str">
        <f t="shared" si="26"/>
        <v>Ě</v>
      </c>
      <c r="M11" s="7" t="str">
        <f t="shared" si="26"/>
        <v>ě</v>
      </c>
      <c r="N11" s="7" t="str">
        <f t="shared" si="26"/>
        <v>Ĝ</v>
      </c>
      <c r="O11" s="7" t="str">
        <f t="shared" si="26"/>
        <v>ĝ</v>
      </c>
      <c r="P11" s="7" t="str">
        <f t="shared" si="26"/>
        <v>Ğ</v>
      </c>
      <c r="Q11" s="7" t="str">
        <f t="shared" si="26"/>
        <v>ğ</v>
      </c>
      <c r="S11" s="4" t="s">
        <v>19</v>
      </c>
      <c r="T11" s="6">
        <f t="shared" si="8"/>
        <v>272</v>
      </c>
      <c r="U11" s="6">
        <f t="shared" si="9"/>
        <v>273</v>
      </c>
      <c r="V11" s="6">
        <f t="shared" si="10"/>
        <v>274</v>
      </c>
      <c r="W11" s="6">
        <f t="shared" si="11"/>
        <v>275</v>
      </c>
      <c r="X11" s="6">
        <f t="shared" si="12"/>
        <v>276</v>
      </c>
      <c r="Y11" s="6">
        <f t="shared" si="13"/>
        <v>277</v>
      </c>
      <c r="Z11" s="6">
        <f t="shared" si="14"/>
        <v>278</v>
      </c>
      <c r="AA11" s="6">
        <f t="shared" si="15"/>
        <v>279</v>
      </c>
      <c r="AB11" s="6">
        <f t="shared" si="16"/>
        <v>280</v>
      </c>
      <c r="AC11" s="6">
        <f t="shared" si="17"/>
        <v>281</v>
      </c>
      <c r="AD11" s="6">
        <f t="shared" si="18"/>
        <v>282</v>
      </c>
      <c r="AE11" s="6">
        <f t="shared" si="19"/>
        <v>283</v>
      </c>
      <c r="AF11" s="6">
        <f t="shared" si="20"/>
        <v>284</v>
      </c>
      <c r="AG11" s="6">
        <f t="shared" si="21"/>
        <v>285</v>
      </c>
      <c r="AH11" s="6">
        <f t="shared" si="22"/>
        <v>286</v>
      </c>
      <c r="AI11" s="6">
        <f t="shared" si="23"/>
        <v>287</v>
      </c>
    </row>
    <row r="12" spans="1:38" x14ac:dyDescent="0.25">
      <c r="A12" s="5" t="s">
        <v>0</v>
      </c>
      <c r="B12" s="7" t="str">
        <f>_xlfn.UNICHAR(HEX2DEC(CONCATENATE($A12,B$1))+1)</f>
        <v>¡</v>
      </c>
      <c r="C12" s="7" t="str">
        <f t="shared" ref="C12:Q17" si="27">_xlfn.UNICHAR(HEX2DEC(CONCATENATE($A12,C$1))+1)</f>
        <v>¢</v>
      </c>
      <c r="D12" s="7" t="str">
        <f t="shared" si="27"/>
        <v>£</v>
      </c>
      <c r="E12" s="7" t="str">
        <f t="shared" si="27"/>
        <v>¤</v>
      </c>
      <c r="F12" s="7" t="str">
        <f t="shared" si="27"/>
        <v>¥</v>
      </c>
      <c r="G12" s="7" t="str">
        <f t="shared" si="27"/>
        <v>¦</v>
      </c>
      <c r="H12" s="7" t="str">
        <f t="shared" si="27"/>
        <v>§</v>
      </c>
      <c r="I12" s="7" t="str">
        <f t="shared" si="27"/>
        <v>¨</v>
      </c>
      <c r="J12" s="7" t="str">
        <f t="shared" si="27"/>
        <v>©</v>
      </c>
      <c r="K12" s="7" t="str">
        <f t="shared" si="27"/>
        <v>ª</v>
      </c>
      <c r="L12" s="7" t="str">
        <f t="shared" si="27"/>
        <v>«</v>
      </c>
      <c r="M12" s="7" t="str">
        <f t="shared" si="27"/>
        <v>¬</v>
      </c>
      <c r="N12" s="7" t="str">
        <f t="shared" si="27"/>
        <v>­</v>
      </c>
      <c r="O12" s="7" t="str">
        <f t="shared" si="27"/>
        <v>®</v>
      </c>
      <c r="P12" s="7" t="str">
        <f t="shared" si="27"/>
        <v>¯</v>
      </c>
      <c r="Q12" s="7" t="str">
        <f t="shared" si="27"/>
        <v>°</v>
      </c>
      <c r="S12" s="5" t="s">
        <v>0</v>
      </c>
      <c r="T12" s="6">
        <f t="shared" si="8"/>
        <v>161</v>
      </c>
      <c r="U12" s="6">
        <f t="shared" si="9"/>
        <v>162</v>
      </c>
      <c r="V12" s="6">
        <f t="shared" si="10"/>
        <v>163</v>
      </c>
      <c r="W12" s="6">
        <f t="shared" si="11"/>
        <v>164</v>
      </c>
      <c r="X12" s="6">
        <f t="shared" si="12"/>
        <v>165</v>
      </c>
      <c r="Y12" s="6">
        <f t="shared" si="13"/>
        <v>166</v>
      </c>
      <c r="Z12" s="6">
        <f t="shared" si="14"/>
        <v>167</v>
      </c>
      <c r="AA12" s="6">
        <f t="shared" si="15"/>
        <v>168</v>
      </c>
      <c r="AB12" s="6">
        <f t="shared" si="16"/>
        <v>169</v>
      </c>
      <c r="AC12" s="6">
        <f t="shared" si="17"/>
        <v>170</v>
      </c>
      <c r="AD12" s="6">
        <f t="shared" si="18"/>
        <v>171</v>
      </c>
      <c r="AE12" s="6">
        <f t="shared" si="19"/>
        <v>172</v>
      </c>
      <c r="AF12" s="6">
        <f t="shared" si="20"/>
        <v>173</v>
      </c>
      <c r="AG12" s="6">
        <f t="shared" si="21"/>
        <v>174</v>
      </c>
      <c r="AH12" s="6">
        <f t="shared" si="22"/>
        <v>175</v>
      </c>
      <c r="AI12" s="6">
        <f t="shared" si="23"/>
        <v>176</v>
      </c>
    </row>
    <row r="13" spans="1:38" x14ac:dyDescent="0.25">
      <c r="A13" s="5" t="s">
        <v>1</v>
      </c>
      <c r="B13" s="7" t="str">
        <f t="shared" ref="B13:B17" si="28">_xlfn.UNICHAR(HEX2DEC(CONCATENATE($A13,B$1))+1)</f>
        <v>±</v>
      </c>
      <c r="C13" s="7" t="str">
        <f t="shared" si="27"/>
        <v>²</v>
      </c>
      <c r="D13" s="7" t="str">
        <f t="shared" si="27"/>
        <v>³</v>
      </c>
      <c r="E13" s="7" t="str">
        <f t="shared" si="27"/>
        <v>´</v>
      </c>
      <c r="F13" s="7" t="str">
        <f t="shared" si="27"/>
        <v>µ</v>
      </c>
      <c r="G13" s="7" t="str">
        <f t="shared" si="27"/>
        <v>¶</v>
      </c>
      <c r="H13" s="7" t="str">
        <f t="shared" si="27"/>
        <v>·</v>
      </c>
      <c r="I13" s="7" t="str">
        <f t="shared" si="27"/>
        <v>¸</v>
      </c>
      <c r="J13" s="7" t="str">
        <f t="shared" si="27"/>
        <v>¹</v>
      </c>
      <c r="K13" s="7" t="str">
        <f t="shared" si="27"/>
        <v>º</v>
      </c>
      <c r="L13" s="7" t="str">
        <f t="shared" si="27"/>
        <v>»</v>
      </c>
      <c r="M13" s="7" t="str">
        <f t="shared" si="27"/>
        <v>¼</v>
      </c>
      <c r="N13" s="7" t="str">
        <f t="shared" si="27"/>
        <v>½</v>
      </c>
      <c r="O13" s="7" t="str">
        <f t="shared" si="27"/>
        <v>¾</v>
      </c>
      <c r="P13" s="7" t="str">
        <f t="shared" si="27"/>
        <v>¿</v>
      </c>
      <c r="Q13" s="7" t="str">
        <f t="shared" si="27"/>
        <v>À</v>
      </c>
      <c r="S13" s="5" t="s">
        <v>1</v>
      </c>
      <c r="T13" s="6">
        <f t="shared" si="8"/>
        <v>177</v>
      </c>
      <c r="U13" s="6">
        <f t="shared" si="9"/>
        <v>178</v>
      </c>
      <c r="V13" s="6">
        <f t="shared" si="10"/>
        <v>179</v>
      </c>
      <c r="W13" s="6">
        <f t="shared" si="11"/>
        <v>180</v>
      </c>
      <c r="X13" s="6">
        <f t="shared" si="12"/>
        <v>181</v>
      </c>
      <c r="Y13" s="6">
        <f t="shared" si="13"/>
        <v>182</v>
      </c>
      <c r="Z13" s="6">
        <f t="shared" si="14"/>
        <v>183</v>
      </c>
      <c r="AA13" s="6">
        <f t="shared" si="15"/>
        <v>184</v>
      </c>
      <c r="AB13" s="6">
        <f t="shared" si="16"/>
        <v>185</v>
      </c>
      <c r="AC13" s="6">
        <f t="shared" si="17"/>
        <v>186</v>
      </c>
      <c r="AD13" s="6">
        <f t="shared" si="18"/>
        <v>187</v>
      </c>
      <c r="AE13" s="6">
        <f t="shared" si="19"/>
        <v>188</v>
      </c>
      <c r="AF13" s="6">
        <f t="shared" si="20"/>
        <v>189</v>
      </c>
      <c r="AG13" s="6">
        <f t="shared" si="21"/>
        <v>190</v>
      </c>
      <c r="AH13" s="6">
        <f t="shared" si="22"/>
        <v>191</v>
      </c>
      <c r="AI13" s="6">
        <f t="shared" si="23"/>
        <v>192</v>
      </c>
    </row>
    <row r="14" spans="1:38" x14ac:dyDescent="0.25">
      <c r="A14" s="5" t="s">
        <v>2</v>
      </c>
      <c r="B14" s="7" t="str">
        <f t="shared" si="28"/>
        <v>Á</v>
      </c>
      <c r="C14" s="7" t="str">
        <f t="shared" si="27"/>
        <v>Â</v>
      </c>
      <c r="D14" s="7" t="str">
        <f t="shared" si="27"/>
        <v>Ã</v>
      </c>
      <c r="E14" s="7" t="str">
        <f t="shared" si="27"/>
        <v>Ä</v>
      </c>
      <c r="F14" s="7" t="str">
        <f t="shared" si="27"/>
        <v>Å</v>
      </c>
      <c r="G14" s="7" t="str">
        <f t="shared" si="27"/>
        <v>Æ</v>
      </c>
      <c r="H14" s="7" t="str">
        <f t="shared" si="27"/>
        <v>Ç</v>
      </c>
      <c r="I14" s="7" t="str">
        <f t="shared" si="27"/>
        <v>È</v>
      </c>
      <c r="J14" s="7" t="str">
        <f t="shared" si="27"/>
        <v>É</v>
      </c>
      <c r="K14" s="7" t="str">
        <f t="shared" si="27"/>
        <v>Ê</v>
      </c>
      <c r="L14" s="7" t="str">
        <f t="shared" si="27"/>
        <v>Ë</v>
      </c>
      <c r="M14" s="7" t="str">
        <f t="shared" si="27"/>
        <v>Ì</v>
      </c>
      <c r="N14" s="7" t="str">
        <f t="shared" si="27"/>
        <v>Í</v>
      </c>
      <c r="O14" s="7" t="str">
        <f t="shared" si="27"/>
        <v>Î</v>
      </c>
      <c r="P14" s="7" t="str">
        <f t="shared" si="27"/>
        <v>Ï</v>
      </c>
      <c r="Q14" s="7" t="str">
        <f t="shared" si="27"/>
        <v>Ð</v>
      </c>
      <c r="S14" s="5" t="s">
        <v>2</v>
      </c>
      <c r="T14" s="6">
        <f t="shared" si="8"/>
        <v>193</v>
      </c>
      <c r="U14" s="6">
        <f t="shared" si="9"/>
        <v>194</v>
      </c>
      <c r="V14" s="6">
        <f t="shared" si="10"/>
        <v>195</v>
      </c>
      <c r="W14" s="6">
        <f t="shared" si="11"/>
        <v>196</v>
      </c>
      <c r="X14" s="6">
        <f t="shared" si="12"/>
        <v>197</v>
      </c>
      <c r="Y14" s="6">
        <f t="shared" si="13"/>
        <v>198</v>
      </c>
      <c r="Z14" s="6">
        <f t="shared" si="14"/>
        <v>199</v>
      </c>
      <c r="AA14" s="6">
        <f t="shared" si="15"/>
        <v>200</v>
      </c>
      <c r="AB14" s="6">
        <f t="shared" si="16"/>
        <v>201</v>
      </c>
      <c r="AC14" s="6">
        <f t="shared" si="17"/>
        <v>202</v>
      </c>
      <c r="AD14" s="6">
        <f t="shared" si="18"/>
        <v>203</v>
      </c>
      <c r="AE14" s="6">
        <f t="shared" si="19"/>
        <v>204</v>
      </c>
      <c r="AF14" s="6">
        <f t="shared" si="20"/>
        <v>205</v>
      </c>
      <c r="AG14" s="6">
        <f t="shared" si="21"/>
        <v>206</v>
      </c>
      <c r="AH14" s="6">
        <f t="shared" si="22"/>
        <v>207</v>
      </c>
      <c r="AI14" s="6">
        <f t="shared" si="23"/>
        <v>208</v>
      </c>
    </row>
    <row r="15" spans="1:38" x14ac:dyDescent="0.25">
      <c r="A15" s="5" t="s">
        <v>3</v>
      </c>
      <c r="B15" s="7" t="str">
        <f t="shared" si="28"/>
        <v>Ñ</v>
      </c>
      <c r="C15" s="7" t="str">
        <f t="shared" si="27"/>
        <v>Ò</v>
      </c>
      <c r="D15" s="7" t="str">
        <f t="shared" si="27"/>
        <v>Ó</v>
      </c>
      <c r="E15" s="7" t="str">
        <f t="shared" si="27"/>
        <v>Ô</v>
      </c>
      <c r="F15" s="7" t="str">
        <f t="shared" si="27"/>
        <v>Õ</v>
      </c>
      <c r="G15" s="7" t="str">
        <f t="shared" si="27"/>
        <v>Ö</v>
      </c>
      <c r="H15" s="7" t="str">
        <f t="shared" si="27"/>
        <v>×</v>
      </c>
      <c r="I15" s="7" t="str">
        <f t="shared" si="27"/>
        <v>Ø</v>
      </c>
      <c r="J15" s="7" t="str">
        <f t="shared" si="27"/>
        <v>Ù</v>
      </c>
      <c r="K15" s="7" t="str">
        <f t="shared" si="27"/>
        <v>Ú</v>
      </c>
      <c r="L15" s="7" t="str">
        <f t="shared" si="27"/>
        <v>Û</v>
      </c>
      <c r="M15" s="7" t="str">
        <f t="shared" si="27"/>
        <v>Ü</v>
      </c>
      <c r="N15" s="7" t="str">
        <f t="shared" si="27"/>
        <v>Ý</v>
      </c>
      <c r="O15" s="7" t="str">
        <f t="shared" si="27"/>
        <v>Þ</v>
      </c>
      <c r="P15" s="7" t="str">
        <f t="shared" si="27"/>
        <v>ß</v>
      </c>
      <c r="Q15" s="7" t="str">
        <f t="shared" si="27"/>
        <v>à</v>
      </c>
      <c r="S15" s="5" t="s">
        <v>3</v>
      </c>
      <c r="T15" s="6">
        <f t="shared" si="8"/>
        <v>209</v>
      </c>
      <c r="U15" s="6">
        <f t="shared" si="9"/>
        <v>210</v>
      </c>
      <c r="V15" s="6">
        <f t="shared" si="10"/>
        <v>211</v>
      </c>
      <c r="W15" s="6">
        <f t="shared" si="11"/>
        <v>212</v>
      </c>
      <c r="X15" s="6">
        <f t="shared" si="12"/>
        <v>213</v>
      </c>
      <c r="Y15" s="6">
        <f t="shared" si="13"/>
        <v>214</v>
      </c>
      <c r="Z15" s="6">
        <f t="shared" si="14"/>
        <v>215</v>
      </c>
      <c r="AA15" s="6">
        <f t="shared" si="15"/>
        <v>216</v>
      </c>
      <c r="AB15" s="6">
        <f t="shared" si="16"/>
        <v>217</v>
      </c>
      <c r="AC15" s="6">
        <f t="shared" si="17"/>
        <v>218</v>
      </c>
      <c r="AD15" s="6">
        <f t="shared" si="18"/>
        <v>219</v>
      </c>
      <c r="AE15" s="6">
        <f t="shared" si="19"/>
        <v>220</v>
      </c>
      <c r="AF15" s="6">
        <f t="shared" si="20"/>
        <v>221</v>
      </c>
      <c r="AG15" s="6">
        <f t="shared" si="21"/>
        <v>222</v>
      </c>
      <c r="AH15" s="6">
        <f t="shared" si="22"/>
        <v>223</v>
      </c>
      <c r="AI15" s="6">
        <f t="shared" si="23"/>
        <v>224</v>
      </c>
    </row>
    <row r="16" spans="1:38" x14ac:dyDescent="0.25">
      <c r="A16" s="5" t="s">
        <v>4</v>
      </c>
      <c r="B16" s="7" t="str">
        <f t="shared" si="28"/>
        <v>á</v>
      </c>
      <c r="C16" s="7" t="str">
        <f t="shared" si="27"/>
        <v>â</v>
      </c>
      <c r="D16" s="7" t="str">
        <f t="shared" si="27"/>
        <v>ã</v>
      </c>
      <c r="E16" s="7" t="str">
        <f t="shared" si="27"/>
        <v>ä</v>
      </c>
      <c r="F16" s="7" t="str">
        <f t="shared" si="27"/>
        <v>å</v>
      </c>
      <c r="G16" s="7" t="str">
        <f t="shared" si="27"/>
        <v>æ</v>
      </c>
      <c r="H16" s="7" t="str">
        <f t="shared" si="27"/>
        <v>ç</v>
      </c>
      <c r="I16" s="7" t="str">
        <f t="shared" si="27"/>
        <v>è</v>
      </c>
      <c r="J16" s="7" t="str">
        <f t="shared" si="27"/>
        <v>é</v>
      </c>
      <c r="K16" s="7" t="str">
        <f t="shared" si="27"/>
        <v>ê</v>
      </c>
      <c r="L16" s="7" t="str">
        <f t="shared" si="27"/>
        <v>ë</v>
      </c>
      <c r="M16" s="7" t="str">
        <f t="shared" si="27"/>
        <v>ì</v>
      </c>
      <c r="N16" s="7" t="str">
        <f t="shared" si="27"/>
        <v>í</v>
      </c>
      <c r="O16" s="7" t="str">
        <f t="shared" si="27"/>
        <v>î</v>
      </c>
      <c r="P16" s="7" t="str">
        <f t="shared" si="27"/>
        <v>ï</v>
      </c>
      <c r="Q16" s="7" t="str">
        <f t="shared" si="27"/>
        <v>ð</v>
      </c>
      <c r="S16" s="5" t="s">
        <v>4</v>
      </c>
      <c r="T16" s="6">
        <f t="shared" si="8"/>
        <v>225</v>
      </c>
      <c r="U16" s="6">
        <f t="shared" si="9"/>
        <v>226</v>
      </c>
      <c r="V16" s="6">
        <f t="shared" si="10"/>
        <v>227</v>
      </c>
      <c r="W16" s="6">
        <f t="shared" si="11"/>
        <v>228</v>
      </c>
      <c r="X16" s="6">
        <f t="shared" si="12"/>
        <v>229</v>
      </c>
      <c r="Y16" s="6">
        <f t="shared" si="13"/>
        <v>230</v>
      </c>
      <c r="Z16" s="6">
        <f t="shared" si="14"/>
        <v>231</v>
      </c>
      <c r="AA16" s="6">
        <f t="shared" si="15"/>
        <v>232</v>
      </c>
      <c r="AB16" s="6">
        <f t="shared" si="16"/>
        <v>233</v>
      </c>
      <c r="AC16" s="6">
        <f t="shared" si="17"/>
        <v>234</v>
      </c>
      <c r="AD16" s="6">
        <f t="shared" si="18"/>
        <v>235</v>
      </c>
      <c r="AE16" s="6">
        <f t="shared" si="19"/>
        <v>236</v>
      </c>
      <c r="AF16" s="6">
        <f t="shared" si="20"/>
        <v>237</v>
      </c>
      <c r="AG16" s="6">
        <f t="shared" si="21"/>
        <v>238</v>
      </c>
      <c r="AH16" s="6">
        <f t="shared" si="22"/>
        <v>239</v>
      </c>
      <c r="AI16" s="6">
        <f t="shared" si="23"/>
        <v>240</v>
      </c>
    </row>
    <row r="17" spans="1:35" x14ac:dyDescent="0.25">
      <c r="A17" s="5" t="s">
        <v>5</v>
      </c>
      <c r="B17" s="7" t="str">
        <f t="shared" si="28"/>
        <v>ñ</v>
      </c>
      <c r="C17" s="7" t="str">
        <f t="shared" si="27"/>
        <v>ò</v>
      </c>
      <c r="D17" s="7" t="str">
        <f t="shared" si="27"/>
        <v>ó</v>
      </c>
      <c r="E17" s="7" t="str">
        <f t="shared" si="27"/>
        <v>ô</v>
      </c>
      <c r="F17" s="7" t="str">
        <f t="shared" si="27"/>
        <v>õ</v>
      </c>
      <c r="G17" s="7" t="str">
        <f t="shared" si="27"/>
        <v>ö</v>
      </c>
      <c r="H17" s="7" t="str">
        <f t="shared" si="27"/>
        <v>÷</v>
      </c>
      <c r="I17" s="7" t="str">
        <f t="shared" si="27"/>
        <v>ø</v>
      </c>
      <c r="J17" s="7" t="str">
        <f t="shared" si="27"/>
        <v>ù</v>
      </c>
      <c r="K17" s="7" t="str">
        <f t="shared" si="27"/>
        <v>ú</v>
      </c>
      <c r="L17" s="7" t="str">
        <f t="shared" si="27"/>
        <v>û</v>
      </c>
      <c r="M17" s="7" t="str">
        <f t="shared" si="27"/>
        <v>ü</v>
      </c>
      <c r="N17" s="7" t="str">
        <f t="shared" si="27"/>
        <v>ý</v>
      </c>
      <c r="O17" s="7" t="str">
        <f t="shared" si="27"/>
        <v>þ</v>
      </c>
      <c r="P17" s="7" t="str">
        <f t="shared" si="27"/>
        <v>ÿ</v>
      </c>
      <c r="Q17" s="7" t="str">
        <f t="shared" si="27"/>
        <v>Ā</v>
      </c>
      <c r="S17" s="5" t="s">
        <v>5</v>
      </c>
      <c r="T17" s="6">
        <f t="shared" si="8"/>
        <v>241</v>
      </c>
      <c r="U17" s="6">
        <f t="shared" si="9"/>
        <v>242</v>
      </c>
      <c r="V17" s="6">
        <f t="shared" si="10"/>
        <v>243</v>
      </c>
      <c r="W17" s="6">
        <f t="shared" si="11"/>
        <v>244</v>
      </c>
      <c r="X17" s="6">
        <f t="shared" si="12"/>
        <v>245</v>
      </c>
      <c r="Y17" s="6">
        <f t="shared" si="13"/>
        <v>246</v>
      </c>
      <c r="Z17" s="6">
        <f t="shared" si="14"/>
        <v>247</v>
      </c>
      <c r="AA17" s="6">
        <f t="shared" si="15"/>
        <v>248</v>
      </c>
      <c r="AB17" s="6">
        <f t="shared" si="16"/>
        <v>249</v>
      </c>
      <c r="AC17" s="6">
        <f t="shared" si="17"/>
        <v>250</v>
      </c>
      <c r="AD17" s="6">
        <f t="shared" si="18"/>
        <v>251</v>
      </c>
      <c r="AE17" s="6">
        <f t="shared" si="19"/>
        <v>252</v>
      </c>
      <c r="AF17" s="6">
        <f t="shared" si="20"/>
        <v>253</v>
      </c>
      <c r="AG17" s="6">
        <f t="shared" si="21"/>
        <v>254</v>
      </c>
      <c r="AH17" s="6">
        <f t="shared" si="22"/>
        <v>255</v>
      </c>
      <c r="AI17" s="6">
        <f t="shared" si="23"/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7"/>
  <sheetViews>
    <sheetView topLeftCell="A233" workbookViewId="0">
      <selection activeCell="F248" sqref="F248"/>
    </sheetView>
  </sheetViews>
  <sheetFormatPr baseColWidth="10" defaultColWidth="11.42578125" defaultRowHeight="15" x14ac:dyDescent="0.25"/>
  <cols>
    <col min="1" max="1" width="6.5703125" bestFit="1" customWidth="1"/>
    <col min="2" max="2" width="6.7109375" bestFit="1" customWidth="1"/>
    <col min="3" max="3" width="4.5703125" bestFit="1" customWidth="1"/>
    <col min="4" max="4" width="4.42578125" bestFit="1" customWidth="1"/>
    <col min="5" max="5" width="8.42578125" bestFit="1" customWidth="1"/>
    <col min="6" max="6" width="11.7109375" bestFit="1" customWidth="1"/>
    <col min="8" max="8" width="26.140625" bestFit="1" customWidth="1"/>
    <col min="9" max="9" width="11.140625" bestFit="1" customWidth="1"/>
    <col min="10" max="10" width="6.28515625" bestFit="1" customWidth="1"/>
    <col min="11" max="11" width="8.42578125" bestFit="1" customWidth="1"/>
    <col min="12" max="12" width="5.7109375" bestFit="1" customWidth="1"/>
    <col min="13" max="13" width="80.85546875" bestFit="1" customWidth="1"/>
  </cols>
  <sheetData>
    <row r="1" spans="1:15" x14ac:dyDescent="0.25">
      <c r="A1" t="s">
        <v>6</v>
      </c>
      <c r="B1" t="s">
        <v>7</v>
      </c>
      <c r="C1" t="s">
        <v>0</v>
      </c>
      <c r="D1" t="s">
        <v>1</v>
      </c>
      <c r="E1" t="s">
        <v>21</v>
      </c>
      <c r="F1" t="s">
        <v>8</v>
      </c>
      <c r="G1" t="s">
        <v>20</v>
      </c>
      <c r="H1" t="s">
        <v>9</v>
      </c>
      <c r="I1" t="s">
        <v>84</v>
      </c>
      <c r="J1" t="s">
        <v>46</v>
      </c>
      <c r="K1" t="s">
        <v>49</v>
      </c>
      <c r="L1" t="s">
        <v>50</v>
      </c>
      <c r="M1" t="s">
        <v>34</v>
      </c>
      <c r="O1">
        <f>COUNTA(Functions[Description])</f>
        <v>62</v>
      </c>
    </row>
    <row r="2" spans="1:15" x14ac:dyDescent="0.25">
      <c r="A2">
        <v>0</v>
      </c>
      <c r="B2" t="str">
        <f>IF(Functions[[#This Row],[Dec]]&lt;16,"0"&amp;DEC2HEX(A2),DEC2HEX(Functions[[#This Row],[Dec]]))</f>
        <v>00</v>
      </c>
      <c r="C2" t="str">
        <f>LEFT(Functions[[#This Row],[Hex]],1)</f>
        <v>0</v>
      </c>
      <c r="D2" t="str">
        <f>RIGHT(Functions[[#This Row],[Hex]],1)</f>
        <v>0</v>
      </c>
      <c r="E2">
        <f>_xlfn.UNICODE(Functions[[#This Row],[Caractère]])</f>
        <v>576</v>
      </c>
      <c r="F2" s="1" t="str">
        <f>INDEX(CodePage!$B$2:$Q$17,MATCH(Functions[[#This Row],[A]],CodePage!$A$2:$A$17,0),MATCH(Functions[[#This Row],[B]],CodePage!$B$1:$Q$1,0))</f>
        <v>ɀ</v>
      </c>
      <c r="G2" s="8"/>
      <c r="H2" s="1"/>
      <c r="I2" s="1"/>
      <c r="J2" s="1"/>
      <c r="K2" s="1"/>
      <c r="L2" s="1"/>
      <c r="M2" s="1"/>
    </row>
    <row r="3" spans="1:15" x14ac:dyDescent="0.25">
      <c r="A3">
        <v>1</v>
      </c>
      <c r="B3" t="str">
        <f>IF(Functions[[#This Row],[Dec]]&lt;16,"0"&amp;DEC2HEX(A3),DEC2HEX(Functions[[#This Row],[Dec]]))</f>
        <v>01</v>
      </c>
      <c r="C3" t="str">
        <f>LEFT(Functions[[#This Row],[Hex]],1)</f>
        <v>0</v>
      </c>
      <c r="D3" t="str">
        <f>RIGHT(Functions[[#This Row],[Hex]],1)</f>
        <v>1</v>
      </c>
      <c r="E3">
        <f>_xlfn.UNICODE(Functions[[#This Row],[Caractère]])</f>
        <v>577</v>
      </c>
      <c r="F3" s="1" t="str">
        <f>INDEX(CodePage!$B$2:$Q$17,MATCH(Functions[[#This Row],[A]],CodePage!$A$2:$A$17,0),MATCH(Functions[[#This Row],[B]],CodePage!$B$1:$Q$1,0))</f>
        <v>Ɂ</v>
      </c>
      <c r="G3" s="8"/>
      <c r="H3" s="1"/>
      <c r="I3" s="1"/>
      <c r="J3" s="1"/>
      <c r="K3" s="1"/>
      <c r="L3" s="1"/>
      <c r="M3" s="1"/>
    </row>
    <row r="4" spans="1:15" x14ac:dyDescent="0.25">
      <c r="A4">
        <v>2</v>
      </c>
      <c r="B4" t="str">
        <f>IF(Functions[[#This Row],[Dec]]&lt;16,"0"&amp;DEC2HEX(A4),DEC2HEX(Functions[[#This Row],[Dec]]))</f>
        <v>02</v>
      </c>
      <c r="C4" t="str">
        <f>LEFT(Functions[[#This Row],[Hex]],1)</f>
        <v>0</v>
      </c>
      <c r="D4" t="str">
        <f>RIGHT(Functions[[#This Row],[Hex]],1)</f>
        <v>2</v>
      </c>
      <c r="E4">
        <f>_xlfn.UNICODE(Functions[[#This Row],[Caractère]])</f>
        <v>578</v>
      </c>
      <c r="F4" s="1" t="str">
        <f>INDEX(CodePage!$B$2:$Q$17,MATCH(Functions[[#This Row],[A]],CodePage!$A$2:$A$17,0),MATCH(Functions[[#This Row],[B]],CodePage!$B$1:$Q$1,0))</f>
        <v>ɂ</v>
      </c>
      <c r="G4" s="8"/>
      <c r="H4" s="1"/>
      <c r="I4" s="1"/>
      <c r="J4" s="1"/>
      <c r="K4" s="1"/>
      <c r="L4" s="1"/>
      <c r="M4" s="1"/>
    </row>
    <row r="5" spans="1:15" x14ac:dyDescent="0.25">
      <c r="A5">
        <v>3</v>
      </c>
      <c r="B5" t="str">
        <f>IF(Functions[[#This Row],[Dec]]&lt;16,"0"&amp;DEC2HEX(A5),DEC2HEX(Functions[[#This Row],[Dec]]))</f>
        <v>03</v>
      </c>
      <c r="C5" t="str">
        <f>LEFT(Functions[[#This Row],[Hex]],1)</f>
        <v>0</v>
      </c>
      <c r="D5" t="str">
        <f>RIGHT(Functions[[#This Row],[Hex]],1)</f>
        <v>3</v>
      </c>
      <c r="E5">
        <f>_xlfn.UNICODE(Functions[[#This Row],[Caractère]])</f>
        <v>579</v>
      </c>
      <c r="F5" s="1" t="str">
        <f>INDEX(CodePage!$B$2:$Q$17,MATCH(Functions[[#This Row],[A]],CodePage!$A$2:$A$17,0),MATCH(Functions[[#This Row],[B]],CodePage!$B$1:$Q$1,0))</f>
        <v>Ƀ</v>
      </c>
      <c r="G5" s="8"/>
      <c r="H5" s="1"/>
      <c r="I5" s="1"/>
      <c r="J5" s="1"/>
      <c r="K5" s="1"/>
      <c r="L5" s="1"/>
      <c r="M5" s="1"/>
    </row>
    <row r="6" spans="1:15" x14ac:dyDescent="0.25">
      <c r="A6">
        <v>4</v>
      </c>
      <c r="B6" t="str">
        <f>IF(Functions[[#This Row],[Dec]]&lt;16,"0"&amp;DEC2HEX(A6),DEC2HEX(Functions[[#This Row],[Dec]]))</f>
        <v>04</v>
      </c>
      <c r="C6" t="str">
        <f>LEFT(Functions[[#This Row],[Hex]],1)</f>
        <v>0</v>
      </c>
      <c r="D6" t="str">
        <f>RIGHT(Functions[[#This Row],[Hex]],1)</f>
        <v>4</v>
      </c>
      <c r="E6">
        <f>_xlfn.UNICODE(Functions[[#This Row],[Caractère]])</f>
        <v>580</v>
      </c>
      <c r="F6" s="1" t="str">
        <f>INDEX(CodePage!$B$2:$Q$17,MATCH(Functions[[#This Row],[A]],CodePage!$A$2:$A$17,0),MATCH(Functions[[#This Row],[B]],CodePage!$B$1:$Q$1,0))</f>
        <v>Ʉ</v>
      </c>
      <c r="G6" s="8"/>
      <c r="H6" s="1"/>
      <c r="I6" s="1"/>
      <c r="J6" s="1"/>
      <c r="K6" s="1"/>
      <c r="L6" s="1"/>
      <c r="M6" s="1"/>
    </row>
    <row r="7" spans="1:15" x14ac:dyDescent="0.25">
      <c r="A7">
        <v>5</v>
      </c>
      <c r="B7" t="str">
        <f>IF(Functions[[#This Row],[Dec]]&lt;16,"0"&amp;DEC2HEX(A7),DEC2HEX(Functions[[#This Row],[Dec]]))</f>
        <v>05</v>
      </c>
      <c r="C7" t="str">
        <f>LEFT(Functions[[#This Row],[Hex]],1)</f>
        <v>0</v>
      </c>
      <c r="D7" t="str">
        <f>RIGHT(Functions[[#This Row],[Hex]],1)</f>
        <v>5</v>
      </c>
      <c r="E7">
        <f>_xlfn.UNICODE(Functions[[#This Row],[Caractère]])</f>
        <v>581</v>
      </c>
      <c r="F7" s="1" t="str">
        <f>INDEX(CodePage!$B$2:$Q$17,MATCH(Functions[[#This Row],[A]],CodePage!$A$2:$A$17,0),MATCH(Functions[[#This Row],[B]],CodePage!$B$1:$Q$1,0))</f>
        <v>Ʌ</v>
      </c>
      <c r="G7" s="8"/>
      <c r="H7" s="1"/>
      <c r="I7" s="1"/>
      <c r="J7" s="1"/>
      <c r="K7" s="1"/>
      <c r="L7" s="1"/>
      <c r="M7" s="1"/>
    </row>
    <row r="8" spans="1:15" x14ac:dyDescent="0.25">
      <c r="A8">
        <v>6</v>
      </c>
      <c r="B8" t="str">
        <f>IF(Functions[[#This Row],[Dec]]&lt;16,"0"&amp;DEC2HEX(A8),DEC2HEX(Functions[[#This Row],[Dec]]))</f>
        <v>06</v>
      </c>
      <c r="C8" t="str">
        <f>LEFT(Functions[[#This Row],[Hex]],1)</f>
        <v>0</v>
      </c>
      <c r="D8" t="str">
        <f>RIGHT(Functions[[#This Row],[Hex]],1)</f>
        <v>6</v>
      </c>
      <c r="E8">
        <f>_xlfn.UNICODE(Functions[[#This Row],[Caractère]])</f>
        <v>582</v>
      </c>
      <c r="F8" s="1" t="str">
        <f>INDEX(CodePage!$B$2:$Q$17,MATCH(Functions[[#This Row],[A]],CodePage!$A$2:$A$17,0),MATCH(Functions[[#This Row],[B]],CodePage!$B$1:$Q$1,0))</f>
        <v>Ɇ</v>
      </c>
      <c r="G8" s="8"/>
      <c r="H8" s="1"/>
      <c r="I8" s="1"/>
      <c r="J8" s="1"/>
      <c r="K8" s="1"/>
      <c r="L8" s="1"/>
      <c r="M8" s="1"/>
    </row>
    <row r="9" spans="1:15" x14ac:dyDescent="0.25">
      <c r="A9">
        <v>7</v>
      </c>
      <c r="B9" t="str">
        <f>IF(Functions[[#This Row],[Dec]]&lt;16,"0"&amp;DEC2HEX(A9),DEC2HEX(Functions[[#This Row],[Dec]]))</f>
        <v>07</v>
      </c>
      <c r="C9" t="str">
        <f>LEFT(Functions[[#This Row],[Hex]],1)</f>
        <v>0</v>
      </c>
      <c r="D9" t="str">
        <f>RIGHT(Functions[[#This Row],[Hex]],1)</f>
        <v>7</v>
      </c>
      <c r="E9">
        <f>_xlfn.UNICODE(Functions[[#This Row],[Caractère]])</f>
        <v>583</v>
      </c>
      <c r="F9" s="1" t="str">
        <f>INDEX(CodePage!$B$2:$Q$17,MATCH(Functions[[#This Row],[A]],CodePage!$A$2:$A$17,0),MATCH(Functions[[#This Row],[B]],CodePage!$B$1:$Q$1,0))</f>
        <v>ɇ</v>
      </c>
      <c r="G9" s="8"/>
      <c r="H9" s="1"/>
      <c r="I9" s="1"/>
      <c r="J9" s="1"/>
      <c r="K9" s="1"/>
      <c r="L9" s="1"/>
      <c r="M9" s="1"/>
    </row>
    <row r="10" spans="1:15" x14ac:dyDescent="0.25">
      <c r="A10">
        <v>8</v>
      </c>
      <c r="B10" t="str">
        <f>IF(Functions[[#This Row],[Dec]]&lt;16,"0"&amp;DEC2HEX(A10),DEC2HEX(Functions[[#This Row],[Dec]]))</f>
        <v>08</v>
      </c>
      <c r="C10" t="str">
        <f>LEFT(Functions[[#This Row],[Hex]],1)</f>
        <v>0</v>
      </c>
      <c r="D10" t="str">
        <f>RIGHT(Functions[[#This Row],[Hex]],1)</f>
        <v>8</v>
      </c>
      <c r="E10">
        <f>_xlfn.UNICODE(Functions[[#This Row],[Caractère]])</f>
        <v>584</v>
      </c>
      <c r="F10" s="1" t="str">
        <f>INDEX(CodePage!$B$2:$Q$17,MATCH(Functions[[#This Row],[A]],CodePage!$A$2:$A$17,0),MATCH(Functions[[#This Row],[B]],CodePage!$B$1:$Q$1,0))</f>
        <v>Ɉ</v>
      </c>
      <c r="G10" s="8"/>
      <c r="H10" s="1"/>
      <c r="I10" s="1"/>
      <c r="J10" s="1"/>
      <c r="K10" s="1"/>
      <c r="L10" s="1"/>
      <c r="M10" s="1"/>
    </row>
    <row r="11" spans="1:15" x14ac:dyDescent="0.25">
      <c r="A11">
        <v>9</v>
      </c>
      <c r="B11" t="str">
        <f>IF(Functions[[#This Row],[Dec]]&lt;16,"0"&amp;DEC2HEX(A11),DEC2HEX(Functions[[#This Row],[Dec]]))</f>
        <v>09</v>
      </c>
      <c r="C11" t="str">
        <f>LEFT(Functions[[#This Row],[Hex]],1)</f>
        <v>0</v>
      </c>
      <c r="D11" t="str">
        <f>RIGHT(Functions[[#This Row],[Hex]],1)</f>
        <v>9</v>
      </c>
      <c r="E11">
        <f>_xlfn.UNICODE(Functions[[#This Row],[Caractère]])</f>
        <v>585</v>
      </c>
      <c r="F11" s="1" t="str">
        <f>INDEX(CodePage!$B$2:$Q$17,MATCH(Functions[[#This Row],[A]],CodePage!$A$2:$A$17,0),MATCH(Functions[[#This Row],[B]],CodePage!$B$1:$Q$1,0))</f>
        <v>ɉ</v>
      </c>
      <c r="G11" s="8"/>
      <c r="H11" s="1"/>
      <c r="I11" s="1"/>
      <c r="J11" s="1"/>
      <c r="K11" s="1"/>
      <c r="L11" s="1"/>
      <c r="M11" s="1"/>
    </row>
    <row r="12" spans="1:15" x14ac:dyDescent="0.25">
      <c r="A12">
        <v>10</v>
      </c>
      <c r="B12" t="str">
        <f>IF(Functions[[#This Row],[Dec]]&lt;16,"0"&amp;DEC2HEX(A12),DEC2HEX(Functions[[#This Row],[Dec]]))</f>
        <v>0A</v>
      </c>
      <c r="C12" t="str">
        <f>LEFT(Functions[[#This Row],[Hex]],1)</f>
        <v>0</v>
      </c>
      <c r="D12" t="str">
        <f>RIGHT(Functions[[#This Row],[Hex]],1)</f>
        <v>A</v>
      </c>
      <c r="E12">
        <f>_xlfn.UNICODE(Functions[[#This Row],[Caractère]])</f>
        <v>586</v>
      </c>
      <c r="F12" s="1" t="str">
        <f>INDEX(CodePage!$B$2:$Q$17,MATCH(Functions[[#This Row],[A]],CodePage!$A$2:$A$17,0),MATCH(Functions[[#This Row],[B]],CodePage!$B$1:$Q$1,0))</f>
        <v>Ɋ</v>
      </c>
      <c r="G12" s="8"/>
      <c r="H12" s="1"/>
      <c r="I12" s="1"/>
      <c r="J12" s="1"/>
      <c r="K12" s="1"/>
      <c r="L12" s="1"/>
      <c r="M12" s="1"/>
    </row>
    <row r="13" spans="1:15" x14ac:dyDescent="0.25">
      <c r="A13">
        <v>11</v>
      </c>
      <c r="B13" t="str">
        <f>IF(Functions[[#This Row],[Dec]]&lt;16,"0"&amp;DEC2HEX(A13),DEC2HEX(Functions[[#This Row],[Dec]]))</f>
        <v>0B</v>
      </c>
      <c r="C13" t="str">
        <f>LEFT(Functions[[#This Row],[Hex]],1)</f>
        <v>0</v>
      </c>
      <c r="D13" t="str">
        <f>RIGHT(Functions[[#This Row],[Hex]],1)</f>
        <v>B</v>
      </c>
      <c r="E13">
        <f>_xlfn.UNICODE(Functions[[#This Row],[Caractère]])</f>
        <v>587</v>
      </c>
      <c r="F13" s="1" t="str">
        <f>INDEX(CodePage!$B$2:$Q$17,MATCH(Functions[[#This Row],[A]],CodePage!$A$2:$A$17,0),MATCH(Functions[[#This Row],[B]],CodePage!$B$1:$Q$1,0))</f>
        <v>ɋ</v>
      </c>
      <c r="G13" s="8"/>
      <c r="H13" s="1"/>
      <c r="I13" s="1"/>
      <c r="J13" s="1"/>
      <c r="K13" s="1"/>
      <c r="L13" s="1"/>
      <c r="M13" s="1"/>
    </row>
    <row r="14" spans="1:15" x14ac:dyDescent="0.25">
      <c r="A14">
        <v>12</v>
      </c>
      <c r="B14" t="str">
        <f>IF(Functions[[#This Row],[Dec]]&lt;16,"0"&amp;DEC2HEX(A14),DEC2HEX(Functions[[#This Row],[Dec]]))</f>
        <v>0C</v>
      </c>
      <c r="C14" t="str">
        <f>LEFT(Functions[[#This Row],[Hex]],1)</f>
        <v>0</v>
      </c>
      <c r="D14" t="str">
        <f>RIGHT(Functions[[#This Row],[Hex]],1)</f>
        <v>C</v>
      </c>
      <c r="E14">
        <f>_xlfn.UNICODE(Functions[[#This Row],[Caractère]])</f>
        <v>588</v>
      </c>
      <c r="F14" s="1" t="str">
        <f>INDEX(CodePage!$B$2:$Q$17,MATCH(Functions[[#This Row],[A]],CodePage!$A$2:$A$17,0),MATCH(Functions[[#This Row],[B]],CodePage!$B$1:$Q$1,0))</f>
        <v>Ɍ</v>
      </c>
      <c r="G14" s="8"/>
      <c r="H14" s="1" t="s">
        <v>100</v>
      </c>
      <c r="I14" s="1"/>
      <c r="J14" s="1"/>
      <c r="K14" s="1"/>
      <c r="L14" s="1"/>
      <c r="M14" s="1" t="s">
        <v>101</v>
      </c>
    </row>
    <row r="15" spans="1:15" x14ac:dyDescent="0.25">
      <c r="A15">
        <v>13</v>
      </c>
      <c r="B15" t="str">
        <f>IF(Functions[[#This Row],[Dec]]&lt;16,"0"&amp;DEC2HEX(A15),DEC2HEX(Functions[[#This Row],[Dec]]))</f>
        <v>0D</v>
      </c>
      <c r="C15" t="str">
        <f>LEFT(Functions[[#This Row],[Hex]],1)</f>
        <v>0</v>
      </c>
      <c r="D15" t="str">
        <f>RIGHT(Functions[[#This Row],[Hex]],1)</f>
        <v>D</v>
      </c>
      <c r="E15">
        <f>_xlfn.UNICODE(Functions[[#This Row],[Caractère]])</f>
        <v>589</v>
      </c>
      <c r="F15" s="1" t="str">
        <f>INDEX(CodePage!$B$2:$Q$17,MATCH(Functions[[#This Row],[A]],CodePage!$A$2:$A$17,0),MATCH(Functions[[#This Row],[B]],CodePage!$B$1:$Q$1,0))</f>
        <v>ɍ</v>
      </c>
      <c r="G15" s="8"/>
      <c r="H15" s="1" t="s">
        <v>114</v>
      </c>
      <c r="I15" s="1" t="s">
        <v>22</v>
      </c>
      <c r="J15" s="1"/>
      <c r="K15" s="1"/>
      <c r="L15" s="1"/>
      <c r="M15" s="1" t="s">
        <v>119</v>
      </c>
      <c r="O15" t="s">
        <v>115</v>
      </c>
    </row>
    <row r="16" spans="1:15" x14ac:dyDescent="0.25">
      <c r="A16">
        <v>14</v>
      </c>
      <c r="B16" t="str">
        <f>IF(Functions[[#This Row],[Dec]]&lt;16,"0"&amp;DEC2HEX(A16),DEC2HEX(Functions[[#This Row],[Dec]]))</f>
        <v>0E</v>
      </c>
      <c r="C16" t="str">
        <f>LEFT(Functions[[#This Row],[Hex]],1)</f>
        <v>0</v>
      </c>
      <c r="D16" t="str">
        <f>RIGHT(Functions[[#This Row],[Hex]],1)</f>
        <v>E</v>
      </c>
      <c r="E16">
        <f>_xlfn.UNICODE(Functions[[#This Row],[Caractère]])</f>
        <v>590</v>
      </c>
      <c r="F16" s="1" t="str">
        <f>INDEX(CodePage!$B$2:$Q$17,MATCH(Functions[[#This Row],[A]],CodePage!$A$2:$A$17,0),MATCH(Functions[[#This Row],[B]],CodePage!$B$1:$Q$1,0))</f>
        <v>Ɏ</v>
      </c>
      <c r="G16" s="8"/>
      <c r="H16" s="1"/>
      <c r="I16" s="1"/>
      <c r="J16" s="1"/>
      <c r="K16" s="1"/>
      <c r="L16" s="1"/>
      <c r="M16" s="1"/>
    </row>
    <row r="17" spans="1:13" x14ac:dyDescent="0.25">
      <c r="A17">
        <v>15</v>
      </c>
      <c r="B17" t="str">
        <f>IF(Functions[[#This Row],[Dec]]&lt;16,"0"&amp;DEC2HEX(A17),DEC2HEX(Functions[[#This Row],[Dec]]))</f>
        <v>0F</v>
      </c>
      <c r="C17" t="str">
        <f>LEFT(Functions[[#This Row],[Hex]],1)</f>
        <v>0</v>
      </c>
      <c r="D17" t="str">
        <f>RIGHT(Functions[[#This Row],[Hex]],1)</f>
        <v>F</v>
      </c>
      <c r="E17">
        <f>_xlfn.UNICODE(Functions[[#This Row],[Caractère]])</f>
        <v>591</v>
      </c>
      <c r="F17" s="1" t="str">
        <f>INDEX(CodePage!$B$2:$Q$17,MATCH(Functions[[#This Row],[A]],CodePage!$A$2:$A$17,0),MATCH(Functions[[#This Row],[B]],CodePage!$B$1:$Q$1,0))</f>
        <v>ɏ</v>
      </c>
      <c r="G17" s="8"/>
      <c r="H17" s="1"/>
      <c r="I17" s="1"/>
      <c r="J17" s="1"/>
      <c r="K17" s="1"/>
      <c r="L17" s="1"/>
      <c r="M17" s="1"/>
    </row>
    <row r="18" spans="1:13" x14ac:dyDescent="0.25">
      <c r="A18">
        <v>16</v>
      </c>
      <c r="B18" t="str">
        <f>IF(Functions[[#This Row],[Dec]]&lt;16,"0"&amp;DEC2HEX(A18),DEC2HEX(Functions[[#This Row],[Dec]]))</f>
        <v>10</v>
      </c>
      <c r="C18" t="str">
        <f>LEFT(Functions[[#This Row],[Hex]],1)</f>
        <v>1</v>
      </c>
      <c r="D18" t="str">
        <f>RIGHT(Functions[[#This Row],[Hex]],1)</f>
        <v>0</v>
      </c>
      <c r="E18">
        <f>_xlfn.UNICODE(Functions[[#This Row],[Caractère]])</f>
        <v>592</v>
      </c>
      <c r="F18" s="1" t="str">
        <f>INDEX(CodePage!$B$2:$Q$17,MATCH(Functions[[#This Row],[A]],CodePage!$A$2:$A$17,0),MATCH(Functions[[#This Row],[B]],CodePage!$B$1:$Q$1,0))</f>
        <v>ɐ</v>
      </c>
      <c r="G18" s="8"/>
      <c r="H18" s="1"/>
      <c r="I18" s="1"/>
      <c r="J18" s="1"/>
      <c r="K18" s="1"/>
      <c r="L18" s="1"/>
      <c r="M18" s="1"/>
    </row>
    <row r="19" spans="1:13" x14ac:dyDescent="0.25">
      <c r="A19">
        <v>17</v>
      </c>
      <c r="B19" t="str">
        <f>IF(Functions[[#This Row],[Dec]]&lt;16,"0"&amp;DEC2HEX(A19),DEC2HEX(Functions[[#This Row],[Dec]]))</f>
        <v>11</v>
      </c>
      <c r="C19" t="str">
        <f>LEFT(Functions[[#This Row],[Hex]],1)</f>
        <v>1</v>
      </c>
      <c r="D19" t="str">
        <f>RIGHT(Functions[[#This Row],[Hex]],1)</f>
        <v>1</v>
      </c>
      <c r="E19">
        <f>_xlfn.UNICODE(Functions[[#This Row],[Caractère]])</f>
        <v>593</v>
      </c>
      <c r="F19" s="1" t="str">
        <f>INDEX(CodePage!$B$2:$Q$17,MATCH(Functions[[#This Row],[A]],CodePage!$A$2:$A$17,0),MATCH(Functions[[#This Row],[B]],CodePage!$B$1:$Q$1,0))</f>
        <v>ɑ</v>
      </c>
      <c r="G19" s="8"/>
      <c r="H19" s="1"/>
      <c r="I19" s="1"/>
      <c r="J19" s="1"/>
      <c r="K19" s="1"/>
      <c r="L19" s="1"/>
      <c r="M19" s="1"/>
    </row>
    <row r="20" spans="1:13" x14ac:dyDescent="0.25">
      <c r="A20">
        <v>18</v>
      </c>
      <c r="B20" t="str">
        <f>IF(Functions[[#This Row],[Dec]]&lt;16,"0"&amp;DEC2HEX(A20),DEC2HEX(Functions[[#This Row],[Dec]]))</f>
        <v>12</v>
      </c>
      <c r="C20" t="str">
        <f>LEFT(Functions[[#This Row],[Hex]],1)</f>
        <v>1</v>
      </c>
      <c r="D20" t="str">
        <f>RIGHT(Functions[[#This Row],[Hex]],1)</f>
        <v>2</v>
      </c>
      <c r="E20">
        <f>_xlfn.UNICODE(Functions[[#This Row],[Caractère]])</f>
        <v>594</v>
      </c>
      <c r="F20" s="1" t="str">
        <f>INDEX(CodePage!$B$2:$Q$17,MATCH(Functions[[#This Row],[A]],CodePage!$A$2:$A$17,0),MATCH(Functions[[#This Row],[B]],CodePage!$B$1:$Q$1,0))</f>
        <v>ɒ</v>
      </c>
      <c r="G20" s="8"/>
      <c r="H20" s="1"/>
      <c r="I20" s="1"/>
      <c r="J20" s="1"/>
      <c r="K20" s="1"/>
      <c r="L20" s="1"/>
      <c r="M20" s="1"/>
    </row>
    <row r="21" spans="1:13" x14ac:dyDescent="0.25">
      <c r="A21">
        <v>19</v>
      </c>
      <c r="B21" t="str">
        <f>IF(Functions[[#This Row],[Dec]]&lt;16,"0"&amp;DEC2HEX(A21),DEC2HEX(Functions[[#This Row],[Dec]]))</f>
        <v>13</v>
      </c>
      <c r="C21" t="str">
        <f>LEFT(Functions[[#This Row],[Hex]],1)</f>
        <v>1</v>
      </c>
      <c r="D21" t="str">
        <f>RIGHT(Functions[[#This Row],[Hex]],1)</f>
        <v>3</v>
      </c>
      <c r="E21">
        <f>_xlfn.UNICODE(Functions[[#This Row],[Caractère]])</f>
        <v>595</v>
      </c>
      <c r="F21" s="1" t="str">
        <f>INDEX(CodePage!$B$2:$Q$17,MATCH(Functions[[#This Row],[A]],CodePage!$A$2:$A$17,0),MATCH(Functions[[#This Row],[B]],CodePage!$B$1:$Q$1,0))</f>
        <v>ɓ</v>
      </c>
      <c r="G21" s="8"/>
      <c r="H21" s="1"/>
      <c r="I21" s="1"/>
      <c r="J21" s="1"/>
      <c r="K21" s="1"/>
      <c r="L21" s="1"/>
      <c r="M21" s="1"/>
    </row>
    <row r="22" spans="1:13" x14ac:dyDescent="0.25">
      <c r="A22">
        <v>20</v>
      </c>
      <c r="B22" t="str">
        <f>IF(Functions[[#This Row],[Dec]]&lt;16,"0"&amp;DEC2HEX(A22),DEC2HEX(Functions[[#This Row],[Dec]]))</f>
        <v>14</v>
      </c>
      <c r="C22" t="str">
        <f>LEFT(Functions[[#This Row],[Hex]],1)</f>
        <v>1</v>
      </c>
      <c r="D22" t="str">
        <f>RIGHT(Functions[[#This Row],[Hex]],1)</f>
        <v>4</v>
      </c>
      <c r="E22">
        <f>_xlfn.UNICODE(Functions[[#This Row],[Caractère]])</f>
        <v>596</v>
      </c>
      <c r="F22" s="1" t="str">
        <f>INDEX(CodePage!$B$2:$Q$17,MATCH(Functions[[#This Row],[A]],CodePage!$A$2:$A$17,0),MATCH(Functions[[#This Row],[B]],CodePage!$B$1:$Q$1,0))</f>
        <v>ɔ</v>
      </c>
      <c r="G22" s="8"/>
      <c r="H22" s="1"/>
      <c r="I22" s="1"/>
      <c r="J22" s="1"/>
      <c r="K22" s="1"/>
      <c r="L22" s="1"/>
      <c r="M22" s="1"/>
    </row>
    <row r="23" spans="1:13" x14ac:dyDescent="0.25">
      <c r="A23">
        <v>21</v>
      </c>
      <c r="B23" t="str">
        <f>IF(Functions[[#This Row],[Dec]]&lt;16,"0"&amp;DEC2HEX(A23),DEC2HEX(Functions[[#This Row],[Dec]]))</f>
        <v>15</v>
      </c>
      <c r="C23" t="str">
        <f>LEFT(Functions[[#This Row],[Hex]],1)</f>
        <v>1</v>
      </c>
      <c r="D23" t="str">
        <f>RIGHT(Functions[[#This Row],[Hex]],1)</f>
        <v>5</v>
      </c>
      <c r="E23">
        <f>_xlfn.UNICODE(Functions[[#This Row],[Caractère]])</f>
        <v>597</v>
      </c>
      <c r="F23" s="1" t="str">
        <f>INDEX(CodePage!$B$2:$Q$17,MATCH(Functions[[#This Row],[A]],CodePage!$A$2:$A$17,0),MATCH(Functions[[#This Row],[B]],CodePage!$B$1:$Q$1,0))</f>
        <v>ɕ</v>
      </c>
      <c r="G23" s="8">
        <v>2</v>
      </c>
      <c r="H23" s="1" t="s">
        <v>124</v>
      </c>
      <c r="I23" s="1"/>
      <c r="J23" s="1"/>
      <c r="K23" s="1"/>
      <c r="L23" s="1"/>
      <c r="M23" s="1" t="s">
        <v>125</v>
      </c>
    </row>
    <row r="24" spans="1:13" x14ac:dyDescent="0.25">
      <c r="A24">
        <v>22</v>
      </c>
      <c r="B24" t="str">
        <f>IF(Functions[[#This Row],[Dec]]&lt;16,"0"&amp;DEC2HEX(A24),DEC2HEX(Functions[[#This Row],[Dec]]))</f>
        <v>16</v>
      </c>
      <c r="C24" t="str">
        <f>LEFT(Functions[[#This Row],[Hex]],1)</f>
        <v>1</v>
      </c>
      <c r="D24" t="str">
        <f>RIGHT(Functions[[#This Row],[Hex]],1)</f>
        <v>6</v>
      </c>
      <c r="E24">
        <f>_xlfn.UNICODE(Functions[[#This Row],[Caractère]])</f>
        <v>598</v>
      </c>
      <c r="F24" s="1" t="str">
        <f>INDEX(CodePage!$B$2:$Q$17,MATCH(Functions[[#This Row],[A]],CodePage!$A$2:$A$17,0),MATCH(Functions[[#This Row],[B]],CodePage!$B$1:$Q$1,0))</f>
        <v>ɖ</v>
      </c>
      <c r="G24" s="8"/>
      <c r="H24" s="1"/>
      <c r="I24" s="1"/>
      <c r="J24" s="1"/>
      <c r="K24" s="1"/>
      <c r="L24" s="1"/>
      <c r="M24" s="1"/>
    </row>
    <row r="25" spans="1:13" x14ac:dyDescent="0.25">
      <c r="A25">
        <v>23</v>
      </c>
      <c r="B25" t="str">
        <f>IF(Functions[[#This Row],[Dec]]&lt;16,"0"&amp;DEC2HEX(A25),DEC2HEX(Functions[[#This Row],[Dec]]))</f>
        <v>17</v>
      </c>
      <c r="C25" t="str">
        <f>LEFT(Functions[[#This Row],[Hex]],1)</f>
        <v>1</v>
      </c>
      <c r="D25" t="str">
        <f>RIGHT(Functions[[#This Row],[Hex]],1)</f>
        <v>7</v>
      </c>
      <c r="E25">
        <f>_xlfn.UNICODE(Functions[[#This Row],[Caractère]])</f>
        <v>599</v>
      </c>
      <c r="F25" s="1" t="str">
        <f>INDEX(CodePage!$B$2:$Q$17,MATCH(Functions[[#This Row],[A]],CodePage!$A$2:$A$17,0),MATCH(Functions[[#This Row],[B]],CodePage!$B$1:$Q$1,0))</f>
        <v>ɗ</v>
      </c>
      <c r="G25" s="8"/>
      <c r="H25" s="1"/>
      <c r="I25" s="1"/>
      <c r="J25" s="1"/>
      <c r="K25" s="1"/>
      <c r="L25" s="1"/>
      <c r="M25" s="1"/>
    </row>
    <row r="26" spans="1:13" x14ac:dyDescent="0.25">
      <c r="A26">
        <v>24</v>
      </c>
      <c r="B26" t="str">
        <f>IF(Functions[[#This Row],[Dec]]&lt;16,"0"&amp;DEC2HEX(A26),DEC2HEX(Functions[[#This Row],[Dec]]))</f>
        <v>18</v>
      </c>
      <c r="C26" t="str">
        <f>LEFT(Functions[[#This Row],[Hex]],1)</f>
        <v>1</v>
      </c>
      <c r="D26" t="str">
        <f>RIGHT(Functions[[#This Row],[Hex]],1)</f>
        <v>8</v>
      </c>
      <c r="E26">
        <f>_xlfn.UNICODE(Functions[[#This Row],[Caractère]])</f>
        <v>600</v>
      </c>
      <c r="F26" s="1" t="str">
        <f>INDEX(CodePage!$B$2:$Q$17,MATCH(Functions[[#This Row],[A]],CodePage!$A$2:$A$17,0),MATCH(Functions[[#This Row],[B]],CodePage!$B$1:$Q$1,0))</f>
        <v>ɘ</v>
      </c>
      <c r="G26" s="8"/>
      <c r="H26" s="1"/>
      <c r="I26" s="1"/>
      <c r="J26" s="1"/>
      <c r="K26" s="1"/>
      <c r="L26" s="1"/>
      <c r="M26" s="1"/>
    </row>
    <row r="27" spans="1:13" x14ac:dyDescent="0.25">
      <c r="A27">
        <v>25</v>
      </c>
      <c r="B27" t="str">
        <f>IF(Functions[[#This Row],[Dec]]&lt;16,"0"&amp;DEC2HEX(A27),DEC2HEX(Functions[[#This Row],[Dec]]))</f>
        <v>19</v>
      </c>
      <c r="C27" t="str">
        <f>LEFT(Functions[[#This Row],[Hex]],1)</f>
        <v>1</v>
      </c>
      <c r="D27" t="str">
        <f>RIGHT(Functions[[#This Row],[Hex]],1)</f>
        <v>9</v>
      </c>
      <c r="E27">
        <f>_xlfn.UNICODE(Functions[[#This Row],[Caractère]])</f>
        <v>601</v>
      </c>
      <c r="F27" s="1" t="str">
        <f>INDEX(CodePage!$B$2:$Q$17,MATCH(Functions[[#This Row],[A]],CodePage!$A$2:$A$17,0),MATCH(Functions[[#This Row],[B]],CodePage!$B$1:$Q$1,0))</f>
        <v>ə</v>
      </c>
      <c r="G27" s="8"/>
      <c r="H27" s="1"/>
      <c r="I27" s="1"/>
      <c r="J27" s="1"/>
      <c r="K27" s="1"/>
      <c r="L27" s="1"/>
      <c r="M27" s="1"/>
    </row>
    <row r="28" spans="1:13" x14ac:dyDescent="0.25">
      <c r="A28">
        <v>26</v>
      </c>
      <c r="B28" t="str">
        <f>IF(Functions[[#This Row],[Dec]]&lt;16,"0"&amp;DEC2HEX(A28),DEC2HEX(Functions[[#This Row],[Dec]]))</f>
        <v>1A</v>
      </c>
      <c r="C28" t="str">
        <f>LEFT(Functions[[#This Row],[Hex]],1)</f>
        <v>1</v>
      </c>
      <c r="D28" t="str">
        <f>RIGHT(Functions[[#This Row],[Hex]],1)</f>
        <v>A</v>
      </c>
      <c r="E28">
        <f>_xlfn.UNICODE(Functions[[#This Row],[Caractère]])</f>
        <v>602</v>
      </c>
      <c r="F28" s="1" t="str">
        <f>INDEX(CodePage!$B$2:$Q$17,MATCH(Functions[[#This Row],[A]],CodePage!$A$2:$A$17,0),MATCH(Functions[[#This Row],[B]],CodePage!$B$1:$Q$1,0))</f>
        <v>ɚ</v>
      </c>
      <c r="G28" s="8"/>
      <c r="H28" s="1"/>
      <c r="I28" s="1"/>
      <c r="J28" s="1"/>
      <c r="K28" s="1"/>
      <c r="L28" s="1"/>
      <c r="M28" s="1"/>
    </row>
    <row r="29" spans="1:13" x14ac:dyDescent="0.25">
      <c r="A29">
        <v>27</v>
      </c>
      <c r="B29" t="str">
        <f>IF(Functions[[#This Row],[Dec]]&lt;16,"0"&amp;DEC2HEX(A29),DEC2HEX(Functions[[#This Row],[Dec]]))</f>
        <v>1B</v>
      </c>
      <c r="C29" t="str">
        <f>LEFT(Functions[[#This Row],[Hex]],1)</f>
        <v>1</v>
      </c>
      <c r="D29" t="str">
        <f>RIGHT(Functions[[#This Row],[Hex]],1)</f>
        <v>B</v>
      </c>
      <c r="E29">
        <f>_xlfn.UNICODE(Functions[[#This Row],[Caractère]])</f>
        <v>603</v>
      </c>
      <c r="F29" s="1" t="str">
        <f>INDEX(CodePage!$B$2:$Q$17,MATCH(Functions[[#This Row],[A]],CodePage!$A$2:$A$17,0),MATCH(Functions[[#This Row],[B]],CodePage!$B$1:$Q$1,0))</f>
        <v>ɛ</v>
      </c>
      <c r="G29" s="8"/>
      <c r="H29" s="1" t="s">
        <v>102</v>
      </c>
      <c r="I29" s="1"/>
      <c r="J29" s="1"/>
      <c r="K29" s="1"/>
      <c r="L29" s="1"/>
      <c r="M29" s="1" t="s">
        <v>103</v>
      </c>
    </row>
    <row r="30" spans="1:13" x14ac:dyDescent="0.25">
      <c r="A30">
        <v>28</v>
      </c>
      <c r="B30" t="str">
        <f>IF(Functions[[#This Row],[Dec]]&lt;16,"0"&amp;DEC2HEX(A30),DEC2HEX(Functions[[#This Row],[Dec]]))</f>
        <v>1C</v>
      </c>
      <c r="C30" t="str">
        <f>LEFT(Functions[[#This Row],[Hex]],1)</f>
        <v>1</v>
      </c>
      <c r="D30" t="str">
        <f>RIGHT(Functions[[#This Row],[Hex]],1)</f>
        <v>C</v>
      </c>
      <c r="E30">
        <f>_xlfn.UNICODE(Functions[[#This Row],[Caractère]])</f>
        <v>604</v>
      </c>
      <c r="F30" s="1" t="str">
        <f>INDEX(CodePage!$B$2:$Q$17,MATCH(Functions[[#This Row],[A]],CodePage!$A$2:$A$17,0),MATCH(Functions[[#This Row],[B]],CodePage!$B$1:$Q$1,0))</f>
        <v>ɜ</v>
      </c>
      <c r="G30" s="8"/>
      <c r="H30" s="1"/>
      <c r="I30" s="1"/>
      <c r="J30" s="1"/>
      <c r="K30" s="1"/>
      <c r="L30" s="1"/>
      <c r="M30" s="1"/>
    </row>
    <row r="31" spans="1:13" x14ac:dyDescent="0.25">
      <c r="A31">
        <v>29</v>
      </c>
      <c r="B31" t="str">
        <f>IF(Functions[[#This Row],[Dec]]&lt;16,"0"&amp;DEC2HEX(A31),DEC2HEX(Functions[[#This Row],[Dec]]))</f>
        <v>1D</v>
      </c>
      <c r="C31" t="str">
        <f>LEFT(Functions[[#This Row],[Hex]],1)</f>
        <v>1</v>
      </c>
      <c r="D31" t="str">
        <f>RIGHT(Functions[[#This Row],[Hex]],1)</f>
        <v>D</v>
      </c>
      <c r="E31">
        <f>_xlfn.UNICODE(Functions[[#This Row],[Caractère]])</f>
        <v>605</v>
      </c>
      <c r="F31" s="1" t="str">
        <f>INDEX(CodePage!$B$2:$Q$17,MATCH(Functions[[#This Row],[A]],CodePage!$A$2:$A$17,0),MATCH(Functions[[#This Row],[B]],CodePage!$B$1:$Q$1,0))</f>
        <v>ɝ</v>
      </c>
      <c r="G31" s="8"/>
      <c r="H31" s="1"/>
      <c r="I31" s="1"/>
      <c r="J31" s="1"/>
      <c r="K31" s="1"/>
      <c r="L31" s="1"/>
      <c r="M31" s="1"/>
    </row>
    <row r="32" spans="1:13" x14ac:dyDescent="0.25">
      <c r="A32">
        <v>30</v>
      </c>
      <c r="B32" t="str">
        <f>IF(Functions[[#This Row],[Dec]]&lt;16,"0"&amp;DEC2HEX(A32),DEC2HEX(Functions[[#This Row],[Dec]]))</f>
        <v>1E</v>
      </c>
      <c r="C32" t="str">
        <f>LEFT(Functions[[#This Row],[Hex]],1)</f>
        <v>1</v>
      </c>
      <c r="D32" t="str">
        <f>RIGHT(Functions[[#This Row],[Hex]],1)</f>
        <v>E</v>
      </c>
      <c r="E32">
        <f>_xlfn.UNICODE(Functions[[#This Row],[Caractère]])</f>
        <v>606</v>
      </c>
      <c r="F32" s="1" t="str">
        <f>INDEX(CodePage!$B$2:$Q$17,MATCH(Functions[[#This Row],[A]],CodePage!$A$2:$A$17,0),MATCH(Functions[[#This Row],[B]],CodePage!$B$1:$Q$1,0))</f>
        <v>ɞ</v>
      </c>
      <c r="G32" s="8"/>
      <c r="H32" s="1"/>
      <c r="I32" s="1"/>
      <c r="J32" s="1"/>
      <c r="K32" s="1"/>
      <c r="L32" s="1"/>
      <c r="M32" s="1"/>
    </row>
    <row r="33" spans="1:13" x14ac:dyDescent="0.25">
      <c r="A33">
        <v>31</v>
      </c>
      <c r="B33" t="str">
        <f>IF(Functions[[#This Row],[Dec]]&lt;16,"0"&amp;DEC2HEX(A33),DEC2HEX(Functions[[#This Row],[Dec]]))</f>
        <v>1F</v>
      </c>
      <c r="C33" t="str">
        <f>LEFT(Functions[[#This Row],[Hex]],1)</f>
        <v>1</v>
      </c>
      <c r="D33" t="str">
        <f>RIGHT(Functions[[#This Row],[Hex]],1)</f>
        <v>F</v>
      </c>
      <c r="E33">
        <f>_xlfn.UNICODE(Functions[[#This Row],[Caractère]])</f>
        <v>607</v>
      </c>
      <c r="F33" s="1" t="str">
        <f>INDEX(CodePage!$B$2:$Q$17,MATCH(Functions[[#This Row],[A]],CodePage!$A$2:$A$17,0),MATCH(Functions[[#This Row],[B]],CodePage!$B$1:$Q$1,0))</f>
        <v>ɟ</v>
      </c>
      <c r="G33" s="8">
        <v>2</v>
      </c>
      <c r="H33" s="1" t="s">
        <v>112</v>
      </c>
      <c r="I33" s="1"/>
      <c r="J33" s="1"/>
      <c r="K33" s="1"/>
      <c r="L33" s="1"/>
      <c r="M33" s="1" t="s">
        <v>113</v>
      </c>
    </row>
    <row r="34" spans="1:13" x14ac:dyDescent="0.25">
      <c r="A34">
        <v>32</v>
      </c>
      <c r="B34" t="str">
        <f>IF(Functions[[#This Row],[Dec]]&lt;16,"0"&amp;DEC2HEX(A34),DEC2HEX(Functions[[#This Row],[Dec]]))</f>
        <v>20</v>
      </c>
      <c r="C34" t="str">
        <f>LEFT(Functions[[#This Row],[Hex]],1)</f>
        <v>2</v>
      </c>
      <c r="D34" t="str">
        <f>RIGHT(Functions[[#This Row],[Hex]],1)</f>
        <v>0</v>
      </c>
      <c r="E34">
        <f>_xlfn.UNICODE(Functions[[#This Row],[Caractère]])</f>
        <v>32</v>
      </c>
      <c r="F34" s="1" t="str">
        <f>INDEX(CodePage!$B$2:$Q$17,MATCH(Functions[[#This Row],[A]],CodePage!$A$2:$A$17,0),MATCH(Functions[[#This Row],[B]],CodePage!$B$1:$Q$1,0))</f>
        <v xml:space="preserve"> </v>
      </c>
      <c r="G34" s="8"/>
      <c r="H34" s="1" t="s">
        <v>129</v>
      </c>
      <c r="I34" s="1"/>
      <c r="J34" s="1"/>
      <c r="K34" s="1"/>
      <c r="L34" s="1"/>
      <c r="M34" s="1"/>
    </row>
    <row r="35" spans="1:13" x14ac:dyDescent="0.25">
      <c r="A35">
        <v>33</v>
      </c>
      <c r="B35" t="str">
        <f>IF(Functions[[#This Row],[Dec]]&lt;16,"0"&amp;DEC2HEX(A35),DEC2HEX(Functions[[#This Row],[Dec]]))</f>
        <v>21</v>
      </c>
      <c r="C35" t="str">
        <f>LEFT(Functions[[#This Row],[Hex]],1)</f>
        <v>2</v>
      </c>
      <c r="D35" t="str">
        <f>RIGHT(Functions[[#This Row],[Hex]],1)</f>
        <v>1</v>
      </c>
      <c r="E35">
        <f>_xlfn.UNICODE(Functions[[#This Row],[Caractère]])</f>
        <v>33</v>
      </c>
      <c r="F35" s="1" t="str">
        <f>INDEX(CodePage!$B$2:$Q$17,MATCH(Functions[[#This Row],[A]],CodePage!$A$2:$A$17,0),MATCH(Functions[[#This Row],[B]],CodePage!$B$1:$Q$1,0))</f>
        <v>!</v>
      </c>
      <c r="G35" s="8">
        <v>1</v>
      </c>
      <c r="H35" s="1" t="s">
        <v>53</v>
      </c>
      <c r="I35" s="1"/>
      <c r="J35" s="1"/>
      <c r="K35" s="1"/>
      <c r="L35" s="1" t="s">
        <v>22</v>
      </c>
      <c r="M35" s="1"/>
    </row>
    <row r="36" spans="1:13" x14ac:dyDescent="0.25">
      <c r="A36">
        <v>34</v>
      </c>
      <c r="B36" t="str">
        <f>IF(Functions[[#This Row],[Dec]]&lt;16,"0"&amp;DEC2HEX(A36),DEC2HEX(Functions[[#This Row],[Dec]]))</f>
        <v>22</v>
      </c>
      <c r="C36" t="str">
        <f>LEFT(Functions[[#This Row],[Hex]],1)</f>
        <v>2</v>
      </c>
      <c r="D36" t="str">
        <f>RIGHT(Functions[[#This Row],[Hex]],1)</f>
        <v>2</v>
      </c>
      <c r="E36">
        <f>_xlfn.UNICODE(Functions[[#This Row],[Caractère]])</f>
        <v>34</v>
      </c>
      <c r="F36" s="1" t="str">
        <f>INDEX(CodePage!$B$2:$Q$17,MATCH(Functions[[#This Row],[A]],CodePage!$A$2:$A$17,0),MATCH(Functions[[#This Row],[B]],CodePage!$B$1:$Q$1,0))</f>
        <v>"</v>
      </c>
      <c r="G36" s="8" t="s">
        <v>22</v>
      </c>
      <c r="H36" s="1" t="s">
        <v>87</v>
      </c>
      <c r="I36" s="1"/>
      <c r="J36" s="1"/>
      <c r="K36" s="1"/>
      <c r="L36" s="1"/>
      <c r="M36" s="1"/>
    </row>
    <row r="37" spans="1:13" x14ac:dyDescent="0.25">
      <c r="A37">
        <v>35</v>
      </c>
      <c r="B37" t="str">
        <f>IF(Functions[[#This Row],[Dec]]&lt;16,"0"&amp;DEC2HEX(A37),DEC2HEX(Functions[[#This Row],[Dec]]))</f>
        <v>23</v>
      </c>
      <c r="C37" t="str">
        <f>LEFT(Functions[[#This Row],[Hex]],1)</f>
        <v>2</v>
      </c>
      <c r="D37" t="str">
        <f>RIGHT(Functions[[#This Row],[Hex]],1)</f>
        <v>3</v>
      </c>
      <c r="E37">
        <f>_xlfn.UNICODE(Functions[[#This Row],[Caractère]])</f>
        <v>35</v>
      </c>
      <c r="F37" s="1" t="str">
        <f>INDEX(CodePage!$B$2:$Q$17,MATCH(Functions[[#This Row],[A]],CodePage!$A$2:$A$17,0),MATCH(Functions[[#This Row],[B]],CodePage!$B$1:$Q$1,0))</f>
        <v>#</v>
      </c>
      <c r="G37" s="8"/>
      <c r="H37" s="1"/>
      <c r="I37" s="1"/>
      <c r="J37" s="1"/>
      <c r="K37" s="1"/>
      <c r="L37" s="1"/>
      <c r="M37" s="1"/>
    </row>
    <row r="38" spans="1:13" x14ac:dyDescent="0.25">
      <c r="A38">
        <v>36</v>
      </c>
      <c r="B38" t="str">
        <f>IF(Functions[[#This Row],[Dec]]&lt;16,"0"&amp;DEC2HEX(A38),DEC2HEX(Functions[[#This Row],[Dec]]))</f>
        <v>24</v>
      </c>
      <c r="C38" t="str">
        <f>LEFT(Functions[[#This Row],[Hex]],1)</f>
        <v>2</v>
      </c>
      <c r="D38" t="str">
        <f>RIGHT(Functions[[#This Row],[Hex]],1)</f>
        <v>4</v>
      </c>
      <c r="E38">
        <f>_xlfn.UNICODE(Functions[[#This Row],[Caractère]])</f>
        <v>36</v>
      </c>
      <c r="F38" s="1" t="str">
        <f>INDEX(CodePage!$B$2:$Q$17,MATCH(Functions[[#This Row],[A]],CodePage!$A$2:$A$17,0),MATCH(Functions[[#This Row],[B]],CodePage!$B$1:$Q$1,0))</f>
        <v>$</v>
      </c>
      <c r="G38" s="8"/>
      <c r="H38" s="1"/>
      <c r="I38" s="1"/>
      <c r="J38" s="1"/>
      <c r="K38" s="1"/>
      <c r="L38" s="1"/>
      <c r="M38" s="1"/>
    </row>
    <row r="39" spans="1:13" x14ac:dyDescent="0.25">
      <c r="A39">
        <v>37</v>
      </c>
      <c r="B39" t="str">
        <f>IF(Functions[[#This Row],[Dec]]&lt;16,"0"&amp;DEC2HEX(A39),DEC2HEX(Functions[[#This Row],[Dec]]))</f>
        <v>25</v>
      </c>
      <c r="C39" t="str">
        <f>LEFT(Functions[[#This Row],[Hex]],1)</f>
        <v>2</v>
      </c>
      <c r="D39" t="str">
        <f>RIGHT(Functions[[#This Row],[Hex]],1)</f>
        <v>5</v>
      </c>
      <c r="E39">
        <f>_xlfn.UNICODE(Functions[[#This Row],[Caractère]])</f>
        <v>37</v>
      </c>
      <c r="F39" s="1" t="str">
        <f>INDEX(CodePage!$B$2:$Q$17,MATCH(Functions[[#This Row],[A]],CodePage!$A$2:$A$17,0),MATCH(Functions[[#This Row],[B]],CodePage!$B$1:$Q$1,0))</f>
        <v>%</v>
      </c>
      <c r="G39" s="8">
        <v>2</v>
      </c>
      <c r="H39" s="1" t="s">
        <v>26</v>
      </c>
      <c r="I39" s="1"/>
      <c r="J39" s="1"/>
      <c r="K39" s="1"/>
      <c r="L39" s="1" t="s">
        <v>22</v>
      </c>
      <c r="M39" s="1"/>
    </row>
    <row r="40" spans="1:13" x14ac:dyDescent="0.25">
      <c r="A40">
        <v>38</v>
      </c>
      <c r="B40" t="str">
        <f>IF(Functions[[#This Row],[Dec]]&lt;16,"0"&amp;DEC2HEX(A40),DEC2HEX(Functions[[#This Row],[Dec]]))</f>
        <v>26</v>
      </c>
      <c r="C40" t="str">
        <f>LEFT(Functions[[#This Row],[Hex]],1)</f>
        <v>2</v>
      </c>
      <c r="D40" t="str">
        <f>RIGHT(Functions[[#This Row],[Hex]],1)</f>
        <v>6</v>
      </c>
      <c r="E40">
        <f>_xlfn.UNICODE(Functions[[#This Row],[Caractère]])</f>
        <v>38</v>
      </c>
      <c r="F40" s="1" t="str">
        <f>INDEX(CodePage!$B$2:$Q$17,MATCH(Functions[[#This Row],[A]],CodePage!$A$2:$A$17,0),MATCH(Functions[[#This Row],[B]],CodePage!$B$1:$Q$1,0))</f>
        <v>&amp;</v>
      </c>
      <c r="G40" s="8">
        <v>2</v>
      </c>
      <c r="H40" s="1" t="s">
        <v>29</v>
      </c>
      <c r="I40" s="1"/>
      <c r="J40" s="1" t="s">
        <v>22</v>
      </c>
      <c r="K40" s="1"/>
      <c r="L40" s="1" t="s">
        <v>22</v>
      </c>
      <c r="M40" s="1"/>
    </row>
    <row r="41" spans="1:13" x14ac:dyDescent="0.25">
      <c r="A41">
        <v>39</v>
      </c>
      <c r="B41" t="str">
        <f>IF(Functions[[#This Row],[Dec]]&lt;16,"0"&amp;DEC2HEX(A41),DEC2HEX(Functions[[#This Row],[Dec]]))</f>
        <v>27</v>
      </c>
      <c r="C41" t="str">
        <f>LEFT(Functions[[#This Row],[Hex]],1)</f>
        <v>2</v>
      </c>
      <c r="D41" t="str">
        <f>RIGHT(Functions[[#This Row],[Hex]],1)</f>
        <v>7</v>
      </c>
      <c r="E41">
        <f>_xlfn.UNICODE(Functions[[#This Row],[Caractère]])</f>
        <v>39</v>
      </c>
      <c r="F41" s="1" t="str">
        <f>INDEX(CodePage!$B$2:$Q$17,MATCH(Functions[[#This Row],[A]],CodePage!$A$2:$A$17,0),MATCH(Functions[[#This Row],[B]],CodePage!$B$1:$Q$1,0))</f>
        <v>'</v>
      </c>
      <c r="G41" s="8"/>
      <c r="H41" s="1"/>
      <c r="I41" s="1"/>
      <c r="J41" s="1"/>
      <c r="K41" s="1"/>
      <c r="L41" s="1"/>
      <c r="M41" s="1"/>
    </row>
    <row r="42" spans="1:13" x14ac:dyDescent="0.25">
      <c r="A42">
        <v>40</v>
      </c>
      <c r="B42" t="str">
        <f>IF(Functions[[#This Row],[Dec]]&lt;16,"0"&amp;DEC2HEX(A42),DEC2HEX(Functions[[#This Row],[Dec]]))</f>
        <v>28</v>
      </c>
      <c r="C42" t="str">
        <f>LEFT(Functions[[#This Row],[Hex]],1)</f>
        <v>2</v>
      </c>
      <c r="D42" t="str">
        <f>RIGHT(Functions[[#This Row],[Hex]],1)</f>
        <v>8</v>
      </c>
      <c r="E42">
        <f>_xlfn.UNICODE(Functions[[#This Row],[Caractère]])</f>
        <v>40</v>
      </c>
      <c r="F42" s="1" t="str">
        <f>INDEX(CodePage!$B$2:$Q$17,MATCH(Functions[[#This Row],[A]],CodePage!$A$2:$A$17,0),MATCH(Functions[[#This Row],[B]],CodePage!$B$1:$Q$1,0))</f>
        <v>(</v>
      </c>
      <c r="G42" s="8"/>
      <c r="H42" s="1"/>
      <c r="I42" s="1"/>
      <c r="J42" s="1"/>
      <c r="K42" s="1"/>
      <c r="L42" s="1"/>
      <c r="M42" s="1"/>
    </row>
    <row r="43" spans="1:13" x14ac:dyDescent="0.25">
      <c r="A43">
        <v>41</v>
      </c>
      <c r="B43" t="str">
        <f>IF(Functions[[#This Row],[Dec]]&lt;16,"0"&amp;DEC2HEX(A43),DEC2HEX(Functions[[#This Row],[Dec]]))</f>
        <v>29</v>
      </c>
      <c r="C43" t="str">
        <f>LEFT(Functions[[#This Row],[Hex]],1)</f>
        <v>2</v>
      </c>
      <c r="D43" t="str">
        <f>RIGHT(Functions[[#This Row],[Hex]],1)</f>
        <v>9</v>
      </c>
      <c r="E43">
        <f>_xlfn.UNICODE(Functions[[#This Row],[Caractère]])</f>
        <v>41</v>
      </c>
      <c r="F43" s="1" t="str">
        <f>INDEX(CodePage!$B$2:$Q$17,MATCH(Functions[[#This Row],[A]],CodePage!$A$2:$A$17,0),MATCH(Functions[[#This Row],[B]],CodePage!$B$1:$Q$1,0))</f>
        <v>)</v>
      </c>
      <c r="G43" s="8"/>
      <c r="H43" s="1"/>
      <c r="I43" s="1"/>
      <c r="J43" s="1"/>
      <c r="K43" s="1"/>
      <c r="L43" s="1"/>
      <c r="M43" s="1"/>
    </row>
    <row r="44" spans="1:13" x14ac:dyDescent="0.25">
      <c r="A44">
        <v>42</v>
      </c>
      <c r="B44" t="str">
        <f>IF(Functions[[#This Row],[Dec]]&lt;16,"0"&amp;DEC2HEX(A44),DEC2HEX(Functions[[#This Row],[Dec]]))</f>
        <v>2A</v>
      </c>
      <c r="C44" t="str">
        <f>LEFT(Functions[[#This Row],[Hex]],1)</f>
        <v>2</v>
      </c>
      <c r="D44" t="str">
        <f>RIGHT(Functions[[#This Row],[Hex]],1)</f>
        <v>A</v>
      </c>
      <c r="E44">
        <f>_xlfn.UNICODE(Functions[[#This Row],[Caractère]])</f>
        <v>42</v>
      </c>
      <c r="F44" s="1" t="str">
        <f>INDEX(CodePage!$B$2:$Q$17,MATCH(Functions[[#This Row],[A]],CodePage!$A$2:$A$17,0),MATCH(Functions[[#This Row],[B]],CodePage!$B$1:$Q$1,0))</f>
        <v>*</v>
      </c>
      <c r="G44" s="8">
        <v>2</v>
      </c>
      <c r="H44" s="1" t="s">
        <v>27</v>
      </c>
      <c r="I44" s="1"/>
      <c r="J44" s="1" t="s">
        <v>22</v>
      </c>
      <c r="K44" s="1" t="s">
        <v>22</v>
      </c>
      <c r="L44" s="1" t="s">
        <v>22</v>
      </c>
      <c r="M44" s="1" t="s">
        <v>126</v>
      </c>
    </row>
    <row r="45" spans="1:13" x14ac:dyDescent="0.25">
      <c r="A45">
        <v>43</v>
      </c>
      <c r="B45" t="str">
        <f>IF(Functions[[#This Row],[Dec]]&lt;16,"0"&amp;DEC2HEX(A45),DEC2HEX(Functions[[#This Row],[Dec]]))</f>
        <v>2B</v>
      </c>
      <c r="C45" t="str">
        <f>LEFT(Functions[[#This Row],[Hex]],1)</f>
        <v>2</v>
      </c>
      <c r="D45" t="str">
        <f>RIGHT(Functions[[#This Row],[Hex]],1)</f>
        <v>B</v>
      </c>
      <c r="E45">
        <f>_xlfn.UNICODE(Functions[[#This Row],[Caractère]])</f>
        <v>43</v>
      </c>
      <c r="F45" s="1" t="str">
        <f>INDEX(CodePage!$B$2:$Q$17,MATCH(Functions[[#This Row],[A]],CodePage!$A$2:$A$17,0),MATCH(Functions[[#This Row],[B]],CodePage!$B$1:$Q$1,0))</f>
        <v>+</v>
      </c>
      <c r="G45" s="8">
        <v>2</v>
      </c>
      <c r="H45" s="1" t="s">
        <v>23</v>
      </c>
      <c r="I45" s="1"/>
      <c r="J45" s="1"/>
      <c r="K45" s="1" t="s">
        <v>22</v>
      </c>
      <c r="L45" s="1" t="s">
        <v>22</v>
      </c>
      <c r="M45" s="1" t="s">
        <v>127</v>
      </c>
    </row>
    <row r="46" spans="1:13" x14ac:dyDescent="0.25">
      <c r="A46">
        <v>44</v>
      </c>
      <c r="B46" t="str">
        <f>IF(Functions[[#This Row],[Dec]]&lt;16,"0"&amp;DEC2HEX(A46),DEC2HEX(Functions[[#This Row],[Dec]]))</f>
        <v>2C</v>
      </c>
      <c r="C46" t="str">
        <f>LEFT(Functions[[#This Row],[Hex]],1)</f>
        <v>2</v>
      </c>
      <c r="D46" t="str">
        <f>RIGHT(Functions[[#This Row],[Hex]],1)</f>
        <v>C</v>
      </c>
      <c r="E46">
        <f>_xlfn.UNICODE(Functions[[#This Row],[Caractère]])</f>
        <v>44</v>
      </c>
      <c r="F46" s="1" t="str">
        <f>INDEX(CodePage!$B$2:$Q$17,MATCH(Functions[[#This Row],[A]],CodePage!$A$2:$A$17,0),MATCH(Functions[[#This Row],[B]],CodePage!$B$1:$Q$1,0))</f>
        <v>,</v>
      </c>
      <c r="G46" s="8"/>
      <c r="H46" s="1" t="s">
        <v>104</v>
      </c>
      <c r="I46" s="1"/>
      <c r="J46" s="1"/>
      <c r="K46" s="1"/>
      <c r="L46" s="1"/>
      <c r="M46" s="1" t="s">
        <v>105</v>
      </c>
    </row>
    <row r="47" spans="1:13" x14ac:dyDescent="0.25">
      <c r="A47">
        <v>45</v>
      </c>
      <c r="B47" t="str">
        <f>IF(Functions[[#This Row],[Dec]]&lt;16,"0"&amp;DEC2HEX(A47),DEC2HEX(Functions[[#This Row],[Dec]]))</f>
        <v>2D</v>
      </c>
      <c r="C47" t="str">
        <f>LEFT(Functions[[#This Row],[Hex]],1)</f>
        <v>2</v>
      </c>
      <c r="D47" t="str">
        <f>RIGHT(Functions[[#This Row],[Hex]],1)</f>
        <v>D</v>
      </c>
      <c r="E47">
        <f>_xlfn.UNICODE(Functions[[#This Row],[Caractère]])</f>
        <v>45</v>
      </c>
      <c r="F47" s="1" t="str">
        <f>INDEX(CodePage!$B$2:$Q$17,MATCH(Functions[[#This Row],[A]],CodePage!$A$2:$A$17,0),MATCH(Functions[[#This Row],[B]],CodePage!$B$1:$Q$1,0))</f>
        <v>-</v>
      </c>
      <c r="G47" s="8">
        <v>2</v>
      </c>
      <c r="H47" s="1" t="s">
        <v>24</v>
      </c>
      <c r="I47" s="1"/>
      <c r="J47" s="1"/>
      <c r="K47" s="1"/>
      <c r="L47" s="1" t="s">
        <v>22</v>
      </c>
      <c r="M47" s="1"/>
    </row>
    <row r="48" spans="1:13" x14ac:dyDescent="0.25">
      <c r="A48">
        <v>46</v>
      </c>
      <c r="B48" t="str">
        <f>IF(Functions[[#This Row],[Dec]]&lt;16,"0"&amp;DEC2HEX(A48),DEC2HEX(Functions[[#This Row],[Dec]]))</f>
        <v>2E</v>
      </c>
      <c r="C48" t="str">
        <f>LEFT(Functions[[#This Row],[Hex]],1)</f>
        <v>2</v>
      </c>
      <c r="D48" t="str">
        <f>RIGHT(Functions[[#This Row],[Hex]],1)</f>
        <v>E</v>
      </c>
      <c r="E48">
        <f>_xlfn.UNICODE(Functions[[#This Row],[Caractère]])</f>
        <v>46</v>
      </c>
      <c r="F48" s="1" t="str">
        <f>INDEX(CodePage!$B$2:$Q$17,MATCH(Functions[[#This Row],[A]],CodePage!$A$2:$A$17,0),MATCH(Functions[[#This Row],[B]],CodePage!$B$1:$Q$1,0))</f>
        <v>.</v>
      </c>
      <c r="G48" s="8">
        <v>2</v>
      </c>
      <c r="H48" s="1" t="s">
        <v>31</v>
      </c>
      <c r="I48" s="1"/>
      <c r="J48" s="1" t="s">
        <v>22</v>
      </c>
      <c r="K48" s="1" t="s">
        <v>22</v>
      </c>
      <c r="L48" s="1"/>
      <c r="M48" s="1"/>
    </row>
    <row r="49" spans="1:13" x14ac:dyDescent="0.25">
      <c r="A49">
        <v>47</v>
      </c>
      <c r="B49" t="str">
        <f>IF(Functions[[#This Row],[Dec]]&lt;16,"0"&amp;DEC2HEX(A49),DEC2HEX(Functions[[#This Row],[Dec]]))</f>
        <v>2F</v>
      </c>
      <c r="C49" t="str">
        <f>LEFT(Functions[[#This Row],[Hex]],1)</f>
        <v>2</v>
      </c>
      <c r="D49" t="str">
        <f>RIGHT(Functions[[#This Row],[Hex]],1)</f>
        <v>F</v>
      </c>
      <c r="E49">
        <f>_xlfn.UNICODE(Functions[[#This Row],[Caractère]])</f>
        <v>47</v>
      </c>
      <c r="F49" s="1" t="str">
        <f>INDEX(CodePage!$B$2:$Q$17,MATCH(Functions[[#This Row],[A]],CodePage!$A$2:$A$17,0),MATCH(Functions[[#This Row],[B]],CodePage!$B$1:$Q$1,0))</f>
        <v>/</v>
      </c>
      <c r="G49" s="8">
        <v>1</v>
      </c>
      <c r="H49" s="1" t="s">
        <v>131</v>
      </c>
      <c r="I49" s="1"/>
      <c r="J49" s="1"/>
      <c r="K49" s="1"/>
      <c r="L49" s="1"/>
      <c r="M49" s="1"/>
    </row>
    <row r="50" spans="1:13" x14ac:dyDescent="0.25">
      <c r="A50">
        <v>48</v>
      </c>
      <c r="B50" t="str">
        <f>IF(Functions[[#This Row],[Dec]]&lt;16,"0"&amp;DEC2HEX(A50),DEC2HEX(Functions[[#This Row],[Dec]]))</f>
        <v>30</v>
      </c>
      <c r="C50" t="str">
        <f>LEFT(Functions[[#This Row],[Hex]],1)</f>
        <v>3</v>
      </c>
      <c r="D50" t="str">
        <f>RIGHT(Functions[[#This Row],[Hex]],1)</f>
        <v>0</v>
      </c>
      <c r="E50">
        <f>_xlfn.UNICODE(Functions[[#This Row],[Caractère]])</f>
        <v>48</v>
      </c>
      <c r="F50" s="1" t="str">
        <f>INDEX(CodePage!$B$2:$Q$17,MATCH(Functions[[#This Row],[A]],CodePage!$A$2:$A$17,0),MATCH(Functions[[#This Row],[B]],CodePage!$B$1:$Q$1,0))</f>
        <v>0</v>
      </c>
      <c r="G50" s="8"/>
      <c r="H50" s="1" t="s">
        <v>35</v>
      </c>
      <c r="I50" s="1"/>
      <c r="J50" s="1"/>
      <c r="K50" s="1"/>
      <c r="L50" s="1"/>
      <c r="M50" s="1"/>
    </row>
    <row r="51" spans="1:13" x14ac:dyDescent="0.25">
      <c r="A51">
        <v>49</v>
      </c>
      <c r="B51" t="str">
        <f>IF(Functions[[#This Row],[Dec]]&lt;16,"0"&amp;DEC2HEX(A51),DEC2HEX(Functions[[#This Row],[Dec]]))</f>
        <v>31</v>
      </c>
      <c r="C51" t="str">
        <f>LEFT(Functions[[#This Row],[Hex]],1)</f>
        <v>3</v>
      </c>
      <c r="D51" t="str">
        <f>RIGHT(Functions[[#This Row],[Hex]],1)</f>
        <v>1</v>
      </c>
      <c r="E51">
        <f>_xlfn.UNICODE(Functions[[#This Row],[Caractère]])</f>
        <v>49</v>
      </c>
      <c r="F51" s="1" t="str">
        <f>INDEX(CodePage!$B$2:$Q$17,MATCH(Functions[[#This Row],[A]],CodePage!$A$2:$A$17,0),MATCH(Functions[[#This Row],[B]],CodePage!$B$1:$Q$1,0))</f>
        <v>1</v>
      </c>
      <c r="G51" s="8"/>
      <c r="H51" s="1" t="s">
        <v>36</v>
      </c>
      <c r="I51" s="1"/>
      <c r="J51" s="1"/>
      <c r="K51" s="1"/>
      <c r="L51" s="1"/>
      <c r="M51" s="1"/>
    </row>
    <row r="52" spans="1:13" x14ac:dyDescent="0.25">
      <c r="A52">
        <v>50</v>
      </c>
      <c r="B52" t="str">
        <f>IF(Functions[[#This Row],[Dec]]&lt;16,"0"&amp;DEC2HEX(A52),DEC2HEX(Functions[[#This Row],[Dec]]))</f>
        <v>32</v>
      </c>
      <c r="C52" t="str">
        <f>LEFT(Functions[[#This Row],[Hex]],1)</f>
        <v>3</v>
      </c>
      <c r="D52" t="str">
        <f>RIGHT(Functions[[#This Row],[Hex]],1)</f>
        <v>2</v>
      </c>
      <c r="E52">
        <f>_xlfn.UNICODE(Functions[[#This Row],[Caractère]])</f>
        <v>50</v>
      </c>
      <c r="F52" s="1" t="str">
        <f>INDEX(CodePage!$B$2:$Q$17,MATCH(Functions[[#This Row],[A]],CodePage!$A$2:$A$17,0),MATCH(Functions[[#This Row],[B]],CodePage!$B$1:$Q$1,0))</f>
        <v>2</v>
      </c>
      <c r="G52" s="8"/>
      <c r="H52" s="1" t="s">
        <v>37</v>
      </c>
      <c r="I52" s="1"/>
      <c r="J52" s="1"/>
      <c r="K52" s="1"/>
      <c r="L52" s="1"/>
      <c r="M52" s="1"/>
    </row>
    <row r="53" spans="1:13" x14ac:dyDescent="0.25">
      <c r="A53">
        <v>51</v>
      </c>
      <c r="B53" t="str">
        <f>IF(Functions[[#This Row],[Dec]]&lt;16,"0"&amp;DEC2HEX(A53),DEC2HEX(Functions[[#This Row],[Dec]]))</f>
        <v>33</v>
      </c>
      <c r="C53" t="str">
        <f>LEFT(Functions[[#This Row],[Hex]],1)</f>
        <v>3</v>
      </c>
      <c r="D53" t="str">
        <f>RIGHT(Functions[[#This Row],[Hex]],1)</f>
        <v>3</v>
      </c>
      <c r="E53">
        <f>_xlfn.UNICODE(Functions[[#This Row],[Caractère]])</f>
        <v>51</v>
      </c>
      <c r="F53" s="1" t="str">
        <f>INDEX(CodePage!$B$2:$Q$17,MATCH(Functions[[#This Row],[A]],CodePage!$A$2:$A$17,0),MATCH(Functions[[#This Row],[B]],CodePage!$B$1:$Q$1,0))</f>
        <v>3</v>
      </c>
      <c r="G53" s="8"/>
      <c r="H53" s="1" t="s">
        <v>38</v>
      </c>
      <c r="I53" s="1"/>
      <c r="J53" s="1"/>
      <c r="K53" s="1"/>
      <c r="L53" s="1"/>
      <c r="M53" s="1"/>
    </row>
    <row r="54" spans="1:13" x14ac:dyDescent="0.25">
      <c r="A54">
        <v>52</v>
      </c>
      <c r="B54" t="str">
        <f>IF(Functions[[#This Row],[Dec]]&lt;16,"0"&amp;DEC2HEX(A54),DEC2HEX(Functions[[#This Row],[Dec]]))</f>
        <v>34</v>
      </c>
      <c r="C54" t="str">
        <f>LEFT(Functions[[#This Row],[Hex]],1)</f>
        <v>3</v>
      </c>
      <c r="D54" t="str">
        <f>RIGHT(Functions[[#This Row],[Hex]],1)</f>
        <v>4</v>
      </c>
      <c r="E54">
        <f>_xlfn.UNICODE(Functions[[#This Row],[Caractère]])</f>
        <v>52</v>
      </c>
      <c r="F54" s="1" t="str">
        <f>INDEX(CodePage!$B$2:$Q$17,MATCH(Functions[[#This Row],[A]],CodePage!$A$2:$A$17,0),MATCH(Functions[[#This Row],[B]],CodePage!$B$1:$Q$1,0))</f>
        <v>4</v>
      </c>
      <c r="G54" s="8"/>
      <c r="H54" s="1" t="s">
        <v>39</v>
      </c>
      <c r="I54" s="1"/>
      <c r="J54" s="1"/>
      <c r="K54" s="1"/>
      <c r="L54" s="1"/>
      <c r="M54" s="1"/>
    </row>
    <row r="55" spans="1:13" x14ac:dyDescent="0.25">
      <c r="A55">
        <v>53</v>
      </c>
      <c r="B55" t="str">
        <f>IF(Functions[[#This Row],[Dec]]&lt;16,"0"&amp;DEC2HEX(A55),DEC2HEX(Functions[[#This Row],[Dec]]))</f>
        <v>35</v>
      </c>
      <c r="C55" t="str">
        <f>LEFT(Functions[[#This Row],[Hex]],1)</f>
        <v>3</v>
      </c>
      <c r="D55" t="str">
        <f>RIGHT(Functions[[#This Row],[Hex]],1)</f>
        <v>5</v>
      </c>
      <c r="E55">
        <f>_xlfn.UNICODE(Functions[[#This Row],[Caractère]])</f>
        <v>53</v>
      </c>
      <c r="F55" s="1" t="str">
        <f>INDEX(CodePage!$B$2:$Q$17,MATCH(Functions[[#This Row],[A]],CodePage!$A$2:$A$17,0),MATCH(Functions[[#This Row],[B]],CodePage!$B$1:$Q$1,0))</f>
        <v>5</v>
      </c>
      <c r="G55" s="8"/>
      <c r="H55" s="1" t="s">
        <v>40</v>
      </c>
      <c r="I55" s="1"/>
      <c r="J55" s="1"/>
      <c r="K55" s="1"/>
      <c r="L55" s="1"/>
      <c r="M55" s="1"/>
    </row>
    <row r="56" spans="1:13" x14ac:dyDescent="0.25">
      <c r="A56">
        <v>54</v>
      </c>
      <c r="B56" t="str">
        <f>IF(Functions[[#This Row],[Dec]]&lt;16,"0"&amp;DEC2HEX(A56),DEC2HEX(Functions[[#This Row],[Dec]]))</f>
        <v>36</v>
      </c>
      <c r="C56" t="str">
        <f>LEFT(Functions[[#This Row],[Hex]],1)</f>
        <v>3</v>
      </c>
      <c r="D56" t="str">
        <f>RIGHT(Functions[[#This Row],[Hex]],1)</f>
        <v>6</v>
      </c>
      <c r="E56">
        <f>_xlfn.UNICODE(Functions[[#This Row],[Caractère]])</f>
        <v>54</v>
      </c>
      <c r="F56" s="1" t="str">
        <f>INDEX(CodePage!$B$2:$Q$17,MATCH(Functions[[#This Row],[A]],CodePage!$A$2:$A$17,0),MATCH(Functions[[#This Row],[B]],CodePage!$B$1:$Q$1,0))</f>
        <v>6</v>
      </c>
      <c r="G56" s="8"/>
      <c r="H56" s="1" t="s">
        <v>41</v>
      </c>
      <c r="I56" s="1"/>
      <c r="J56" s="1"/>
      <c r="K56" s="1"/>
      <c r="L56" s="1"/>
      <c r="M56" s="1"/>
    </row>
    <row r="57" spans="1:13" x14ac:dyDescent="0.25">
      <c r="A57">
        <v>55</v>
      </c>
      <c r="B57" t="str">
        <f>IF(Functions[[#This Row],[Dec]]&lt;16,"0"&amp;DEC2HEX(A57),DEC2HEX(Functions[[#This Row],[Dec]]))</f>
        <v>37</v>
      </c>
      <c r="C57" t="str">
        <f>LEFT(Functions[[#This Row],[Hex]],1)</f>
        <v>3</v>
      </c>
      <c r="D57" t="str">
        <f>RIGHT(Functions[[#This Row],[Hex]],1)</f>
        <v>7</v>
      </c>
      <c r="E57">
        <f>_xlfn.UNICODE(Functions[[#This Row],[Caractère]])</f>
        <v>55</v>
      </c>
      <c r="F57" s="1" t="str">
        <f>INDEX(CodePage!$B$2:$Q$17,MATCH(Functions[[#This Row],[A]],CodePage!$A$2:$A$17,0),MATCH(Functions[[#This Row],[B]],CodePage!$B$1:$Q$1,0))</f>
        <v>7</v>
      </c>
      <c r="G57" s="8"/>
      <c r="H57" s="1" t="s">
        <v>42</v>
      </c>
      <c r="I57" s="1"/>
      <c r="J57" s="1"/>
      <c r="K57" s="1"/>
      <c r="L57" s="1"/>
      <c r="M57" s="1"/>
    </row>
    <row r="58" spans="1:13" x14ac:dyDescent="0.25">
      <c r="A58">
        <v>56</v>
      </c>
      <c r="B58" t="str">
        <f>IF(Functions[[#This Row],[Dec]]&lt;16,"0"&amp;DEC2HEX(A58),DEC2HEX(Functions[[#This Row],[Dec]]))</f>
        <v>38</v>
      </c>
      <c r="C58" t="str">
        <f>LEFT(Functions[[#This Row],[Hex]],1)</f>
        <v>3</v>
      </c>
      <c r="D58" t="str">
        <f>RIGHT(Functions[[#This Row],[Hex]],1)</f>
        <v>8</v>
      </c>
      <c r="E58">
        <f>_xlfn.UNICODE(Functions[[#This Row],[Caractère]])</f>
        <v>56</v>
      </c>
      <c r="F58" s="1" t="str">
        <f>INDEX(CodePage!$B$2:$Q$17,MATCH(Functions[[#This Row],[A]],CodePage!$A$2:$A$17,0),MATCH(Functions[[#This Row],[B]],CodePage!$B$1:$Q$1,0))</f>
        <v>8</v>
      </c>
      <c r="G58" s="8"/>
      <c r="H58" s="1" t="s">
        <v>43</v>
      </c>
      <c r="I58" s="1"/>
      <c r="J58" s="1"/>
      <c r="K58" s="1"/>
      <c r="L58" s="1"/>
      <c r="M58" s="1"/>
    </row>
    <row r="59" spans="1:13" x14ac:dyDescent="0.25">
      <c r="A59">
        <v>57</v>
      </c>
      <c r="B59" t="str">
        <f>IF(Functions[[#This Row],[Dec]]&lt;16,"0"&amp;DEC2HEX(A59),DEC2HEX(Functions[[#This Row],[Dec]]))</f>
        <v>39</v>
      </c>
      <c r="C59" t="str">
        <f>LEFT(Functions[[#This Row],[Hex]],1)</f>
        <v>3</v>
      </c>
      <c r="D59" t="str">
        <f>RIGHT(Functions[[#This Row],[Hex]],1)</f>
        <v>9</v>
      </c>
      <c r="E59">
        <f>_xlfn.UNICODE(Functions[[#This Row],[Caractère]])</f>
        <v>57</v>
      </c>
      <c r="F59" s="1" t="str">
        <f>INDEX(CodePage!$B$2:$Q$17,MATCH(Functions[[#This Row],[A]],CodePage!$A$2:$A$17,0),MATCH(Functions[[#This Row],[B]],CodePage!$B$1:$Q$1,0))</f>
        <v>9</v>
      </c>
      <c r="G59" s="8"/>
      <c r="H59" s="1" t="s">
        <v>44</v>
      </c>
      <c r="I59" s="1"/>
      <c r="J59" s="1"/>
      <c r="K59" s="1"/>
      <c r="L59" s="1"/>
      <c r="M59" s="1"/>
    </row>
    <row r="60" spans="1:13" x14ac:dyDescent="0.25">
      <c r="A60">
        <v>58</v>
      </c>
      <c r="B60" t="str">
        <f>IF(Functions[[#This Row],[Dec]]&lt;16,"0"&amp;DEC2HEX(A60),DEC2HEX(Functions[[#This Row],[Dec]]))</f>
        <v>3A</v>
      </c>
      <c r="C60" t="str">
        <f>LEFT(Functions[[#This Row],[Hex]],1)</f>
        <v>3</v>
      </c>
      <c r="D60" t="str">
        <f>RIGHT(Functions[[#This Row],[Hex]],1)</f>
        <v>A</v>
      </c>
      <c r="E60">
        <f>_xlfn.UNICODE(Functions[[#This Row],[Caractère]])</f>
        <v>58</v>
      </c>
      <c r="F60" s="1" t="str">
        <f>INDEX(CodePage!$B$2:$Q$17,MATCH(Functions[[#This Row],[A]],CodePage!$A$2:$A$17,0),MATCH(Functions[[#This Row],[B]],CodePage!$B$1:$Q$1,0))</f>
        <v>:</v>
      </c>
      <c r="G60" s="8"/>
      <c r="H60" s="1"/>
      <c r="I60" s="1"/>
      <c r="J60" s="1"/>
      <c r="K60" s="1"/>
      <c r="L60" s="1"/>
      <c r="M60" s="1"/>
    </row>
    <row r="61" spans="1:13" x14ac:dyDescent="0.25">
      <c r="A61">
        <v>59</v>
      </c>
      <c r="B61" t="str">
        <f>IF(Functions[[#This Row],[Dec]]&lt;16,"0"&amp;DEC2HEX(A61),DEC2HEX(Functions[[#This Row],[Dec]]))</f>
        <v>3B</v>
      </c>
      <c r="C61" t="str">
        <f>LEFT(Functions[[#This Row],[Hex]],1)</f>
        <v>3</v>
      </c>
      <c r="D61" t="str">
        <f>RIGHT(Functions[[#This Row],[Hex]],1)</f>
        <v>B</v>
      </c>
      <c r="E61">
        <f>_xlfn.UNICODE(Functions[[#This Row],[Caractère]])</f>
        <v>59</v>
      </c>
      <c r="F61" s="1" t="str">
        <f>INDEX(CodePage!$B$2:$Q$17,MATCH(Functions[[#This Row],[A]],CodePage!$A$2:$A$17,0),MATCH(Functions[[#This Row],[B]],CodePage!$B$1:$Q$1,0))</f>
        <v>;</v>
      </c>
      <c r="G61" s="8"/>
      <c r="H61" s="1"/>
      <c r="I61" s="1"/>
      <c r="J61" s="1"/>
      <c r="K61" s="1"/>
      <c r="L61" s="1"/>
      <c r="M61" s="1"/>
    </row>
    <row r="62" spans="1:13" x14ac:dyDescent="0.25">
      <c r="A62">
        <v>60</v>
      </c>
      <c r="B62" t="str">
        <f>IF(Functions[[#This Row],[Dec]]&lt;16,"0"&amp;DEC2HEX(A62),DEC2HEX(Functions[[#This Row],[Dec]]))</f>
        <v>3C</v>
      </c>
      <c r="C62" t="str">
        <f>LEFT(Functions[[#This Row],[Hex]],1)</f>
        <v>3</v>
      </c>
      <c r="D62" t="str">
        <f>RIGHT(Functions[[#This Row],[Hex]],1)</f>
        <v>C</v>
      </c>
      <c r="E62">
        <f>_xlfn.UNICODE(Functions[[#This Row],[Caractère]])</f>
        <v>60</v>
      </c>
      <c r="F62" s="1" t="str">
        <f>INDEX(CodePage!$B$2:$Q$17,MATCH(Functions[[#This Row],[A]],CodePage!$A$2:$A$17,0),MATCH(Functions[[#This Row],[B]],CodePage!$B$1:$Q$1,0))</f>
        <v>&lt;</v>
      </c>
      <c r="G62" s="8">
        <v>2</v>
      </c>
      <c r="H62" s="1" t="s">
        <v>32</v>
      </c>
      <c r="I62" s="1"/>
      <c r="J62" s="1" t="s">
        <v>22</v>
      </c>
      <c r="K62" s="1" t="s">
        <v>22</v>
      </c>
      <c r="L62" s="1" t="s">
        <v>22</v>
      </c>
      <c r="M62" s="1"/>
    </row>
    <row r="63" spans="1:13" x14ac:dyDescent="0.25">
      <c r="A63">
        <v>61</v>
      </c>
      <c r="B63" t="str">
        <f>IF(Functions[[#This Row],[Dec]]&lt;16,"0"&amp;DEC2HEX(A63),DEC2HEX(Functions[[#This Row],[Dec]]))</f>
        <v>3D</v>
      </c>
      <c r="C63" t="str">
        <f>LEFT(Functions[[#This Row],[Hex]],1)</f>
        <v>3</v>
      </c>
      <c r="D63" t="str">
        <f>RIGHT(Functions[[#This Row],[Hex]],1)</f>
        <v>D</v>
      </c>
      <c r="E63">
        <f>_xlfn.UNICODE(Functions[[#This Row],[Caractère]])</f>
        <v>61</v>
      </c>
      <c r="F63" s="1" t="str">
        <f>INDEX(CodePage!$B$2:$Q$17,MATCH(Functions[[#This Row],[A]],CodePage!$A$2:$A$17,0),MATCH(Functions[[#This Row],[B]],CodePage!$B$1:$Q$1,0))</f>
        <v>=</v>
      </c>
      <c r="G63" s="8">
        <v>2</v>
      </c>
      <c r="H63" s="1" t="s">
        <v>45</v>
      </c>
      <c r="I63" s="1"/>
      <c r="J63" s="1" t="s">
        <v>22</v>
      </c>
      <c r="K63" s="1" t="s">
        <v>22</v>
      </c>
      <c r="L63" s="1" t="s">
        <v>22</v>
      </c>
      <c r="M63" s="1"/>
    </row>
    <row r="64" spans="1:13" x14ac:dyDescent="0.25">
      <c r="A64">
        <v>62</v>
      </c>
      <c r="B64" t="str">
        <f>IF(Functions[[#This Row],[Dec]]&lt;16,"0"&amp;DEC2HEX(A64),DEC2HEX(Functions[[#This Row],[Dec]]))</f>
        <v>3E</v>
      </c>
      <c r="C64" t="str">
        <f>LEFT(Functions[[#This Row],[Hex]],1)</f>
        <v>3</v>
      </c>
      <c r="D64" t="str">
        <f>RIGHT(Functions[[#This Row],[Hex]],1)</f>
        <v>E</v>
      </c>
      <c r="E64">
        <f>_xlfn.UNICODE(Functions[[#This Row],[Caractère]])</f>
        <v>62</v>
      </c>
      <c r="F64" s="1" t="str">
        <f>INDEX(CodePage!$B$2:$Q$17,MATCH(Functions[[#This Row],[A]],CodePage!$A$2:$A$17,0),MATCH(Functions[[#This Row],[B]],CodePage!$B$1:$Q$1,0))</f>
        <v>&gt;</v>
      </c>
      <c r="G64" s="8">
        <v>2</v>
      </c>
      <c r="H64" s="1" t="s">
        <v>33</v>
      </c>
      <c r="I64" s="1"/>
      <c r="J64" s="1" t="s">
        <v>22</v>
      </c>
      <c r="K64" s="1" t="s">
        <v>22</v>
      </c>
      <c r="L64" s="1" t="s">
        <v>22</v>
      </c>
      <c r="M64" s="1"/>
    </row>
    <row r="65" spans="1:13" x14ac:dyDescent="0.25">
      <c r="A65">
        <v>63</v>
      </c>
      <c r="B65" t="str">
        <f>IF(Functions[[#This Row],[Dec]]&lt;16,"0"&amp;DEC2HEX(A65),DEC2HEX(Functions[[#This Row],[Dec]]))</f>
        <v>3F</v>
      </c>
      <c r="C65" t="str">
        <f>LEFT(Functions[[#This Row],[Hex]],1)</f>
        <v>3</v>
      </c>
      <c r="D65" t="str">
        <f>RIGHT(Functions[[#This Row],[Hex]],1)</f>
        <v>F</v>
      </c>
      <c r="E65">
        <f>_xlfn.UNICODE(Functions[[#This Row],[Caractère]])</f>
        <v>63</v>
      </c>
      <c r="F65" s="1" t="str">
        <f>INDEX(CodePage!$B$2:$Q$17,MATCH(Functions[[#This Row],[A]],CodePage!$A$2:$A$17,0),MATCH(Functions[[#This Row],[B]],CodePage!$B$1:$Q$1,0))</f>
        <v>?</v>
      </c>
      <c r="G65" s="8">
        <v>1</v>
      </c>
      <c r="H65" s="1" t="s">
        <v>63</v>
      </c>
      <c r="I65" s="1"/>
      <c r="J65" s="1" t="s">
        <v>22</v>
      </c>
      <c r="K65" s="1" t="s">
        <v>22</v>
      </c>
      <c r="L65" s="1" t="s">
        <v>22</v>
      </c>
      <c r="M65" s="1" t="s">
        <v>64</v>
      </c>
    </row>
    <row r="66" spans="1:13" x14ac:dyDescent="0.25">
      <c r="A66">
        <v>64</v>
      </c>
      <c r="B66" t="str">
        <f>IF(Functions[[#This Row],[Dec]]&lt;16,"0"&amp;DEC2HEX(A66),DEC2HEX(Functions[[#This Row],[Dec]]))</f>
        <v>40</v>
      </c>
      <c r="C66" t="str">
        <f>LEFT(Functions[[#This Row],[Hex]],1)</f>
        <v>4</v>
      </c>
      <c r="D66" t="str">
        <f>RIGHT(Functions[[#This Row],[Hex]],1)</f>
        <v>0</v>
      </c>
      <c r="E66">
        <f>_xlfn.UNICODE(Functions[[#This Row],[Caractère]])</f>
        <v>64</v>
      </c>
      <c r="F66" s="1" t="str">
        <f>INDEX(CodePage!$B$2:$Q$17,MATCH(Functions[[#This Row],[A]],CodePage!$A$2:$A$17,0),MATCH(Functions[[#This Row],[B]],CodePage!$B$1:$Q$1,0))</f>
        <v>@</v>
      </c>
      <c r="G66" s="8">
        <v>2</v>
      </c>
      <c r="H66" s="1" t="s">
        <v>88</v>
      </c>
      <c r="I66" s="1"/>
      <c r="J66" s="1" t="s">
        <v>22</v>
      </c>
      <c r="K66" s="1" t="s">
        <v>22</v>
      </c>
      <c r="L66" s="1"/>
      <c r="M66" s="1" t="s">
        <v>89</v>
      </c>
    </row>
    <row r="67" spans="1:13" x14ac:dyDescent="0.25">
      <c r="A67">
        <v>65</v>
      </c>
      <c r="B67" t="str">
        <f>IF(Functions[[#This Row],[Dec]]&lt;16,"0"&amp;DEC2HEX(A67),DEC2HEX(Functions[[#This Row],[Dec]]))</f>
        <v>41</v>
      </c>
      <c r="C67" t="str">
        <f>LEFT(Functions[[#This Row],[Hex]],1)</f>
        <v>4</v>
      </c>
      <c r="D67" t="str">
        <f>RIGHT(Functions[[#This Row],[Hex]],1)</f>
        <v>1</v>
      </c>
      <c r="E67">
        <f>_xlfn.UNICODE(Functions[[#This Row],[Caractère]])</f>
        <v>65</v>
      </c>
      <c r="F67" s="1" t="str">
        <f>INDEX(CodePage!$B$2:$Q$17,MATCH(Functions[[#This Row],[A]],CodePage!$A$2:$A$17,0),MATCH(Functions[[#This Row],[B]],CodePage!$B$1:$Q$1,0))</f>
        <v>A</v>
      </c>
      <c r="G67" s="8">
        <v>0</v>
      </c>
      <c r="H67" s="1" t="s">
        <v>83</v>
      </c>
      <c r="I67" s="1" t="s">
        <v>22</v>
      </c>
      <c r="J67" s="1"/>
      <c r="K67" s="1"/>
      <c r="L67" s="1"/>
      <c r="M67" s="1" t="s">
        <v>97</v>
      </c>
    </row>
    <row r="68" spans="1:13" x14ac:dyDescent="0.25">
      <c r="A68">
        <v>66</v>
      </c>
      <c r="B68" t="str">
        <f>IF(Functions[[#This Row],[Dec]]&lt;16,"0"&amp;DEC2HEX(A68),DEC2HEX(Functions[[#This Row],[Dec]]))</f>
        <v>42</v>
      </c>
      <c r="C68" t="str">
        <f>LEFT(Functions[[#This Row],[Hex]],1)</f>
        <v>4</v>
      </c>
      <c r="D68" t="str">
        <f>RIGHT(Functions[[#This Row],[Hex]],1)</f>
        <v>2</v>
      </c>
      <c r="E68">
        <f>_xlfn.UNICODE(Functions[[#This Row],[Caractère]])</f>
        <v>66</v>
      </c>
      <c r="F68" s="1" t="str">
        <f>INDEX(CodePage!$B$2:$Q$17,MATCH(Functions[[#This Row],[A]],CodePage!$A$2:$A$17,0),MATCH(Functions[[#This Row],[B]],CodePage!$B$1:$Q$1,0))</f>
        <v>B</v>
      </c>
      <c r="G68" s="8">
        <v>1</v>
      </c>
      <c r="H68" s="1" t="s">
        <v>51</v>
      </c>
      <c r="I68" s="1"/>
      <c r="J68" s="1"/>
      <c r="K68" s="1"/>
      <c r="L68" s="1" t="s">
        <v>22</v>
      </c>
      <c r="M68" s="1" t="s">
        <v>93</v>
      </c>
    </row>
    <row r="69" spans="1:13" x14ac:dyDescent="0.25">
      <c r="A69">
        <v>67</v>
      </c>
      <c r="B69" t="str">
        <f>IF(Functions[[#This Row],[Dec]]&lt;16,"0"&amp;DEC2HEX(A69),DEC2HEX(Functions[[#This Row],[Dec]]))</f>
        <v>43</v>
      </c>
      <c r="C69" t="str">
        <f>LEFT(Functions[[#This Row],[Hex]],1)</f>
        <v>4</v>
      </c>
      <c r="D69" t="str">
        <f>RIGHT(Functions[[#This Row],[Hex]],1)</f>
        <v>3</v>
      </c>
      <c r="E69">
        <f>_xlfn.UNICODE(Functions[[#This Row],[Caractère]])</f>
        <v>67</v>
      </c>
      <c r="F69" s="1" t="str">
        <f>INDEX(CodePage!$B$2:$Q$17,MATCH(Functions[[#This Row],[A]],CodePage!$A$2:$A$17,0),MATCH(Functions[[#This Row],[B]],CodePage!$B$1:$Q$1,0))</f>
        <v>C</v>
      </c>
      <c r="G69" s="8">
        <v>1</v>
      </c>
      <c r="H69" s="1" t="s">
        <v>61</v>
      </c>
      <c r="I69" s="1"/>
      <c r="J69" s="1" t="s">
        <v>22</v>
      </c>
      <c r="K69" s="1" t="s">
        <v>22</v>
      </c>
      <c r="L69" s="1"/>
      <c r="M69" s="1" t="s">
        <v>92</v>
      </c>
    </row>
    <row r="70" spans="1:13" x14ac:dyDescent="0.25">
      <c r="A70">
        <v>68</v>
      </c>
      <c r="B70" t="str">
        <f>IF(Functions[[#This Row],[Dec]]&lt;16,"0"&amp;DEC2HEX(A70),DEC2HEX(Functions[[#This Row],[Dec]]))</f>
        <v>44</v>
      </c>
      <c r="C70" t="str">
        <f>LEFT(Functions[[#This Row],[Hex]],1)</f>
        <v>4</v>
      </c>
      <c r="D70" t="str">
        <f>RIGHT(Functions[[#This Row],[Hex]],1)</f>
        <v>4</v>
      </c>
      <c r="E70">
        <f>_xlfn.UNICODE(Functions[[#This Row],[Caractère]])</f>
        <v>68</v>
      </c>
      <c r="F70" s="1" t="str">
        <f>INDEX(CodePage!$B$2:$Q$17,MATCH(Functions[[#This Row],[A]],CodePage!$A$2:$A$17,0),MATCH(Functions[[#This Row],[B]],CodePage!$B$1:$Q$1,0))</f>
        <v>D</v>
      </c>
      <c r="G70" s="8">
        <v>1</v>
      </c>
      <c r="H70" s="1" t="s">
        <v>54</v>
      </c>
      <c r="I70" s="1"/>
      <c r="J70" s="1" t="s">
        <v>22</v>
      </c>
      <c r="K70" s="1" t="s">
        <v>22</v>
      </c>
      <c r="L70" s="1" t="s">
        <v>22</v>
      </c>
      <c r="M70" s="1"/>
    </row>
    <row r="71" spans="1:13" x14ac:dyDescent="0.25">
      <c r="A71">
        <v>69</v>
      </c>
      <c r="B71" t="str">
        <f>IF(Functions[[#This Row],[Dec]]&lt;16,"0"&amp;DEC2HEX(A71),DEC2HEX(Functions[[#This Row],[Dec]]))</f>
        <v>45</v>
      </c>
      <c r="C71" t="str">
        <f>LEFT(Functions[[#This Row],[Hex]],1)</f>
        <v>4</v>
      </c>
      <c r="D71" t="str">
        <f>RIGHT(Functions[[#This Row],[Hex]],1)</f>
        <v>5</v>
      </c>
      <c r="E71">
        <f>_xlfn.UNICODE(Functions[[#This Row],[Caractère]])</f>
        <v>69</v>
      </c>
      <c r="F71" s="1" t="str">
        <f>INDEX(CodePage!$B$2:$Q$17,MATCH(Functions[[#This Row],[A]],CodePage!$A$2:$A$17,0),MATCH(Functions[[#This Row],[B]],CodePage!$B$1:$Q$1,0))</f>
        <v>E</v>
      </c>
      <c r="G71" s="8">
        <v>2</v>
      </c>
      <c r="H71" s="1" t="s">
        <v>55</v>
      </c>
      <c r="I71" s="1"/>
      <c r="J71" s="1" t="s">
        <v>22</v>
      </c>
      <c r="K71" s="1" t="s">
        <v>22</v>
      </c>
      <c r="L71" s="1"/>
      <c r="M71" s="1" t="s">
        <v>90</v>
      </c>
    </row>
    <row r="72" spans="1:13" x14ac:dyDescent="0.25">
      <c r="A72">
        <v>70</v>
      </c>
      <c r="B72" t="str">
        <f>IF(Functions[[#This Row],[Dec]]&lt;16,"0"&amp;DEC2HEX(A72),DEC2HEX(Functions[[#This Row],[Dec]]))</f>
        <v>46</v>
      </c>
      <c r="C72" t="str">
        <f>LEFT(Functions[[#This Row],[Hex]],1)</f>
        <v>4</v>
      </c>
      <c r="D72" t="str">
        <f>RIGHT(Functions[[#This Row],[Hex]],1)</f>
        <v>6</v>
      </c>
      <c r="E72">
        <f>_xlfn.UNICODE(Functions[[#This Row],[Caractère]])</f>
        <v>70</v>
      </c>
      <c r="F72" s="1" t="str">
        <f>INDEX(CodePage!$B$2:$Q$17,MATCH(Functions[[#This Row],[A]],CodePage!$A$2:$A$17,0),MATCH(Functions[[#This Row],[B]],CodePage!$B$1:$Q$1,0))</f>
        <v>F</v>
      </c>
      <c r="G72" s="8"/>
      <c r="H72" s="1"/>
      <c r="I72" s="1"/>
      <c r="J72" s="1"/>
      <c r="K72" s="1"/>
      <c r="L72" s="1"/>
      <c r="M72" s="1"/>
    </row>
    <row r="73" spans="1:13" x14ac:dyDescent="0.25">
      <c r="A73">
        <v>71</v>
      </c>
      <c r="B73" t="str">
        <f>IF(Functions[[#This Row],[Dec]]&lt;16,"0"&amp;DEC2HEX(A73),DEC2HEX(Functions[[#This Row],[Dec]]))</f>
        <v>47</v>
      </c>
      <c r="C73" t="str">
        <f>LEFT(Functions[[#This Row],[Hex]],1)</f>
        <v>4</v>
      </c>
      <c r="D73" t="str">
        <f>RIGHT(Functions[[#This Row],[Hex]],1)</f>
        <v>7</v>
      </c>
      <c r="E73">
        <f>_xlfn.UNICODE(Functions[[#This Row],[Caractère]])</f>
        <v>71</v>
      </c>
      <c r="F73" s="1" t="str">
        <f>INDEX(CodePage!$B$2:$Q$17,MATCH(Functions[[#This Row],[A]],CodePage!$A$2:$A$17,0),MATCH(Functions[[#This Row],[B]],CodePage!$B$1:$Q$1,0))</f>
        <v>G</v>
      </c>
      <c r="G73" s="8"/>
      <c r="H73" s="1"/>
      <c r="I73" s="1"/>
      <c r="J73" s="1"/>
      <c r="K73" s="1"/>
      <c r="L73" s="1"/>
      <c r="M73" s="1"/>
    </row>
    <row r="74" spans="1:13" x14ac:dyDescent="0.25">
      <c r="A74">
        <v>72</v>
      </c>
      <c r="B74" t="str">
        <f>IF(Functions[[#This Row],[Dec]]&lt;16,"0"&amp;DEC2HEX(A74),DEC2HEX(Functions[[#This Row],[Dec]]))</f>
        <v>48</v>
      </c>
      <c r="C74" t="str">
        <f>LEFT(Functions[[#This Row],[Hex]],1)</f>
        <v>4</v>
      </c>
      <c r="D74" t="str">
        <f>RIGHT(Functions[[#This Row],[Hex]],1)</f>
        <v>8</v>
      </c>
      <c r="E74">
        <f>_xlfn.UNICODE(Functions[[#This Row],[Caractère]])</f>
        <v>72</v>
      </c>
      <c r="F74" s="1" t="str">
        <f>INDEX(CodePage!$B$2:$Q$17,MATCH(Functions[[#This Row],[A]],CodePage!$A$2:$A$17,0),MATCH(Functions[[#This Row],[B]],CodePage!$B$1:$Q$1,0))</f>
        <v>H</v>
      </c>
      <c r="G74" s="8">
        <v>1</v>
      </c>
      <c r="H74" s="1" t="s">
        <v>52</v>
      </c>
      <c r="I74" s="1"/>
      <c r="J74" s="1" t="s">
        <v>22</v>
      </c>
      <c r="K74" s="1"/>
      <c r="L74" s="1" t="s">
        <v>22</v>
      </c>
      <c r="M74" s="1" t="s">
        <v>94</v>
      </c>
    </row>
    <row r="75" spans="1:13" x14ac:dyDescent="0.25">
      <c r="A75">
        <v>73</v>
      </c>
      <c r="B75" t="str">
        <f>IF(Functions[[#This Row],[Dec]]&lt;16,"0"&amp;DEC2HEX(A75),DEC2HEX(Functions[[#This Row],[Dec]]))</f>
        <v>49</v>
      </c>
      <c r="C75" t="str">
        <f>LEFT(Functions[[#This Row],[Hex]],1)</f>
        <v>4</v>
      </c>
      <c r="D75" t="str">
        <f>RIGHT(Functions[[#This Row],[Hex]],1)</f>
        <v>9</v>
      </c>
      <c r="E75">
        <f>_xlfn.UNICODE(Functions[[#This Row],[Caractère]])</f>
        <v>73</v>
      </c>
      <c r="F75" s="1" t="str">
        <f>INDEX(CodePage!$B$2:$Q$17,MATCH(Functions[[#This Row],[A]],CodePage!$A$2:$A$17,0),MATCH(Functions[[#This Row],[B]],CodePage!$B$1:$Q$1,0))</f>
        <v>I</v>
      </c>
      <c r="G75" s="8"/>
      <c r="H75" s="1"/>
      <c r="I75" s="1"/>
      <c r="J75" s="1"/>
      <c r="K75" s="1"/>
      <c r="L75" s="1"/>
      <c r="M75" s="1"/>
    </row>
    <row r="76" spans="1:13" x14ac:dyDescent="0.25">
      <c r="A76">
        <v>74</v>
      </c>
      <c r="B76" t="str">
        <f>IF(Functions[[#This Row],[Dec]]&lt;16,"0"&amp;DEC2HEX(A76),DEC2HEX(Functions[[#This Row],[Dec]]))</f>
        <v>4A</v>
      </c>
      <c r="C76" t="str">
        <f>LEFT(Functions[[#This Row],[Hex]],1)</f>
        <v>4</v>
      </c>
      <c r="D76" t="str">
        <f>RIGHT(Functions[[#This Row],[Hex]],1)</f>
        <v>A</v>
      </c>
      <c r="E76">
        <f>_xlfn.UNICODE(Functions[[#This Row],[Caractère]])</f>
        <v>74</v>
      </c>
      <c r="F76" s="1" t="str">
        <f>INDEX(CodePage!$B$2:$Q$17,MATCH(Functions[[#This Row],[A]],CodePage!$A$2:$A$17,0),MATCH(Functions[[#This Row],[B]],CodePage!$B$1:$Q$1,0))</f>
        <v>J</v>
      </c>
      <c r="G76" s="11" t="s">
        <v>96</v>
      </c>
      <c r="H76" s="1" t="s">
        <v>62</v>
      </c>
      <c r="I76" s="1"/>
      <c r="J76" s="1" t="s">
        <v>22</v>
      </c>
      <c r="K76" s="1" t="s">
        <v>22</v>
      </c>
      <c r="L76" s="1"/>
      <c r="M76" s="1" t="s">
        <v>95</v>
      </c>
    </row>
    <row r="77" spans="1:13" x14ac:dyDescent="0.25">
      <c r="A77">
        <v>75</v>
      </c>
      <c r="B77" t="str">
        <f>IF(Functions[[#This Row],[Dec]]&lt;16,"0"&amp;DEC2HEX(A77),DEC2HEX(Functions[[#This Row],[Dec]]))</f>
        <v>4B</v>
      </c>
      <c r="C77" t="str">
        <f>LEFT(Functions[[#This Row],[Hex]],1)</f>
        <v>4</v>
      </c>
      <c r="D77" t="str">
        <f>RIGHT(Functions[[#This Row],[Hex]],1)</f>
        <v>B</v>
      </c>
      <c r="E77">
        <f>_xlfn.UNICODE(Functions[[#This Row],[Caractère]])</f>
        <v>75</v>
      </c>
      <c r="F77" s="1" t="str">
        <f>INDEX(CodePage!$B$2:$Q$17,MATCH(Functions[[#This Row],[A]],CodePage!$A$2:$A$17,0),MATCH(Functions[[#This Row],[B]],CodePage!$B$1:$Q$1,0))</f>
        <v>K</v>
      </c>
      <c r="G77" s="8"/>
      <c r="H77" s="1"/>
      <c r="I77" s="1"/>
      <c r="J77" s="1"/>
      <c r="K77" s="1"/>
      <c r="L77" s="1"/>
      <c r="M77" s="1"/>
    </row>
    <row r="78" spans="1:13" x14ac:dyDescent="0.25">
      <c r="A78">
        <v>76</v>
      </c>
      <c r="B78" t="str">
        <f>IF(Functions[[#This Row],[Dec]]&lt;16,"0"&amp;DEC2HEX(A78),DEC2HEX(Functions[[#This Row],[Dec]]))</f>
        <v>4C</v>
      </c>
      <c r="C78" t="str">
        <f>LEFT(Functions[[#This Row],[Hex]],1)</f>
        <v>4</v>
      </c>
      <c r="D78" t="str">
        <f>RIGHT(Functions[[#This Row],[Hex]],1)</f>
        <v>C</v>
      </c>
      <c r="E78">
        <f>_xlfn.UNICODE(Functions[[#This Row],[Caractère]])</f>
        <v>76</v>
      </c>
      <c r="F78" s="1" t="str">
        <f>INDEX(CodePage!$B$2:$Q$17,MATCH(Functions[[#This Row],[A]],CodePage!$A$2:$A$17,0),MATCH(Functions[[#This Row],[B]],CodePage!$B$1:$Q$1,0))</f>
        <v>L</v>
      </c>
      <c r="G78" s="8">
        <v>1</v>
      </c>
      <c r="H78" s="1" t="s">
        <v>60</v>
      </c>
      <c r="I78" s="1"/>
      <c r="J78" s="1"/>
      <c r="K78" s="1" t="s">
        <v>22</v>
      </c>
      <c r="L78" s="1"/>
      <c r="M78" s="1"/>
    </row>
    <row r="79" spans="1:13" x14ac:dyDescent="0.25">
      <c r="A79">
        <v>77</v>
      </c>
      <c r="B79" t="str">
        <f>IF(Functions[[#This Row],[Dec]]&lt;16,"0"&amp;DEC2HEX(A79),DEC2HEX(Functions[[#This Row],[Dec]]))</f>
        <v>4D</v>
      </c>
      <c r="C79" t="str">
        <f>LEFT(Functions[[#This Row],[Hex]],1)</f>
        <v>4</v>
      </c>
      <c r="D79" t="str">
        <f>RIGHT(Functions[[#This Row],[Hex]],1)</f>
        <v>D</v>
      </c>
      <c r="E79">
        <f>_xlfn.UNICODE(Functions[[#This Row],[Caractère]])</f>
        <v>77</v>
      </c>
      <c r="F79" s="1" t="str">
        <f>INDEX(CodePage!$B$2:$Q$17,MATCH(Functions[[#This Row],[A]],CodePage!$A$2:$A$17,0),MATCH(Functions[[#This Row],[B]],CodePage!$B$1:$Q$1,0))</f>
        <v>M</v>
      </c>
      <c r="G79" s="8"/>
      <c r="H79" s="1"/>
      <c r="I79" s="1"/>
      <c r="J79" s="1"/>
      <c r="K79" s="1"/>
      <c r="L79" s="1"/>
      <c r="M79" s="1"/>
    </row>
    <row r="80" spans="1:13" x14ac:dyDescent="0.25">
      <c r="A80">
        <v>78</v>
      </c>
      <c r="B80" t="str">
        <f>IF(Functions[[#This Row],[Dec]]&lt;16,"0"&amp;DEC2HEX(A80),DEC2HEX(Functions[[#This Row],[Dec]]))</f>
        <v>4E</v>
      </c>
      <c r="C80" t="str">
        <f>LEFT(Functions[[#This Row],[Hex]],1)</f>
        <v>4</v>
      </c>
      <c r="D80" t="str">
        <f>RIGHT(Functions[[#This Row],[Hex]],1)</f>
        <v>E</v>
      </c>
      <c r="E80">
        <f>_xlfn.UNICODE(Functions[[#This Row],[Caractère]])</f>
        <v>78</v>
      </c>
      <c r="F80" s="1" t="str">
        <f>INDEX(CodePage!$B$2:$Q$17,MATCH(Functions[[#This Row],[A]],CodePage!$A$2:$A$17,0),MATCH(Functions[[#This Row],[B]],CodePage!$B$1:$Q$1,0))</f>
        <v>N</v>
      </c>
      <c r="G80" s="8"/>
      <c r="H80" s="1"/>
      <c r="I80" s="1"/>
      <c r="J80" s="1"/>
      <c r="K80" s="1"/>
      <c r="L80" s="1"/>
      <c r="M80" s="1"/>
    </row>
    <row r="81" spans="1:13" x14ac:dyDescent="0.25">
      <c r="A81">
        <v>79</v>
      </c>
      <c r="B81" t="str">
        <f>IF(Functions[[#This Row],[Dec]]&lt;16,"0"&amp;DEC2HEX(A81),DEC2HEX(Functions[[#This Row],[Dec]]))</f>
        <v>4F</v>
      </c>
      <c r="C81" t="str">
        <f>LEFT(Functions[[#This Row],[Hex]],1)</f>
        <v>4</v>
      </c>
      <c r="D81" t="str">
        <f>RIGHT(Functions[[#This Row],[Hex]],1)</f>
        <v>F</v>
      </c>
      <c r="E81">
        <f>_xlfn.UNICODE(Functions[[#This Row],[Caractère]])</f>
        <v>79</v>
      </c>
      <c r="F81" s="1" t="str">
        <f>INDEX(CodePage!$B$2:$Q$17,MATCH(Functions[[#This Row],[A]],CodePage!$A$2:$A$17,0),MATCH(Functions[[#This Row],[B]],CodePage!$B$1:$Q$1,0))</f>
        <v>O</v>
      </c>
      <c r="G81" s="8">
        <v>2</v>
      </c>
      <c r="H81" s="1" t="s">
        <v>56</v>
      </c>
      <c r="I81" s="1"/>
      <c r="J81" s="1" t="s">
        <v>22</v>
      </c>
      <c r="K81" s="1" t="s">
        <v>22</v>
      </c>
      <c r="L81" s="1"/>
      <c r="M81" s="1" t="s">
        <v>91</v>
      </c>
    </row>
    <row r="82" spans="1:13" x14ac:dyDescent="0.25">
      <c r="A82">
        <v>80</v>
      </c>
      <c r="B82" t="str">
        <f>IF(Functions[[#This Row],[Dec]]&lt;16,"0"&amp;DEC2HEX(A82),DEC2HEX(Functions[[#This Row],[Dec]]))</f>
        <v>50</v>
      </c>
      <c r="C82" t="str">
        <f>LEFT(Functions[[#This Row],[Hex]],1)</f>
        <v>5</v>
      </c>
      <c r="D82" t="str">
        <f>RIGHT(Functions[[#This Row],[Hex]],1)</f>
        <v>0</v>
      </c>
      <c r="E82">
        <f>_xlfn.UNICODE(Functions[[#This Row],[Caractère]])</f>
        <v>80</v>
      </c>
      <c r="F82" s="1" t="str">
        <f>INDEX(CodePage!$B$2:$Q$17,MATCH(Functions[[#This Row],[A]],CodePage!$A$2:$A$17,0),MATCH(Functions[[#This Row],[B]],CodePage!$B$1:$Q$1,0))</f>
        <v>P</v>
      </c>
      <c r="G82" s="8"/>
      <c r="H82" s="1"/>
      <c r="I82" s="1"/>
      <c r="J82" s="1"/>
      <c r="K82" s="1"/>
      <c r="L82" s="1"/>
      <c r="M82" s="1"/>
    </row>
    <row r="83" spans="1:13" x14ac:dyDescent="0.25">
      <c r="A83">
        <v>81</v>
      </c>
      <c r="B83" t="str">
        <f>IF(Functions[[#This Row],[Dec]]&lt;16,"0"&amp;DEC2HEX(A83),DEC2HEX(Functions[[#This Row],[Dec]]))</f>
        <v>51</v>
      </c>
      <c r="C83" t="str">
        <f>LEFT(Functions[[#This Row],[Hex]],1)</f>
        <v>5</v>
      </c>
      <c r="D83" t="str">
        <f>RIGHT(Functions[[#This Row],[Hex]],1)</f>
        <v>1</v>
      </c>
      <c r="E83">
        <f>_xlfn.UNICODE(Functions[[#This Row],[Caractère]])</f>
        <v>81</v>
      </c>
      <c r="F83" s="1" t="str">
        <f>INDEX(CodePage!$B$2:$Q$17,MATCH(Functions[[#This Row],[A]],CodePage!$A$2:$A$17,0),MATCH(Functions[[#This Row],[B]],CodePage!$B$1:$Q$1,0))</f>
        <v>Q</v>
      </c>
      <c r="G83" s="8"/>
      <c r="H83" s="1"/>
      <c r="I83" s="1"/>
      <c r="J83" s="1"/>
      <c r="K83" s="1"/>
      <c r="L83" s="1"/>
      <c r="M83" s="1"/>
    </row>
    <row r="84" spans="1:13" x14ac:dyDescent="0.25">
      <c r="A84">
        <v>82</v>
      </c>
      <c r="B84" t="str">
        <f>IF(Functions[[#This Row],[Dec]]&lt;16,"0"&amp;DEC2HEX(A84),DEC2HEX(Functions[[#This Row],[Dec]]))</f>
        <v>52</v>
      </c>
      <c r="C84" t="str">
        <f>LEFT(Functions[[#This Row],[Hex]],1)</f>
        <v>5</v>
      </c>
      <c r="D84" t="str">
        <f>RIGHT(Functions[[#This Row],[Hex]],1)</f>
        <v>2</v>
      </c>
      <c r="E84">
        <f>_xlfn.UNICODE(Functions[[#This Row],[Caractère]])</f>
        <v>82</v>
      </c>
      <c r="F84" s="1" t="str">
        <f>INDEX(CodePage!$B$2:$Q$17,MATCH(Functions[[#This Row],[A]],CodePage!$A$2:$A$17,0),MATCH(Functions[[#This Row],[B]],CodePage!$B$1:$Q$1,0))</f>
        <v>R</v>
      </c>
      <c r="G84" s="8">
        <v>1</v>
      </c>
      <c r="H84" s="1" t="s">
        <v>48</v>
      </c>
      <c r="I84" s="1"/>
      <c r="J84" s="1" t="s">
        <v>22</v>
      </c>
      <c r="K84" s="1" t="s">
        <v>22</v>
      </c>
      <c r="L84" s="1"/>
      <c r="M84" s="1"/>
    </row>
    <row r="85" spans="1:13" x14ac:dyDescent="0.25">
      <c r="A85">
        <v>83</v>
      </c>
      <c r="B85" t="str">
        <f>IF(Functions[[#This Row],[Dec]]&lt;16,"0"&amp;DEC2HEX(A85),DEC2HEX(Functions[[#This Row],[Dec]]))</f>
        <v>53</v>
      </c>
      <c r="C85" t="str">
        <f>LEFT(Functions[[#This Row],[Hex]],1)</f>
        <v>5</v>
      </c>
      <c r="D85" t="str">
        <f>RIGHT(Functions[[#This Row],[Hex]],1)</f>
        <v>3</v>
      </c>
      <c r="E85">
        <f>_xlfn.UNICODE(Functions[[#This Row],[Caractère]])</f>
        <v>83</v>
      </c>
      <c r="F85" s="1" t="str">
        <f>INDEX(CodePage!$B$2:$Q$17,MATCH(Functions[[#This Row],[A]],CodePage!$A$2:$A$17,0),MATCH(Functions[[#This Row],[B]],CodePage!$B$1:$Q$1,0))</f>
        <v>S</v>
      </c>
      <c r="G85" s="8">
        <v>2</v>
      </c>
      <c r="H85" s="1" t="s">
        <v>47</v>
      </c>
      <c r="I85" s="1"/>
      <c r="J85" s="1"/>
      <c r="K85" s="1" t="s">
        <v>22</v>
      </c>
      <c r="L85" s="1"/>
      <c r="M85" s="1"/>
    </row>
    <row r="86" spans="1:13" x14ac:dyDescent="0.25">
      <c r="A86">
        <v>84</v>
      </c>
      <c r="B86" t="str">
        <f>IF(Functions[[#This Row],[Dec]]&lt;16,"0"&amp;DEC2HEX(A86),DEC2HEX(Functions[[#This Row],[Dec]]))</f>
        <v>54</v>
      </c>
      <c r="C86" t="str">
        <f>LEFT(Functions[[#This Row],[Hex]],1)</f>
        <v>5</v>
      </c>
      <c r="D86" t="str">
        <f>RIGHT(Functions[[#This Row],[Hex]],1)</f>
        <v>4</v>
      </c>
      <c r="E86">
        <f>_xlfn.UNICODE(Functions[[#This Row],[Caractère]])</f>
        <v>84</v>
      </c>
      <c r="F86" s="1" t="str">
        <f>INDEX(CodePage!$B$2:$Q$17,MATCH(Functions[[#This Row],[A]],CodePage!$A$2:$A$17,0),MATCH(Functions[[#This Row],[B]],CodePage!$B$1:$Q$1,0))</f>
        <v>T</v>
      </c>
      <c r="G86" s="8" t="s">
        <v>74</v>
      </c>
      <c r="H86" s="1" t="s">
        <v>73</v>
      </c>
      <c r="I86" s="1"/>
      <c r="J86" s="1" t="s">
        <v>22</v>
      </c>
      <c r="K86" s="1"/>
      <c r="L86" s="1"/>
      <c r="M86" s="1" t="s">
        <v>75</v>
      </c>
    </row>
    <row r="87" spans="1:13" x14ac:dyDescent="0.25">
      <c r="A87">
        <v>85</v>
      </c>
      <c r="B87" t="str">
        <f>IF(Functions[[#This Row],[Dec]]&lt;16,"0"&amp;DEC2HEX(A87),DEC2HEX(Functions[[#This Row],[Dec]]))</f>
        <v>55</v>
      </c>
      <c r="C87" t="str">
        <f>LEFT(Functions[[#This Row],[Hex]],1)</f>
        <v>5</v>
      </c>
      <c r="D87" t="str">
        <f>RIGHT(Functions[[#This Row],[Hex]],1)</f>
        <v>5</v>
      </c>
      <c r="E87">
        <f>_xlfn.UNICODE(Functions[[#This Row],[Caractère]])</f>
        <v>85</v>
      </c>
      <c r="F87" s="1" t="str">
        <f>INDEX(CodePage!$B$2:$Q$17,MATCH(Functions[[#This Row],[A]],CodePage!$A$2:$A$17,0),MATCH(Functions[[#This Row],[B]],CodePage!$B$1:$Q$1,0))</f>
        <v>U</v>
      </c>
      <c r="G87" s="8">
        <v>1</v>
      </c>
      <c r="H87" s="1" t="s">
        <v>59</v>
      </c>
      <c r="I87" s="1"/>
      <c r="J87" s="1" t="s">
        <v>22</v>
      </c>
      <c r="K87" s="1" t="s">
        <v>22</v>
      </c>
      <c r="L87" s="1"/>
      <c r="M87" s="1"/>
    </row>
    <row r="88" spans="1:13" x14ac:dyDescent="0.25">
      <c r="A88">
        <v>86</v>
      </c>
      <c r="B88" t="str">
        <f>IF(Functions[[#This Row],[Dec]]&lt;16,"0"&amp;DEC2HEX(A88),DEC2HEX(Functions[[#This Row],[Dec]]))</f>
        <v>56</v>
      </c>
      <c r="C88" t="str">
        <f>LEFT(Functions[[#This Row],[Hex]],1)</f>
        <v>5</v>
      </c>
      <c r="D88" t="str">
        <f>RIGHT(Functions[[#This Row],[Hex]],1)</f>
        <v>6</v>
      </c>
      <c r="E88">
        <f>_xlfn.UNICODE(Functions[[#This Row],[Caractère]])</f>
        <v>86</v>
      </c>
      <c r="F88" s="1" t="str">
        <f>INDEX(CodePage!$B$2:$Q$17,MATCH(Functions[[#This Row],[A]],CodePage!$A$2:$A$17,0),MATCH(Functions[[#This Row],[B]],CodePage!$B$1:$Q$1,0))</f>
        <v>V</v>
      </c>
      <c r="G88" s="8"/>
      <c r="H88" s="1"/>
      <c r="I88" s="1"/>
      <c r="J88" s="1"/>
      <c r="K88" s="1"/>
      <c r="L88" s="1"/>
      <c r="M88" s="1"/>
    </row>
    <row r="89" spans="1:13" x14ac:dyDescent="0.25">
      <c r="A89">
        <v>87</v>
      </c>
      <c r="B89" t="str">
        <f>IF(Functions[[#This Row],[Dec]]&lt;16,"0"&amp;DEC2HEX(A89),DEC2HEX(Functions[[#This Row],[Dec]]))</f>
        <v>57</v>
      </c>
      <c r="C89" t="str">
        <f>LEFT(Functions[[#This Row],[Hex]],1)</f>
        <v>5</v>
      </c>
      <c r="D89" t="str">
        <f>RIGHT(Functions[[#This Row],[Hex]],1)</f>
        <v>7</v>
      </c>
      <c r="E89">
        <f>_xlfn.UNICODE(Functions[[#This Row],[Caractère]])</f>
        <v>87</v>
      </c>
      <c r="F89" s="1" t="str">
        <f>INDEX(CodePage!$B$2:$Q$17,MATCH(Functions[[#This Row],[A]],CodePage!$A$2:$A$17,0),MATCH(Functions[[#This Row],[B]],CodePage!$B$1:$Q$1,0))</f>
        <v>W</v>
      </c>
      <c r="G89" s="8"/>
      <c r="H89" s="1"/>
      <c r="I89" s="1"/>
      <c r="J89" s="1"/>
      <c r="K89" s="1"/>
      <c r="L89" s="1"/>
      <c r="M89" s="1"/>
    </row>
    <row r="90" spans="1:13" x14ac:dyDescent="0.25">
      <c r="A90">
        <v>88</v>
      </c>
      <c r="B90" t="str">
        <f>IF(Functions[[#This Row],[Dec]]&lt;16,"0"&amp;DEC2HEX(A90),DEC2HEX(Functions[[#This Row],[Dec]]))</f>
        <v>58</v>
      </c>
      <c r="C90" t="str">
        <f>LEFT(Functions[[#This Row],[Hex]],1)</f>
        <v>5</v>
      </c>
      <c r="D90" t="str">
        <f>RIGHT(Functions[[#This Row],[Hex]],1)</f>
        <v>8</v>
      </c>
      <c r="E90">
        <f>_xlfn.UNICODE(Functions[[#This Row],[Caractère]])</f>
        <v>88</v>
      </c>
      <c r="F90" s="1" t="str">
        <f>INDEX(CodePage!$B$2:$Q$17,MATCH(Functions[[#This Row],[A]],CodePage!$A$2:$A$17,0),MATCH(Functions[[#This Row],[B]],CodePage!$B$1:$Q$1,0))</f>
        <v>X</v>
      </c>
      <c r="G90" s="8"/>
      <c r="H90" s="1"/>
      <c r="I90" s="1"/>
      <c r="J90" s="1"/>
      <c r="K90" s="1"/>
      <c r="L90" s="1"/>
      <c r="M90" s="1"/>
    </row>
    <row r="91" spans="1:13" x14ac:dyDescent="0.25">
      <c r="A91">
        <v>89</v>
      </c>
      <c r="B91" t="str">
        <f>IF(Functions[[#This Row],[Dec]]&lt;16,"0"&amp;DEC2HEX(A91),DEC2HEX(Functions[[#This Row],[Dec]]))</f>
        <v>59</v>
      </c>
      <c r="C91" t="str">
        <f>LEFT(Functions[[#This Row],[Hex]],1)</f>
        <v>5</v>
      </c>
      <c r="D91" t="str">
        <f>RIGHT(Functions[[#This Row],[Hex]],1)</f>
        <v>9</v>
      </c>
      <c r="E91">
        <f>_xlfn.UNICODE(Functions[[#This Row],[Caractère]])</f>
        <v>89</v>
      </c>
      <c r="F91" s="1" t="str">
        <f>INDEX(CodePage!$B$2:$Q$17,MATCH(Functions[[#This Row],[A]],CodePage!$A$2:$A$17,0),MATCH(Functions[[#This Row],[B]],CodePage!$B$1:$Q$1,0))</f>
        <v>Y</v>
      </c>
      <c r="G91" s="8"/>
      <c r="H91" s="1"/>
      <c r="I91" s="1"/>
      <c r="J91" s="1"/>
      <c r="K91" s="1"/>
      <c r="L91" s="1"/>
      <c r="M91" s="1"/>
    </row>
    <row r="92" spans="1:13" x14ac:dyDescent="0.25">
      <c r="A92">
        <v>90</v>
      </c>
      <c r="B92" t="str">
        <f>IF(Functions[[#This Row],[Dec]]&lt;16,"0"&amp;DEC2HEX(A92),DEC2HEX(Functions[[#This Row],[Dec]]))</f>
        <v>5A</v>
      </c>
      <c r="C92" t="str">
        <f>LEFT(Functions[[#This Row],[Hex]],1)</f>
        <v>5</v>
      </c>
      <c r="D92" t="str">
        <f>RIGHT(Functions[[#This Row],[Hex]],1)</f>
        <v>A</v>
      </c>
      <c r="E92">
        <f>_xlfn.UNICODE(Functions[[#This Row],[Caractère]])</f>
        <v>90</v>
      </c>
      <c r="F92" s="1" t="str">
        <f>INDEX(CodePage!$B$2:$Q$17,MATCH(Functions[[#This Row],[A]],CodePage!$A$2:$A$17,0),MATCH(Functions[[#This Row],[B]],CodePage!$B$1:$Q$1,0))</f>
        <v>Z</v>
      </c>
      <c r="G92" s="8"/>
      <c r="H92" s="1"/>
      <c r="I92" s="1"/>
      <c r="J92" s="1"/>
      <c r="K92" s="1"/>
      <c r="L92" s="1"/>
      <c r="M92" s="1"/>
    </row>
    <row r="93" spans="1:13" x14ac:dyDescent="0.25">
      <c r="A93">
        <v>91</v>
      </c>
      <c r="B93" t="str">
        <f>IF(Functions[[#This Row],[Dec]]&lt;16,"0"&amp;DEC2HEX(A93),DEC2HEX(Functions[[#This Row],[Dec]]))</f>
        <v>5B</v>
      </c>
      <c r="C93" t="str">
        <f>LEFT(Functions[[#This Row],[Hex]],1)</f>
        <v>5</v>
      </c>
      <c r="D93" t="str">
        <f>RIGHT(Functions[[#This Row],[Hex]],1)</f>
        <v>B</v>
      </c>
      <c r="E93">
        <f>_xlfn.UNICODE(Functions[[#This Row],[Caractère]])</f>
        <v>91</v>
      </c>
      <c r="F93" s="1" t="str">
        <f>INDEX(CodePage!$B$2:$Q$17,MATCH(Functions[[#This Row],[A]],CodePage!$A$2:$A$17,0),MATCH(Functions[[#This Row],[B]],CodePage!$B$1:$Q$1,0))</f>
        <v>[</v>
      </c>
      <c r="G93" s="8"/>
      <c r="H93" s="1"/>
      <c r="I93" s="1"/>
      <c r="J93" s="1"/>
      <c r="K93" s="1"/>
      <c r="L93" s="1"/>
      <c r="M93" s="1"/>
    </row>
    <row r="94" spans="1:13" x14ac:dyDescent="0.25">
      <c r="A94">
        <v>92</v>
      </c>
      <c r="B94" t="str">
        <f>IF(Functions[[#This Row],[Dec]]&lt;16,"0"&amp;DEC2HEX(A94),DEC2HEX(Functions[[#This Row],[Dec]]))</f>
        <v>5C</v>
      </c>
      <c r="C94" t="str">
        <f>LEFT(Functions[[#This Row],[Hex]],1)</f>
        <v>5</v>
      </c>
      <c r="D94" t="str">
        <f>RIGHT(Functions[[#This Row],[Hex]],1)</f>
        <v>C</v>
      </c>
      <c r="E94">
        <f>_xlfn.UNICODE(Functions[[#This Row],[Caractère]])</f>
        <v>92</v>
      </c>
      <c r="F94" s="1" t="str">
        <f>INDEX(CodePage!$B$2:$Q$17,MATCH(Functions[[#This Row],[A]],CodePage!$A$2:$A$17,0),MATCH(Functions[[#This Row],[B]],CodePage!$B$1:$Q$1,0))</f>
        <v>\</v>
      </c>
      <c r="G94" s="8"/>
      <c r="H94" s="1"/>
      <c r="I94" s="1"/>
      <c r="J94" s="1"/>
      <c r="K94" s="1"/>
      <c r="L94" s="1"/>
      <c r="M94" s="1"/>
    </row>
    <row r="95" spans="1:13" x14ac:dyDescent="0.25">
      <c r="A95">
        <v>93</v>
      </c>
      <c r="B95" t="str">
        <f>IF(Functions[[#This Row],[Dec]]&lt;16,"0"&amp;DEC2HEX(A95),DEC2HEX(Functions[[#This Row],[Dec]]))</f>
        <v>5D</v>
      </c>
      <c r="C95" t="str">
        <f>LEFT(Functions[[#This Row],[Hex]],1)</f>
        <v>5</v>
      </c>
      <c r="D95" t="str">
        <f>RIGHT(Functions[[#This Row],[Hex]],1)</f>
        <v>D</v>
      </c>
      <c r="E95">
        <f>_xlfn.UNICODE(Functions[[#This Row],[Caractère]])</f>
        <v>93</v>
      </c>
      <c r="F95" s="1" t="str">
        <f>INDEX(CodePage!$B$2:$Q$17,MATCH(Functions[[#This Row],[A]],CodePage!$A$2:$A$17,0),MATCH(Functions[[#This Row],[B]],CodePage!$B$1:$Q$1,0))</f>
        <v>]</v>
      </c>
      <c r="G95" s="8"/>
      <c r="H95" s="1"/>
      <c r="I95" s="1"/>
      <c r="J95" s="1"/>
      <c r="K95" s="1"/>
      <c r="L95" s="1"/>
      <c r="M95" s="1"/>
    </row>
    <row r="96" spans="1:13" x14ac:dyDescent="0.25">
      <c r="A96">
        <v>94</v>
      </c>
      <c r="B96" t="str">
        <f>IF(Functions[[#This Row],[Dec]]&lt;16,"0"&amp;DEC2HEX(A96),DEC2HEX(Functions[[#This Row],[Dec]]))</f>
        <v>5E</v>
      </c>
      <c r="C96" t="str">
        <f>LEFT(Functions[[#This Row],[Hex]],1)</f>
        <v>5</v>
      </c>
      <c r="D96" t="str">
        <f>RIGHT(Functions[[#This Row],[Hex]],1)</f>
        <v>E</v>
      </c>
      <c r="E96">
        <f>_xlfn.UNICODE(Functions[[#This Row],[Caractère]])</f>
        <v>94</v>
      </c>
      <c r="F96" s="1" t="str">
        <f>INDEX(CodePage!$B$2:$Q$17,MATCH(Functions[[#This Row],[A]],CodePage!$A$2:$A$17,0),MATCH(Functions[[#This Row],[B]],CodePage!$B$1:$Q$1,0))</f>
        <v>^</v>
      </c>
      <c r="G96" s="8">
        <v>2</v>
      </c>
      <c r="H96" s="1" t="s">
        <v>30</v>
      </c>
      <c r="I96" s="1"/>
      <c r="J96" s="1"/>
      <c r="K96" s="1"/>
      <c r="L96" s="1" t="s">
        <v>22</v>
      </c>
      <c r="M96" s="1"/>
    </row>
    <row r="97" spans="1:13" x14ac:dyDescent="0.25">
      <c r="A97">
        <v>95</v>
      </c>
      <c r="B97" t="str">
        <f>IF(Functions[[#This Row],[Dec]]&lt;16,"0"&amp;DEC2HEX(A97),DEC2HEX(Functions[[#This Row],[Dec]]))</f>
        <v>5F</v>
      </c>
      <c r="C97" t="str">
        <f>LEFT(Functions[[#This Row],[Hex]],1)</f>
        <v>5</v>
      </c>
      <c r="D97" t="str">
        <f>RIGHT(Functions[[#This Row],[Hex]],1)</f>
        <v>F</v>
      </c>
      <c r="E97">
        <f>_xlfn.UNICODE(Functions[[#This Row],[Caractère]])</f>
        <v>95</v>
      </c>
      <c r="F97" s="1" t="str">
        <f>INDEX(CodePage!$B$2:$Q$17,MATCH(Functions[[#This Row],[A]],CodePage!$A$2:$A$17,0),MATCH(Functions[[#This Row],[B]],CodePage!$B$1:$Q$1,0))</f>
        <v>_</v>
      </c>
      <c r="G97" s="8"/>
      <c r="H97" s="1"/>
      <c r="I97" s="1"/>
      <c r="J97" s="1"/>
      <c r="K97" s="1"/>
      <c r="L97" s="1"/>
      <c r="M97" s="1"/>
    </row>
    <row r="98" spans="1:13" x14ac:dyDescent="0.25">
      <c r="A98">
        <v>96</v>
      </c>
      <c r="B98" t="str">
        <f>IF(Functions[[#This Row],[Dec]]&lt;16,"0"&amp;DEC2HEX(A98),DEC2HEX(Functions[[#This Row],[Dec]]))</f>
        <v>60</v>
      </c>
      <c r="C98" t="str">
        <f>LEFT(Functions[[#This Row],[Hex]],1)</f>
        <v>6</v>
      </c>
      <c r="D98" t="str">
        <f>RIGHT(Functions[[#This Row],[Hex]],1)</f>
        <v>0</v>
      </c>
      <c r="E98">
        <f>_xlfn.UNICODE(Functions[[#This Row],[Caractère]])</f>
        <v>96</v>
      </c>
      <c r="F98" s="1" t="str">
        <f>INDEX(CodePage!$B$2:$Q$17,MATCH(Functions[[#This Row],[A]],CodePage!$A$2:$A$17,0),MATCH(Functions[[#This Row],[B]],CodePage!$B$1:$Q$1,0))</f>
        <v>`</v>
      </c>
      <c r="G98" s="8"/>
      <c r="H98" s="1" t="s">
        <v>130</v>
      </c>
      <c r="I98" s="1"/>
      <c r="J98" s="1"/>
      <c r="K98" s="1"/>
      <c r="L98" s="1"/>
      <c r="M98" s="1"/>
    </row>
    <row r="99" spans="1:13" x14ac:dyDescent="0.25">
      <c r="A99">
        <v>97</v>
      </c>
      <c r="B99" t="str">
        <f>IF(Functions[[#This Row],[Dec]]&lt;16,"0"&amp;DEC2HEX(A99),DEC2HEX(Functions[[#This Row],[Dec]]))</f>
        <v>61</v>
      </c>
      <c r="C99" t="str">
        <f>LEFT(Functions[[#This Row],[Hex]],1)</f>
        <v>6</v>
      </c>
      <c r="D99" t="str">
        <f>RIGHT(Functions[[#This Row],[Hex]],1)</f>
        <v>1</v>
      </c>
      <c r="E99">
        <f>_xlfn.UNICODE(Functions[[#This Row],[Caractère]])</f>
        <v>97</v>
      </c>
      <c r="F99" s="1" t="str">
        <f>INDEX(CodePage!$B$2:$Q$17,MATCH(Functions[[#This Row],[A]],CodePage!$A$2:$A$17,0),MATCH(Functions[[#This Row],[B]],CodePage!$B$1:$Q$1,0))</f>
        <v>a</v>
      </c>
      <c r="G99" s="8">
        <v>0</v>
      </c>
      <c r="H99" s="1" t="s">
        <v>81</v>
      </c>
      <c r="I99" s="1"/>
      <c r="J99" s="1"/>
      <c r="K99" s="1"/>
      <c r="L99" s="1"/>
      <c r="M99" s="1" t="s">
        <v>82</v>
      </c>
    </row>
    <row r="100" spans="1:13" x14ac:dyDescent="0.25">
      <c r="A100">
        <v>98</v>
      </c>
      <c r="B100" t="str">
        <f>IF(Functions[[#This Row],[Dec]]&lt;16,"0"&amp;DEC2HEX(A100),DEC2HEX(Functions[[#This Row],[Dec]]))</f>
        <v>62</v>
      </c>
      <c r="C100" t="str">
        <f>LEFT(Functions[[#This Row],[Hex]],1)</f>
        <v>6</v>
      </c>
      <c r="D100" t="str">
        <f>RIGHT(Functions[[#This Row],[Hex]],1)</f>
        <v>2</v>
      </c>
      <c r="E100">
        <f>_xlfn.UNICODE(Functions[[#This Row],[Caractère]])</f>
        <v>98</v>
      </c>
      <c r="F100" s="1" t="str">
        <f>INDEX(CodePage!$B$2:$Q$17,MATCH(Functions[[#This Row],[A]],CodePage!$A$2:$A$17,0),MATCH(Functions[[#This Row],[B]],CodePage!$B$1:$Q$1,0))</f>
        <v>b</v>
      </c>
      <c r="G100" s="8"/>
      <c r="H100" s="1"/>
      <c r="I100" s="1"/>
      <c r="J100" s="1"/>
      <c r="K100" s="1"/>
      <c r="L100" s="1"/>
      <c r="M100" s="1"/>
    </row>
    <row r="101" spans="1:13" x14ac:dyDescent="0.25">
      <c r="A101">
        <v>99</v>
      </c>
      <c r="B101" t="str">
        <f>IF(Functions[[#This Row],[Dec]]&lt;16,"0"&amp;DEC2HEX(A101),DEC2HEX(Functions[[#This Row],[Dec]]))</f>
        <v>63</v>
      </c>
      <c r="C101" t="str">
        <f>LEFT(Functions[[#This Row],[Hex]],1)</f>
        <v>6</v>
      </c>
      <c r="D101" t="str">
        <f>RIGHT(Functions[[#This Row],[Hex]],1)</f>
        <v>3</v>
      </c>
      <c r="E101">
        <f>_xlfn.UNICODE(Functions[[#This Row],[Caractère]])</f>
        <v>99</v>
      </c>
      <c r="F101" s="1" t="str">
        <f>INDEX(CodePage!$B$2:$Q$17,MATCH(Functions[[#This Row],[A]],CodePage!$A$2:$A$17,0),MATCH(Functions[[#This Row],[B]],CodePage!$B$1:$Q$1,0))</f>
        <v>c</v>
      </c>
      <c r="G101" s="8">
        <v>2</v>
      </c>
      <c r="H101" s="1" t="s">
        <v>110</v>
      </c>
      <c r="I101" s="1"/>
      <c r="J101" s="1" t="s">
        <v>22</v>
      </c>
      <c r="K101" s="1" t="s">
        <v>22</v>
      </c>
      <c r="L101" s="1"/>
      <c r="M101" s="1" t="s">
        <v>111</v>
      </c>
    </row>
    <row r="102" spans="1:13" x14ac:dyDescent="0.25">
      <c r="A102">
        <v>100</v>
      </c>
      <c r="B102" t="str">
        <f>IF(Functions[[#This Row],[Dec]]&lt;16,"0"&amp;DEC2HEX(A102),DEC2HEX(Functions[[#This Row],[Dec]]))</f>
        <v>64</v>
      </c>
      <c r="C102" t="str">
        <f>LEFT(Functions[[#This Row],[Hex]],1)</f>
        <v>6</v>
      </c>
      <c r="D102" t="str">
        <f>RIGHT(Functions[[#This Row],[Hex]],1)</f>
        <v>4</v>
      </c>
      <c r="E102">
        <f>_xlfn.UNICODE(Functions[[#This Row],[Caractère]])</f>
        <v>100</v>
      </c>
      <c r="F102" s="1" t="str">
        <f>INDEX(CodePage!$B$2:$Q$17,MATCH(Functions[[#This Row],[A]],CodePage!$A$2:$A$17,0),MATCH(Functions[[#This Row],[B]],CodePage!$B$1:$Q$1,0))</f>
        <v>d</v>
      </c>
      <c r="G102" s="8">
        <v>1</v>
      </c>
      <c r="H102" s="1" t="s">
        <v>58</v>
      </c>
      <c r="I102" s="1"/>
      <c r="J102" s="1"/>
      <c r="K102" s="1"/>
      <c r="L102" s="1" t="s">
        <v>22</v>
      </c>
      <c r="M102" s="1" t="s">
        <v>76</v>
      </c>
    </row>
    <row r="103" spans="1:13" x14ac:dyDescent="0.25">
      <c r="A103">
        <v>101</v>
      </c>
      <c r="B103" t="str">
        <f>IF(Functions[[#This Row],[Dec]]&lt;16,"0"&amp;DEC2HEX(A103),DEC2HEX(Functions[[#This Row],[Dec]]))</f>
        <v>65</v>
      </c>
      <c r="C103" t="str">
        <f>LEFT(Functions[[#This Row],[Hex]],1)</f>
        <v>6</v>
      </c>
      <c r="D103" t="str">
        <f>RIGHT(Functions[[#This Row],[Hex]],1)</f>
        <v>5</v>
      </c>
      <c r="E103">
        <f>_xlfn.UNICODE(Functions[[#This Row],[Caractère]])</f>
        <v>101</v>
      </c>
      <c r="F103" s="1" t="str">
        <f>INDEX(CodePage!$B$2:$Q$17,MATCH(Functions[[#This Row],[A]],CodePage!$A$2:$A$17,0),MATCH(Functions[[#This Row],[B]],CodePage!$B$1:$Q$1,0))</f>
        <v>e</v>
      </c>
      <c r="G103" s="8">
        <v>2</v>
      </c>
      <c r="H103" s="1" t="s">
        <v>77</v>
      </c>
      <c r="I103" s="1"/>
      <c r="J103" s="1"/>
      <c r="K103" s="1"/>
      <c r="L103" s="1" t="s">
        <v>22</v>
      </c>
      <c r="M103" s="1"/>
    </row>
    <row r="104" spans="1:13" x14ac:dyDescent="0.25">
      <c r="A104">
        <v>102</v>
      </c>
      <c r="B104" t="str">
        <f>IF(Functions[[#This Row],[Dec]]&lt;16,"0"&amp;DEC2HEX(A104),DEC2HEX(Functions[[#This Row],[Dec]]))</f>
        <v>66</v>
      </c>
      <c r="C104" t="str">
        <f>LEFT(Functions[[#This Row],[Hex]],1)</f>
        <v>6</v>
      </c>
      <c r="D104" t="str">
        <f>RIGHT(Functions[[#This Row],[Hex]],1)</f>
        <v>6</v>
      </c>
      <c r="E104">
        <f>_xlfn.UNICODE(Functions[[#This Row],[Caractère]])</f>
        <v>102</v>
      </c>
      <c r="F104" s="1" t="str">
        <f>INDEX(CodePage!$B$2:$Q$17,MATCH(Functions[[#This Row],[A]],CodePage!$A$2:$A$17,0),MATCH(Functions[[#This Row],[B]],CodePage!$B$1:$Q$1,0))</f>
        <v>f</v>
      </c>
      <c r="G104" s="8"/>
      <c r="H104" s="1"/>
      <c r="I104" s="1"/>
      <c r="J104" s="1"/>
      <c r="K104" s="1"/>
      <c r="L104" s="1"/>
      <c r="M104" s="1"/>
    </row>
    <row r="105" spans="1:13" x14ac:dyDescent="0.25">
      <c r="A105">
        <v>103</v>
      </c>
      <c r="B105" t="str">
        <f>IF(Functions[[#This Row],[Dec]]&lt;16,"0"&amp;DEC2HEX(A105),DEC2HEX(Functions[[#This Row],[Dec]]))</f>
        <v>67</v>
      </c>
      <c r="C105" t="str">
        <f>LEFT(Functions[[#This Row],[Hex]],1)</f>
        <v>6</v>
      </c>
      <c r="D105" t="str">
        <f>RIGHT(Functions[[#This Row],[Hex]],1)</f>
        <v>7</v>
      </c>
      <c r="E105">
        <f>_xlfn.UNICODE(Functions[[#This Row],[Caractère]])</f>
        <v>103</v>
      </c>
      <c r="F105" s="1" t="str">
        <f>INDEX(CodePage!$B$2:$Q$17,MATCH(Functions[[#This Row],[A]],CodePage!$A$2:$A$17,0),MATCH(Functions[[#This Row],[B]],CodePage!$B$1:$Q$1,0))</f>
        <v>g</v>
      </c>
      <c r="G105" s="8"/>
      <c r="H105" s="1"/>
      <c r="I105" s="1"/>
      <c r="J105" s="1"/>
      <c r="K105" s="1"/>
      <c r="L105" s="1"/>
      <c r="M105" s="1"/>
    </row>
    <row r="106" spans="1:13" x14ac:dyDescent="0.25">
      <c r="A106">
        <v>104</v>
      </c>
      <c r="B106" t="str">
        <f>IF(Functions[[#This Row],[Dec]]&lt;16,"0"&amp;DEC2HEX(A106),DEC2HEX(Functions[[#This Row],[Dec]]))</f>
        <v>68</v>
      </c>
      <c r="C106" t="str">
        <f>LEFT(Functions[[#This Row],[Hex]],1)</f>
        <v>6</v>
      </c>
      <c r="D106" t="str">
        <f>RIGHT(Functions[[#This Row],[Hex]],1)</f>
        <v>8</v>
      </c>
      <c r="E106">
        <f>_xlfn.UNICODE(Functions[[#This Row],[Caractère]])</f>
        <v>104</v>
      </c>
      <c r="F106" s="1" t="str">
        <f>INDEX(CodePage!$B$2:$Q$17,MATCH(Functions[[#This Row],[A]],CodePage!$A$2:$A$17,0),MATCH(Functions[[#This Row],[B]],CodePage!$B$1:$Q$1,0))</f>
        <v>h</v>
      </c>
      <c r="G106" s="8"/>
      <c r="H106" s="1"/>
      <c r="I106" s="1"/>
      <c r="J106" s="1"/>
      <c r="K106" s="1"/>
      <c r="L106" s="1"/>
      <c r="M106" s="1"/>
    </row>
    <row r="107" spans="1:13" x14ac:dyDescent="0.25">
      <c r="A107">
        <v>105</v>
      </c>
      <c r="B107" t="str">
        <f>IF(Functions[[#This Row],[Dec]]&lt;16,"0"&amp;DEC2HEX(A107),DEC2HEX(Functions[[#This Row],[Dec]]))</f>
        <v>69</v>
      </c>
      <c r="C107" t="str">
        <f>LEFT(Functions[[#This Row],[Hex]],1)</f>
        <v>6</v>
      </c>
      <c r="D107" t="str">
        <f>RIGHT(Functions[[#This Row],[Hex]],1)</f>
        <v>9</v>
      </c>
      <c r="E107">
        <f>_xlfn.UNICODE(Functions[[#This Row],[Caractère]])</f>
        <v>105</v>
      </c>
      <c r="F107" s="1" t="str">
        <f>INDEX(CodePage!$B$2:$Q$17,MATCH(Functions[[#This Row],[A]],CodePage!$A$2:$A$17,0),MATCH(Functions[[#This Row],[B]],CodePage!$B$1:$Q$1,0))</f>
        <v>i</v>
      </c>
      <c r="G107" s="8"/>
      <c r="H107" s="1"/>
      <c r="I107" s="1"/>
      <c r="J107" s="1"/>
      <c r="K107" s="1"/>
      <c r="L107" s="1"/>
      <c r="M107" s="1"/>
    </row>
    <row r="108" spans="1:13" x14ac:dyDescent="0.25">
      <c r="A108">
        <v>106</v>
      </c>
      <c r="B108" t="str">
        <f>IF(Functions[[#This Row],[Dec]]&lt;16,"0"&amp;DEC2HEX(A108),DEC2HEX(Functions[[#This Row],[Dec]]))</f>
        <v>6A</v>
      </c>
      <c r="C108" t="str">
        <f>LEFT(Functions[[#This Row],[Hex]],1)</f>
        <v>6</v>
      </c>
      <c r="D108" t="str">
        <f>RIGHT(Functions[[#This Row],[Hex]],1)</f>
        <v>A</v>
      </c>
      <c r="E108">
        <f>_xlfn.UNICODE(Functions[[#This Row],[Caractère]])</f>
        <v>106</v>
      </c>
      <c r="F108" s="1" t="str">
        <f>INDEX(CodePage!$B$2:$Q$17,MATCH(Functions[[#This Row],[A]],CodePage!$A$2:$A$17,0),MATCH(Functions[[#This Row],[B]],CodePage!$B$1:$Q$1,0))</f>
        <v>j</v>
      </c>
      <c r="G108" s="8"/>
      <c r="H108" s="1"/>
      <c r="I108" s="1"/>
      <c r="J108" s="1"/>
      <c r="K108" s="1"/>
      <c r="L108" s="1"/>
      <c r="M108" s="1"/>
    </row>
    <row r="109" spans="1:13" x14ac:dyDescent="0.25">
      <c r="A109">
        <v>107</v>
      </c>
      <c r="B109" t="str">
        <f>IF(Functions[[#This Row],[Dec]]&lt;16,"0"&amp;DEC2HEX(A109),DEC2HEX(Functions[[#This Row],[Dec]]))</f>
        <v>6B</v>
      </c>
      <c r="C109" t="str">
        <f>LEFT(Functions[[#This Row],[Hex]],1)</f>
        <v>6</v>
      </c>
      <c r="D109" t="str">
        <f>RIGHT(Functions[[#This Row],[Hex]],1)</f>
        <v>B</v>
      </c>
      <c r="E109">
        <f>_xlfn.UNICODE(Functions[[#This Row],[Caractère]])</f>
        <v>107</v>
      </c>
      <c r="F109" s="1" t="str">
        <f>INDEX(CodePage!$B$2:$Q$17,MATCH(Functions[[#This Row],[A]],CodePage!$A$2:$A$17,0),MATCH(Functions[[#This Row],[B]],CodePage!$B$1:$Q$1,0))</f>
        <v>k</v>
      </c>
      <c r="G109" s="8"/>
      <c r="H109" s="1"/>
      <c r="I109" s="1"/>
      <c r="J109" s="1"/>
      <c r="K109" s="1"/>
      <c r="L109" s="1"/>
      <c r="M109" s="1"/>
    </row>
    <row r="110" spans="1:13" x14ac:dyDescent="0.25">
      <c r="A110">
        <v>108</v>
      </c>
      <c r="B110" t="str">
        <f>IF(Functions[[#This Row],[Dec]]&lt;16,"0"&amp;DEC2HEX(A110),DEC2HEX(Functions[[#This Row],[Dec]]))</f>
        <v>6C</v>
      </c>
      <c r="C110" t="str">
        <f>LEFT(Functions[[#This Row],[Hex]],1)</f>
        <v>6</v>
      </c>
      <c r="D110" t="str">
        <f>RIGHT(Functions[[#This Row],[Hex]],1)</f>
        <v>C</v>
      </c>
      <c r="E110">
        <f>_xlfn.UNICODE(Functions[[#This Row],[Caractère]])</f>
        <v>108</v>
      </c>
      <c r="F110" s="1" t="str">
        <f>INDEX(CodePage!$B$2:$Q$17,MATCH(Functions[[#This Row],[A]],CodePage!$A$2:$A$17,0),MATCH(Functions[[#This Row],[B]],CodePage!$B$1:$Q$1,0))</f>
        <v>l</v>
      </c>
      <c r="G110" s="9">
        <v>1</v>
      </c>
      <c r="H110" s="1" t="s">
        <v>106</v>
      </c>
      <c r="I110" s="1"/>
      <c r="J110" s="1" t="s">
        <v>22</v>
      </c>
      <c r="K110" s="1" t="s">
        <v>22</v>
      </c>
      <c r="L110" s="1"/>
      <c r="M110" s="1" t="s">
        <v>107</v>
      </c>
    </row>
    <row r="111" spans="1:13" x14ac:dyDescent="0.25">
      <c r="A111">
        <v>109</v>
      </c>
      <c r="B111" t="str">
        <f>IF(Functions[[#This Row],[Dec]]&lt;16,"0"&amp;DEC2HEX(A111),DEC2HEX(Functions[[#This Row],[Dec]]))</f>
        <v>6D</v>
      </c>
      <c r="C111" t="str">
        <f>LEFT(Functions[[#This Row],[Hex]],1)</f>
        <v>6</v>
      </c>
      <c r="D111" t="str">
        <f>RIGHT(Functions[[#This Row],[Hex]],1)</f>
        <v>D</v>
      </c>
      <c r="E111">
        <f>_xlfn.UNICODE(Functions[[#This Row],[Caractère]])</f>
        <v>109</v>
      </c>
      <c r="F111" s="1" t="str">
        <f>INDEX(CodePage!$B$2:$Q$17,MATCH(Functions[[#This Row],[A]],CodePage!$A$2:$A$17,0),MATCH(Functions[[#This Row],[B]],CodePage!$B$1:$Q$1,0))</f>
        <v>m</v>
      </c>
      <c r="G111" s="10" t="s">
        <v>69</v>
      </c>
      <c r="H111" s="1" t="s">
        <v>65</v>
      </c>
      <c r="I111" s="1"/>
      <c r="J111" s="1" t="s">
        <v>22</v>
      </c>
      <c r="K111" s="1" t="s">
        <v>22</v>
      </c>
      <c r="L111" s="1" t="s">
        <v>22</v>
      </c>
      <c r="M111" s="1" t="s">
        <v>67</v>
      </c>
    </row>
    <row r="112" spans="1:13" x14ac:dyDescent="0.25">
      <c r="A112">
        <v>110</v>
      </c>
      <c r="B112" t="str">
        <f>IF(Functions[[#This Row],[Dec]]&lt;16,"0"&amp;DEC2HEX(A112),DEC2HEX(Functions[[#This Row],[Dec]]))</f>
        <v>6E</v>
      </c>
      <c r="C112" t="str">
        <f>LEFT(Functions[[#This Row],[Hex]],1)</f>
        <v>6</v>
      </c>
      <c r="D112" t="str">
        <f>RIGHT(Functions[[#This Row],[Hex]],1)</f>
        <v>E</v>
      </c>
      <c r="E112">
        <f>_xlfn.UNICODE(Functions[[#This Row],[Caractère]])</f>
        <v>110</v>
      </c>
      <c r="F112" s="1" t="str">
        <f>INDEX(CodePage!$B$2:$Q$17,MATCH(Functions[[#This Row],[A]],CodePage!$A$2:$A$17,0),MATCH(Functions[[#This Row],[B]],CodePage!$B$1:$Q$1,0))</f>
        <v>n</v>
      </c>
      <c r="G112" s="11" t="s">
        <v>69</v>
      </c>
      <c r="H112" s="1" t="s">
        <v>66</v>
      </c>
      <c r="I112" s="1"/>
      <c r="J112" s="1" t="s">
        <v>22</v>
      </c>
      <c r="K112" s="1" t="s">
        <v>22</v>
      </c>
      <c r="L112" s="1" t="s">
        <v>22</v>
      </c>
      <c r="M112" s="1" t="s">
        <v>68</v>
      </c>
    </row>
    <row r="113" spans="1:13" x14ac:dyDescent="0.25">
      <c r="A113">
        <v>111</v>
      </c>
      <c r="B113" t="str">
        <f>IF(Functions[[#This Row],[Dec]]&lt;16,"0"&amp;DEC2HEX(A113),DEC2HEX(Functions[[#This Row],[Dec]]))</f>
        <v>6F</v>
      </c>
      <c r="C113" t="str">
        <f>LEFT(Functions[[#This Row],[Hex]],1)</f>
        <v>6</v>
      </c>
      <c r="D113" t="str">
        <f>RIGHT(Functions[[#This Row],[Hex]],1)</f>
        <v>F</v>
      </c>
      <c r="E113">
        <f>_xlfn.UNICODE(Functions[[#This Row],[Caractère]])</f>
        <v>111</v>
      </c>
      <c r="F113" s="1" t="str">
        <f>INDEX(CodePage!$B$2:$Q$17,MATCH(Functions[[#This Row],[A]],CodePage!$A$2:$A$17,0),MATCH(Functions[[#This Row],[B]],CodePage!$B$1:$Q$1,0))</f>
        <v>o</v>
      </c>
      <c r="G113" s="8"/>
      <c r="H113" s="1"/>
      <c r="I113" s="1"/>
      <c r="J113" s="1"/>
      <c r="K113" s="1"/>
      <c r="L113" s="1"/>
      <c r="M113" s="1"/>
    </row>
    <row r="114" spans="1:13" x14ac:dyDescent="0.25">
      <c r="A114">
        <v>112</v>
      </c>
      <c r="B114" t="str">
        <f>IF(Functions[[#This Row],[Dec]]&lt;16,"0"&amp;DEC2HEX(A114),DEC2HEX(Functions[[#This Row],[Dec]]))</f>
        <v>70</v>
      </c>
      <c r="C114" t="str">
        <f>LEFT(Functions[[#This Row],[Hex]],1)</f>
        <v>7</v>
      </c>
      <c r="D114" t="str">
        <f>RIGHT(Functions[[#This Row],[Hex]],1)</f>
        <v>0</v>
      </c>
      <c r="E114">
        <f>_xlfn.UNICODE(Functions[[#This Row],[Caractère]])</f>
        <v>112</v>
      </c>
      <c r="F114" s="1" t="str">
        <f>INDEX(CodePage!$B$2:$Q$17,MATCH(Functions[[#This Row],[A]],CodePage!$A$2:$A$17,0),MATCH(Functions[[#This Row],[B]],CodePage!$B$1:$Q$1,0))</f>
        <v>p</v>
      </c>
      <c r="G114" s="8">
        <v>2</v>
      </c>
      <c r="H114" s="1" t="s">
        <v>70</v>
      </c>
      <c r="I114" s="1"/>
      <c r="J114" s="1" t="s">
        <v>22</v>
      </c>
      <c r="K114" s="1" t="s">
        <v>22</v>
      </c>
      <c r="L114" s="1"/>
      <c r="M114" s="1"/>
    </row>
    <row r="115" spans="1:13" x14ac:dyDescent="0.25">
      <c r="A115">
        <v>113</v>
      </c>
      <c r="B115" t="str">
        <f>IF(Functions[[#This Row],[Dec]]&lt;16,"0"&amp;DEC2HEX(A115),DEC2HEX(Functions[[#This Row],[Dec]]))</f>
        <v>71</v>
      </c>
      <c r="C115" t="str">
        <f>LEFT(Functions[[#This Row],[Hex]],1)</f>
        <v>7</v>
      </c>
      <c r="D115" t="str">
        <f>RIGHT(Functions[[#This Row],[Hex]],1)</f>
        <v>1</v>
      </c>
      <c r="E115">
        <f>_xlfn.UNICODE(Functions[[#This Row],[Caractère]])</f>
        <v>113</v>
      </c>
      <c r="F115" s="1" t="str">
        <f>INDEX(CodePage!$B$2:$Q$17,MATCH(Functions[[#This Row],[A]],CodePage!$A$2:$A$17,0),MATCH(Functions[[#This Row],[B]],CodePage!$B$1:$Q$1,0))</f>
        <v>q</v>
      </c>
      <c r="G115" s="8"/>
      <c r="H115" s="1"/>
      <c r="I115" s="1"/>
      <c r="J115" s="1"/>
      <c r="K115" s="1"/>
      <c r="L115" s="1"/>
      <c r="M115" s="1"/>
    </row>
    <row r="116" spans="1:13" x14ac:dyDescent="0.25">
      <c r="A116">
        <v>114</v>
      </c>
      <c r="B116" t="str">
        <f>IF(Functions[[#This Row],[Dec]]&lt;16,"0"&amp;DEC2HEX(A116),DEC2HEX(Functions[[#This Row],[Dec]]))</f>
        <v>72</v>
      </c>
      <c r="C116" t="str">
        <f>LEFT(Functions[[#This Row],[Hex]],1)</f>
        <v>7</v>
      </c>
      <c r="D116" t="str">
        <f>RIGHT(Functions[[#This Row],[Hex]],1)</f>
        <v>2</v>
      </c>
      <c r="E116">
        <f>_xlfn.UNICODE(Functions[[#This Row],[Caractère]])</f>
        <v>114</v>
      </c>
      <c r="F116" s="1" t="str">
        <f>INDEX(CodePage!$B$2:$Q$17,MATCH(Functions[[#This Row],[A]],CodePage!$A$2:$A$17,0),MATCH(Functions[[#This Row],[B]],CodePage!$B$1:$Q$1,0))</f>
        <v>r</v>
      </c>
      <c r="G116" s="8">
        <v>3</v>
      </c>
      <c r="H116" s="1" t="s">
        <v>85</v>
      </c>
      <c r="I116" s="1"/>
      <c r="J116" s="1" t="s">
        <v>22</v>
      </c>
      <c r="K116" s="1" t="s">
        <v>22</v>
      </c>
      <c r="L116" s="1"/>
      <c r="M116" s="1" t="s">
        <v>86</v>
      </c>
    </row>
    <row r="117" spans="1:13" x14ac:dyDescent="0.25">
      <c r="A117">
        <v>115</v>
      </c>
      <c r="B117" t="str">
        <f>IF(Functions[[#This Row],[Dec]]&lt;16,"0"&amp;DEC2HEX(A117),DEC2HEX(Functions[[#This Row],[Dec]]))</f>
        <v>73</v>
      </c>
      <c r="C117" t="str">
        <f>LEFT(Functions[[#This Row],[Hex]],1)</f>
        <v>7</v>
      </c>
      <c r="D117" t="str">
        <f>RIGHT(Functions[[#This Row],[Hex]],1)</f>
        <v>3</v>
      </c>
      <c r="E117">
        <f>_xlfn.UNICODE(Functions[[#This Row],[Caractère]])</f>
        <v>115</v>
      </c>
      <c r="F117" s="1" t="str">
        <f>INDEX(CodePage!$B$2:$Q$17,MATCH(Functions[[#This Row],[A]],CodePage!$A$2:$A$17,0),MATCH(Functions[[#This Row],[B]],CodePage!$B$1:$Q$1,0))</f>
        <v>s</v>
      </c>
      <c r="G117" s="8">
        <v>1</v>
      </c>
      <c r="H117" s="1" t="s">
        <v>57</v>
      </c>
      <c r="I117" s="1"/>
      <c r="J117" s="1" t="s">
        <v>22</v>
      </c>
      <c r="K117" s="1"/>
      <c r="L117" s="1"/>
      <c r="M117" s="1"/>
    </row>
    <row r="118" spans="1:13" x14ac:dyDescent="0.25">
      <c r="A118">
        <v>116</v>
      </c>
      <c r="B118" t="str">
        <f>IF(Functions[[#This Row],[Dec]]&lt;16,"0"&amp;DEC2HEX(A118),DEC2HEX(Functions[[#This Row],[Dec]]))</f>
        <v>74</v>
      </c>
      <c r="C118" t="str">
        <f>LEFT(Functions[[#This Row],[Hex]],1)</f>
        <v>7</v>
      </c>
      <c r="D118" t="str">
        <f>RIGHT(Functions[[#This Row],[Hex]],1)</f>
        <v>4</v>
      </c>
      <c r="E118">
        <f>_xlfn.UNICODE(Functions[[#This Row],[Caractère]])</f>
        <v>116</v>
      </c>
      <c r="F118" s="1" t="str">
        <f>INDEX(CodePage!$B$2:$Q$17,MATCH(Functions[[#This Row],[A]],CodePage!$A$2:$A$17,0),MATCH(Functions[[#This Row],[B]],CodePage!$B$1:$Q$1,0))</f>
        <v>t</v>
      </c>
      <c r="G118" s="8"/>
      <c r="H118" s="1"/>
      <c r="I118" s="1"/>
      <c r="J118" s="1"/>
      <c r="K118" s="1"/>
      <c r="L118" s="1"/>
      <c r="M118" s="1"/>
    </row>
    <row r="119" spans="1:13" x14ac:dyDescent="0.25">
      <c r="A119">
        <v>117</v>
      </c>
      <c r="B119" t="str">
        <f>IF(Functions[[#This Row],[Dec]]&lt;16,"0"&amp;DEC2HEX(A119),DEC2HEX(Functions[[#This Row],[Dec]]))</f>
        <v>75</v>
      </c>
      <c r="C119" t="str">
        <f>LEFT(Functions[[#This Row],[Hex]],1)</f>
        <v>7</v>
      </c>
      <c r="D119" t="str">
        <f>RIGHT(Functions[[#This Row],[Hex]],1)</f>
        <v>5</v>
      </c>
      <c r="E119">
        <f>_xlfn.UNICODE(Functions[[#This Row],[Caractère]])</f>
        <v>117</v>
      </c>
      <c r="F119" s="1" t="str">
        <f>INDEX(CodePage!$B$2:$Q$17,MATCH(Functions[[#This Row],[A]],CodePage!$A$2:$A$17,0),MATCH(Functions[[#This Row],[B]],CodePage!$B$1:$Q$1,0))</f>
        <v>u</v>
      </c>
      <c r="G119" s="8"/>
      <c r="H119" s="1"/>
      <c r="I119" s="1"/>
      <c r="J119" s="1"/>
      <c r="K119" s="1"/>
      <c r="L119" s="1"/>
      <c r="M119" s="1"/>
    </row>
    <row r="120" spans="1:13" x14ac:dyDescent="0.25">
      <c r="A120">
        <v>118</v>
      </c>
      <c r="B120" t="str">
        <f>IF(Functions[[#This Row],[Dec]]&lt;16,"0"&amp;DEC2HEX(A120),DEC2HEX(Functions[[#This Row],[Dec]]))</f>
        <v>76</v>
      </c>
      <c r="C120" t="str">
        <f>LEFT(Functions[[#This Row],[Hex]],1)</f>
        <v>7</v>
      </c>
      <c r="D120" t="str">
        <f>RIGHT(Functions[[#This Row],[Hex]],1)</f>
        <v>6</v>
      </c>
      <c r="E120">
        <f>_xlfn.UNICODE(Functions[[#This Row],[Caractère]])</f>
        <v>118</v>
      </c>
      <c r="F120" s="1" t="str">
        <f>INDEX(CodePage!$B$2:$Q$17,MATCH(Functions[[#This Row],[A]],CodePage!$A$2:$A$17,0),MATCH(Functions[[#This Row],[B]],CodePage!$B$1:$Q$1,0))</f>
        <v>v</v>
      </c>
      <c r="G120" s="8"/>
      <c r="H120" s="1"/>
      <c r="I120" s="1"/>
      <c r="J120" s="1"/>
      <c r="K120" s="1"/>
      <c r="L120" s="1"/>
      <c r="M120" s="1"/>
    </row>
    <row r="121" spans="1:13" x14ac:dyDescent="0.25">
      <c r="A121">
        <v>119</v>
      </c>
      <c r="B121" t="str">
        <f>IF(Functions[[#This Row],[Dec]]&lt;16,"0"&amp;DEC2HEX(A121),DEC2HEX(Functions[[#This Row],[Dec]]))</f>
        <v>77</v>
      </c>
      <c r="C121" t="str">
        <f>LEFT(Functions[[#This Row],[Hex]],1)</f>
        <v>7</v>
      </c>
      <c r="D121" t="str">
        <f>RIGHT(Functions[[#This Row],[Hex]],1)</f>
        <v>7</v>
      </c>
      <c r="E121">
        <f>_xlfn.UNICODE(Functions[[#This Row],[Caractère]])</f>
        <v>119</v>
      </c>
      <c r="F121" s="1" t="str">
        <f>INDEX(CodePage!$B$2:$Q$17,MATCH(Functions[[#This Row],[A]],CodePage!$A$2:$A$17,0),MATCH(Functions[[#This Row],[B]],CodePage!$B$1:$Q$1,0))</f>
        <v>w</v>
      </c>
      <c r="G121" s="8"/>
      <c r="H121" s="1"/>
      <c r="I121" s="1"/>
      <c r="J121" s="1"/>
      <c r="K121" s="1"/>
      <c r="L121" s="1"/>
      <c r="M121" s="1"/>
    </row>
    <row r="122" spans="1:13" x14ac:dyDescent="0.25">
      <c r="A122">
        <v>120</v>
      </c>
      <c r="B122" t="str">
        <f>IF(Functions[[#This Row],[Dec]]&lt;16,"0"&amp;DEC2HEX(A122),DEC2HEX(Functions[[#This Row],[Dec]]))</f>
        <v>78</v>
      </c>
      <c r="C122" t="str">
        <f>LEFT(Functions[[#This Row],[Hex]],1)</f>
        <v>7</v>
      </c>
      <c r="D122" t="str">
        <f>RIGHT(Functions[[#This Row],[Hex]],1)</f>
        <v>8</v>
      </c>
      <c r="E122">
        <f>_xlfn.UNICODE(Functions[[#This Row],[Caractère]])</f>
        <v>120</v>
      </c>
      <c r="F122" s="1" t="str">
        <f>INDEX(CodePage!$B$2:$Q$17,MATCH(Functions[[#This Row],[A]],CodePage!$A$2:$A$17,0),MATCH(Functions[[#This Row],[B]],CodePage!$B$1:$Q$1,0))</f>
        <v>x</v>
      </c>
      <c r="G122" s="8"/>
      <c r="H122" s="1"/>
      <c r="I122" s="1"/>
      <c r="J122" s="1"/>
      <c r="K122" s="1"/>
      <c r="L122" s="1"/>
      <c r="M122" s="1"/>
    </row>
    <row r="123" spans="1:13" x14ac:dyDescent="0.25">
      <c r="A123">
        <v>121</v>
      </c>
      <c r="B123" t="str">
        <f>IF(Functions[[#This Row],[Dec]]&lt;16,"0"&amp;DEC2HEX(A123),DEC2HEX(Functions[[#This Row],[Dec]]))</f>
        <v>79</v>
      </c>
      <c r="C123" t="str">
        <f>LEFT(Functions[[#This Row],[Hex]],1)</f>
        <v>7</v>
      </c>
      <c r="D123" t="str">
        <f>RIGHT(Functions[[#This Row],[Hex]],1)</f>
        <v>9</v>
      </c>
      <c r="E123">
        <f>_xlfn.UNICODE(Functions[[#This Row],[Caractère]])</f>
        <v>121</v>
      </c>
      <c r="F123" s="1" t="str">
        <f>INDEX(CodePage!$B$2:$Q$17,MATCH(Functions[[#This Row],[A]],CodePage!$A$2:$A$17,0),MATCH(Functions[[#This Row],[B]],CodePage!$B$1:$Q$1,0))</f>
        <v>y</v>
      </c>
      <c r="G123" s="8"/>
      <c r="H123" s="1"/>
      <c r="I123" s="1"/>
      <c r="J123" s="1"/>
      <c r="K123" s="1"/>
      <c r="L123" s="1"/>
      <c r="M123" s="1"/>
    </row>
    <row r="124" spans="1:13" x14ac:dyDescent="0.25">
      <c r="A124">
        <v>122</v>
      </c>
      <c r="B124" t="str">
        <f>IF(Functions[[#This Row],[Dec]]&lt;16,"0"&amp;DEC2HEX(A124),DEC2HEX(Functions[[#This Row],[Dec]]))</f>
        <v>7A</v>
      </c>
      <c r="C124" t="str">
        <f>LEFT(Functions[[#This Row],[Hex]],1)</f>
        <v>7</v>
      </c>
      <c r="D124" t="str">
        <f>RIGHT(Functions[[#This Row],[Hex]],1)</f>
        <v>A</v>
      </c>
      <c r="E124">
        <f>_xlfn.UNICODE(Functions[[#This Row],[Caractère]])</f>
        <v>122</v>
      </c>
      <c r="F124" s="1" t="str">
        <f>INDEX(CodePage!$B$2:$Q$17,MATCH(Functions[[#This Row],[A]],CodePage!$A$2:$A$17,0),MATCH(Functions[[#This Row],[B]],CodePage!$B$1:$Q$1,0))</f>
        <v>z</v>
      </c>
      <c r="G124" s="8"/>
      <c r="H124" s="1"/>
      <c r="I124" s="1"/>
      <c r="J124" s="1"/>
      <c r="K124" s="1"/>
      <c r="L124" s="1"/>
      <c r="M124" s="1"/>
    </row>
    <row r="125" spans="1:13" x14ac:dyDescent="0.25">
      <c r="A125">
        <v>123</v>
      </c>
      <c r="B125" t="str">
        <f>IF(Functions[[#This Row],[Dec]]&lt;16,"0"&amp;DEC2HEX(A125),DEC2HEX(Functions[[#This Row],[Dec]]))</f>
        <v>7B</v>
      </c>
      <c r="C125" t="str">
        <f>LEFT(Functions[[#This Row],[Hex]],1)</f>
        <v>7</v>
      </c>
      <c r="D125" t="str">
        <f>RIGHT(Functions[[#This Row],[Hex]],1)</f>
        <v>B</v>
      </c>
      <c r="E125">
        <f>_xlfn.UNICODE(Functions[[#This Row],[Caractère]])</f>
        <v>123</v>
      </c>
      <c r="F125" s="1" t="str">
        <f>INDEX(CodePage!$B$2:$Q$17,MATCH(Functions[[#This Row],[A]],CodePage!$A$2:$A$17,0),MATCH(Functions[[#This Row],[B]],CodePage!$B$1:$Q$1,0))</f>
        <v>{</v>
      </c>
      <c r="G125" s="8"/>
      <c r="H125" s="1"/>
      <c r="I125" s="1"/>
      <c r="J125" s="1"/>
      <c r="K125" s="1"/>
      <c r="L125" s="1"/>
      <c r="M125" s="1"/>
    </row>
    <row r="126" spans="1:13" x14ac:dyDescent="0.25">
      <c r="A126">
        <v>124</v>
      </c>
      <c r="B126" t="str">
        <f>IF(Functions[[#This Row],[Dec]]&lt;16,"0"&amp;DEC2HEX(A126),DEC2HEX(Functions[[#This Row],[Dec]]))</f>
        <v>7C</v>
      </c>
      <c r="C126" t="str">
        <f>LEFT(Functions[[#This Row],[Hex]],1)</f>
        <v>7</v>
      </c>
      <c r="D126" t="str">
        <f>RIGHT(Functions[[#This Row],[Hex]],1)</f>
        <v>C</v>
      </c>
      <c r="E126">
        <f>_xlfn.UNICODE(Functions[[#This Row],[Caractère]])</f>
        <v>124</v>
      </c>
      <c r="F126" s="1" t="str">
        <f>INDEX(CodePage!$B$2:$Q$17,MATCH(Functions[[#This Row],[A]],CodePage!$A$2:$A$17,0),MATCH(Functions[[#This Row],[B]],CodePage!$B$1:$Q$1,0))</f>
        <v>|</v>
      </c>
      <c r="G126" s="8">
        <v>2</v>
      </c>
      <c r="H126" s="1" t="s">
        <v>28</v>
      </c>
      <c r="I126" s="1"/>
      <c r="J126" s="1"/>
      <c r="K126" s="1"/>
      <c r="L126" s="1"/>
      <c r="M126" s="1"/>
    </row>
    <row r="127" spans="1:13" x14ac:dyDescent="0.25">
      <c r="A127">
        <v>125</v>
      </c>
      <c r="B127" t="str">
        <f>IF(Functions[[#This Row],[Dec]]&lt;16,"0"&amp;DEC2HEX(A127),DEC2HEX(Functions[[#This Row],[Dec]]))</f>
        <v>7D</v>
      </c>
      <c r="C127" t="str">
        <f>LEFT(Functions[[#This Row],[Hex]],1)</f>
        <v>7</v>
      </c>
      <c r="D127" t="str">
        <f>RIGHT(Functions[[#This Row],[Hex]],1)</f>
        <v>D</v>
      </c>
      <c r="E127">
        <f>_xlfn.UNICODE(Functions[[#This Row],[Caractère]])</f>
        <v>125</v>
      </c>
      <c r="F127" s="1" t="str">
        <f>INDEX(CodePage!$B$2:$Q$17,MATCH(Functions[[#This Row],[A]],CodePage!$A$2:$A$17,0),MATCH(Functions[[#This Row],[B]],CodePage!$B$1:$Q$1,0))</f>
        <v>}</v>
      </c>
      <c r="G127" s="8"/>
      <c r="H127" s="1"/>
      <c r="I127" s="1"/>
      <c r="J127" s="1"/>
      <c r="K127" s="1"/>
      <c r="L127" s="1"/>
      <c r="M127" s="1"/>
    </row>
    <row r="128" spans="1:13" x14ac:dyDescent="0.25">
      <c r="A128">
        <v>126</v>
      </c>
      <c r="B128" t="str">
        <f>IF(Functions[[#This Row],[Dec]]&lt;16,"0"&amp;DEC2HEX(A128),DEC2HEX(Functions[[#This Row],[Dec]]))</f>
        <v>7E</v>
      </c>
      <c r="C128" t="str">
        <f>LEFT(Functions[[#This Row],[Hex]],1)</f>
        <v>7</v>
      </c>
      <c r="D128" t="str">
        <f>RIGHT(Functions[[#This Row],[Hex]],1)</f>
        <v>E</v>
      </c>
      <c r="E128">
        <f>_xlfn.UNICODE(Functions[[#This Row],[Caractère]])</f>
        <v>126</v>
      </c>
      <c r="F128" s="1" t="str">
        <f>INDEX(CodePage!$B$2:$Q$17,MATCH(Functions[[#This Row],[A]],CodePage!$A$2:$A$17,0),MATCH(Functions[[#This Row],[B]],CodePage!$B$1:$Q$1,0))</f>
        <v>~</v>
      </c>
      <c r="G128" s="8">
        <v>2</v>
      </c>
      <c r="H128" s="1" t="s">
        <v>71</v>
      </c>
      <c r="I128" s="1"/>
      <c r="J128" s="1" t="s">
        <v>22</v>
      </c>
      <c r="K128" s="1" t="s">
        <v>22</v>
      </c>
      <c r="L128" s="1"/>
      <c r="M128" s="1" t="s">
        <v>72</v>
      </c>
    </row>
    <row r="129" spans="1:13" x14ac:dyDescent="0.25">
      <c r="A129">
        <v>127</v>
      </c>
      <c r="B129" t="str">
        <f>IF(Functions[[#This Row],[Dec]]&lt;16,"0"&amp;DEC2HEX(A129),DEC2HEX(Functions[[#This Row],[Dec]]))</f>
        <v>7F</v>
      </c>
      <c r="C129" t="str">
        <f>LEFT(Functions[[#This Row],[Hex]],1)</f>
        <v>7</v>
      </c>
      <c r="D129" t="str">
        <f>RIGHT(Functions[[#This Row],[Hex]],1)</f>
        <v>F</v>
      </c>
      <c r="E129">
        <f>_xlfn.UNICODE(Functions[[#This Row],[Caractère]])</f>
        <v>13</v>
      </c>
      <c r="F129" s="1" t="str">
        <f>INDEX(CodePage!$B$2:$Q$17,MATCH(Functions[[#This Row],[A]],CodePage!$A$2:$A$17,0),MATCH(Functions[[#This Row],[B]],CodePage!$B$1:$Q$1,0))</f>
        <v>_x000D_</v>
      </c>
      <c r="G129" s="8"/>
      <c r="H129" s="1" t="s">
        <v>128</v>
      </c>
      <c r="I129" s="1"/>
      <c r="J129" s="1"/>
      <c r="K129" s="1"/>
      <c r="L129" s="1"/>
      <c r="M129" s="1"/>
    </row>
    <row r="130" spans="1:13" x14ac:dyDescent="0.25">
      <c r="A130">
        <v>128</v>
      </c>
      <c r="B130" t="str">
        <f>IF(Functions[[#This Row],[Dec]]&lt;16,"0"&amp;DEC2HEX(A130),DEC2HEX(Functions[[#This Row],[Dec]]))</f>
        <v>80</v>
      </c>
      <c r="C130" t="str">
        <f>LEFT(Functions[[#This Row],[Hex]],1)</f>
        <v>8</v>
      </c>
      <c r="D130" t="str">
        <f>RIGHT(Functions[[#This Row],[Hex]],1)</f>
        <v>0</v>
      </c>
      <c r="E130">
        <f>_xlfn.UNICODE(Functions[[#This Row],[Caractère]])</f>
        <v>256</v>
      </c>
      <c r="F130" s="1" t="str">
        <f>INDEX(CodePage!$B$2:$Q$17,MATCH(Functions[[#This Row],[A]],CodePage!$A$2:$A$17,0),MATCH(Functions[[#This Row],[B]],CodePage!$B$1:$Q$1,0))</f>
        <v>Ā</v>
      </c>
      <c r="G130" s="8"/>
      <c r="H130" s="1"/>
      <c r="I130" s="1"/>
      <c r="J130" s="1"/>
      <c r="K130" s="1"/>
      <c r="L130" s="1"/>
      <c r="M130" s="1"/>
    </row>
    <row r="131" spans="1:13" x14ac:dyDescent="0.25">
      <c r="A131">
        <v>129</v>
      </c>
      <c r="B131" t="str">
        <f>IF(Functions[[#This Row],[Dec]]&lt;16,"0"&amp;DEC2HEX(A131),DEC2HEX(Functions[[#This Row],[Dec]]))</f>
        <v>81</v>
      </c>
      <c r="C131" t="str">
        <f>LEFT(Functions[[#This Row],[Hex]],1)</f>
        <v>8</v>
      </c>
      <c r="D131" t="str">
        <f>RIGHT(Functions[[#This Row],[Hex]],1)</f>
        <v>1</v>
      </c>
      <c r="E131">
        <f>_xlfn.UNICODE(Functions[[#This Row],[Caractère]])</f>
        <v>257</v>
      </c>
      <c r="F131" s="1" t="str">
        <f>INDEX(CodePage!$B$2:$Q$17,MATCH(Functions[[#This Row],[A]],CodePage!$A$2:$A$17,0),MATCH(Functions[[#This Row],[B]],CodePage!$B$1:$Q$1,0))</f>
        <v>ā</v>
      </c>
      <c r="G131" s="8"/>
      <c r="H131" s="1"/>
      <c r="I131" s="1"/>
      <c r="J131" s="1"/>
      <c r="K131" s="1"/>
      <c r="L131" s="1"/>
      <c r="M131" s="1"/>
    </row>
    <row r="132" spans="1:13" x14ac:dyDescent="0.25">
      <c r="A132">
        <v>130</v>
      </c>
      <c r="B132" t="str">
        <f>IF(Functions[[#This Row],[Dec]]&lt;16,"0"&amp;DEC2HEX(A132),DEC2HEX(Functions[[#This Row],[Dec]]))</f>
        <v>82</v>
      </c>
      <c r="C132" t="str">
        <f>LEFT(Functions[[#This Row],[Hex]],1)</f>
        <v>8</v>
      </c>
      <c r="D132" t="str">
        <f>RIGHT(Functions[[#This Row],[Hex]],1)</f>
        <v>2</v>
      </c>
      <c r="E132">
        <f>_xlfn.UNICODE(Functions[[#This Row],[Caractère]])</f>
        <v>258</v>
      </c>
      <c r="F132" s="1" t="str">
        <f>INDEX(CodePage!$B$2:$Q$17,MATCH(Functions[[#This Row],[A]],CodePage!$A$2:$A$17,0),MATCH(Functions[[#This Row],[B]],CodePage!$B$1:$Q$1,0))</f>
        <v>Ă</v>
      </c>
      <c r="G132" s="8"/>
      <c r="H132" s="1"/>
      <c r="I132" s="1"/>
      <c r="J132" s="1"/>
      <c r="K132" s="1"/>
      <c r="L132" s="1"/>
      <c r="M132" s="1"/>
    </row>
    <row r="133" spans="1:13" x14ac:dyDescent="0.25">
      <c r="A133">
        <v>131</v>
      </c>
      <c r="B133" t="str">
        <f>IF(Functions[[#This Row],[Dec]]&lt;16,"0"&amp;DEC2HEX(A133),DEC2HEX(Functions[[#This Row],[Dec]]))</f>
        <v>83</v>
      </c>
      <c r="C133" t="str">
        <f>LEFT(Functions[[#This Row],[Hex]],1)</f>
        <v>8</v>
      </c>
      <c r="D133" t="str">
        <f>RIGHT(Functions[[#This Row],[Hex]],1)</f>
        <v>3</v>
      </c>
      <c r="E133">
        <f>_xlfn.UNICODE(Functions[[#This Row],[Caractère]])</f>
        <v>259</v>
      </c>
      <c r="F133" s="1" t="str">
        <f>INDEX(CodePage!$B$2:$Q$17,MATCH(Functions[[#This Row],[A]],CodePage!$A$2:$A$17,0),MATCH(Functions[[#This Row],[B]],CodePage!$B$1:$Q$1,0))</f>
        <v>ă</v>
      </c>
      <c r="G133" s="8"/>
      <c r="H133" s="1"/>
      <c r="I133" s="1"/>
      <c r="J133" s="1"/>
      <c r="K133" s="1"/>
      <c r="L133" s="1"/>
      <c r="M133" s="1"/>
    </row>
    <row r="134" spans="1:13" x14ac:dyDescent="0.25">
      <c r="A134">
        <v>132</v>
      </c>
      <c r="B134" t="str">
        <f>IF(Functions[[#This Row],[Dec]]&lt;16,"0"&amp;DEC2HEX(A134),DEC2HEX(Functions[[#This Row],[Dec]]))</f>
        <v>84</v>
      </c>
      <c r="C134" t="str">
        <f>LEFT(Functions[[#This Row],[Hex]],1)</f>
        <v>8</v>
      </c>
      <c r="D134" t="str">
        <f>RIGHT(Functions[[#This Row],[Hex]],1)</f>
        <v>4</v>
      </c>
      <c r="E134">
        <f>_xlfn.UNICODE(Functions[[#This Row],[Caractère]])</f>
        <v>260</v>
      </c>
      <c r="F134" s="1" t="str">
        <f>INDEX(CodePage!$B$2:$Q$17,MATCH(Functions[[#This Row],[A]],CodePage!$A$2:$A$17,0),MATCH(Functions[[#This Row],[B]],CodePage!$B$1:$Q$1,0))</f>
        <v>Ą</v>
      </c>
      <c r="G134" s="8"/>
      <c r="H134" s="1"/>
      <c r="I134" s="1"/>
      <c r="J134" s="1"/>
      <c r="K134" s="1"/>
      <c r="L134" s="1"/>
      <c r="M134" s="1"/>
    </row>
    <row r="135" spans="1:13" x14ac:dyDescent="0.25">
      <c r="A135">
        <v>133</v>
      </c>
      <c r="B135" t="str">
        <f>IF(Functions[[#This Row],[Dec]]&lt;16,"0"&amp;DEC2HEX(A135),DEC2HEX(Functions[[#This Row],[Dec]]))</f>
        <v>85</v>
      </c>
      <c r="C135" t="str">
        <f>LEFT(Functions[[#This Row],[Hex]],1)</f>
        <v>8</v>
      </c>
      <c r="D135" t="str">
        <f>RIGHT(Functions[[#This Row],[Hex]],1)</f>
        <v>5</v>
      </c>
      <c r="E135">
        <f>_xlfn.UNICODE(Functions[[#This Row],[Caractère]])</f>
        <v>261</v>
      </c>
      <c r="F135" s="1" t="str">
        <f>INDEX(CodePage!$B$2:$Q$17,MATCH(Functions[[#This Row],[A]],CodePage!$A$2:$A$17,0),MATCH(Functions[[#This Row],[B]],CodePage!$B$1:$Q$1,0))</f>
        <v>ą</v>
      </c>
      <c r="G135" s="8"/>
      <c r="H135" s="1"/>
      <c r="I135" s="1"/>
      <c r="J135" s="1"/>
      <c r="K135" s="1"/>
      <c r="L135" s="1"/>
      <c r="M135" s="1"/>
    </row>
    <row r="136" spans="1:13" x14ac:dyDescent="0.25">
      <c r="A136">
        <v>134</v>
      </c>
      <c r="B136" t="str">
        <f>IF(Functions[[#This Row],[Dec]]&lt;16,"0"&amp;DEC2HEX(A136),DEC2HEX(Functions[[#This Row],[Dec]]))</f>
        <v>86</v>
      </c>
      <c r="C136" t="str">
        <f>LEFT(Functions[[#This Row],[Hex]],1)</f>
        <v>8</v>
      </c>
      <c r="D136" t="str">
        <f>RIGHT(Functions[[#This Row],[Hex]],1)</f>
        <v>6</v>
      </c>
      <c r="E136">
        <f>_xlfn.UNICODE(Functions[[#This Row],[Caractère]])</f>
        <v>262</v>
      </c>
      <c r="F136" s="1" t="str">
        <f>INDEX(CodePage!$B$2:$Q$17,MATCH(Functions[[#This Row],[A]],CodePage!$A$2:$A$17,0),MATCH(Functions[[#This Row],[B]],CodePage!$B$1:$Q$1,0))</f>
        <v>Ć</v>
      </c>
      <c r="G136" s="8"/>
      <c r="H136" s="1"/>
      <c r="I136" s="1"/>
      <c r="J136" s="1"/>
      <c r="K136" s="1"/>
      <c r="L136" s="1"/>
      <c r="M136" s="1"/>
    </row>
    <row r="137" spans="1:13" x14ac:dyDescent="0.25">
      <c r="A137">
        <v>135</v>
      </c>
      <c r="B137" t="str">
        <f>IF(Functions[[#This Row],[Dec]]&lt;16,"0"&amp;DEC2HEX(A137),DEC2HEX(Functions[[#This Row],[Dec]]))</f>
        <v>87</v>
      </c>
      <c r="C137" t="str">
        <f>LEFT(Functions[[#This Row],[Hex]],1)</f>
        <v>8</v>
      </c>
      <c r="D137" t="str">
        <f>RIGHT(Functions[[#This Row],[Hex]],1)</f>
        <v>7</v>
      </c>
      <c r="E137">
        <f>_xlfn.UNICODE(Functions[[#This Row],[Caractère]])</f>
        <v>263</v>
      </c>
      <c r="F137" s="1" t="str">
        <f>INDEX(CodePage!$B$2:$Q$17,MATCH(Functions[[#This Row],[A]],CodePage!$A$2:$A$17,0),MATCH(Functions[[#This Row],[B]],CodePage!$B$1:$Q$1,0))</f>
        <v>ć</v>
      </c>
      <c r="G137" s="8"/>
      <c r="H137" s="1"/>
      <c r="I137" s="1"/>
      <c r="J137" s="1"/>
      <c r="K137" s="1"/>
      <c r="L137" s="1"/>
      <c r="M137" s="1"/>
    </row>
    <row r="138" spans="1:13" x14ac:dyDescent="0.25">
      <c r="A138">
        <v>136</v>
      </c>
      <c r="B138" t="str">
        <f>IF(Functions[[#This Row],[Dec]]&lt;16,"0"&amp;DEC2HEX(A138),DEC2HEX(Functions[[#This Row],[Dec]]))</f>
        <v>88</v>
      </c>
      <c r="C138" t="str">
        <f>LEFT(Functions[[#This Row],[Hex]],1)</f>
        <v>8</v>
      </c>
      <c r="D138" t="str">
        <f>RIGHT(Functions[[#This Row],[Hex]],1)</f>
        <v>8</v>
      </c>
      <c r="E138">
        <f>_xlfn.UNICODE(Functions[[#This Row],[Caractère]])</f>
        <v>264</v>
      </c>
      <c r="F138" s="1" t="str">
        <f>INDEX(CodePage!$B$2:$Q$17,MATCH(Functions[[#This Row],[A]],CodePage!$A$2:$A$17,0),MATCH(Functions[[#This Row],[B]],CodePage!$B$1:$Q$1,0))</f>
        <v>Ĉ</v>
      </c>
      <c r="G138" s="8"/>
      <c r="H138" s="1"/>
      <c r="I138" s="1"/>
      <c r="J138" s="1"/>
      <c r="K138" s="1"/>
      <c r="L138" s="1"/>
      <c r="M138" s="1"/>
    </row>
    <row r="139" spans="1:13" x14ac:dyDescent="0.25">
      <c r="A139">
        <v>137</v>
      </c>
      <c r="B139" t="str">
        <f>IF(Functions[[#This Row],[Dec]]&lt;16,"0"&amp;DEC2HEX(A139),DEC2HEX(Functions[[#This Row],[Dec]]))</f>
        <v>89</v>
      </c>
      <c r="C139" t="str">
        <f>LEFT(Functions[[#This Row],[Hex]],1)</f>
        <v>8</v>
      </c>
      <c r="D139" t="str">
        <f>RIGHT(Functions[[#This Row],[Hex]],1)</f>
        <v>9</v>
      </c>
      <c r="E139">
        <f>_xlfn.UNICODE(Functions[[#This Row],[Caractère]])</f>
        <v>265</v>
      </c>
      <c r="F139" s="1" t="str">
        <f>INDEX(CodePage!$B$2:$Q$17,MATCH(Functions[[#This Row],[A]],CodePage!$A$2:$A$17,0),MATCH(Functions[[#This Row],[B]],CodePage!$B$1:$Q$1,0))</f>
        <v>ĉ</v>
      </c>
      <c r="G139" s="8"/>
      <c r="H139" s="1"/>
      <c r="I139" s="1"/>
      <c r="J139" s="1"/>
      <c r="K139" s="1"/>
      <c r="L139" s="1"/>
      <c r="M139" s="1"/>
    </row>
    <row r="140" spans="1:13" x14ac:dyDescent="0.25">
      <c r="A140">
        <v>138</v>
      </c>
      <c r="B140" t="str">
        <f>IF(Functions[[#This Row],[Dec]]&lt;16,"0"&amp;DEC2HEX(A140),DEC2HEX(Functions[[#This Row],[Dec]]))</f>
        <v>8A</v>
      </c>
      <c r="C140" t="str">
        <f>LEFT(Functions[[#This Row],[Hex]],1)</f>
        <v>8</v>
      </c>
      <c r="D140" t="str">
        <f>RIGHT(Functions[[#This Row],[Hex]],1)</f>
        <v>A</v>
      </c>
      <c r="E140">
        <f>_xlfn.UNICODE(Functions[[#This Row],[Caractère]])</f>
        <v>266</v>
      </c>
      <c r="F140" s="1" t="str">
        <f>INDEX(CodePage!$B$2:$Q$17,MATCH(Functions[[#This Row],[A]],CodePage!$A$2:$A$17,0),MATCH(Functions[[#This Row],[B]],CodePage!$B$1:$Q$1,0))</f>
        <v>Ċ</v>
      </c>
      <c r="G140" s="8"/>
      <c r="H140" s="1"/>
      <c r="I140" s="1"/>
      <c r="J140" s="1"/>
      <c r="K140" s="1"/>
      <c r="L140" s="1"/>
      <c r="M140" s="1"/>
    </row>
    <row r="141" spans="1:13" x14ac:dyDescent="0.25">
      <c r="A141">
        <v>139</v>
      </c>
      <c r="B141" t="str">
        <f>IF(Functions[[#This Row],[Dec]]&lt;16,"0"&amp;DEC2HEX(A141),DEC2HEX(Functions[[#This Row],[Dec]]))</f>
        <v>8B</v>
      </c>
      <c r="C141" t="str">
        <f>LEFT(Functions[[#This Row],[Hex]],1)</f>
        <v>8</v>
      </c>
      <c r="D141" t="str">
        <f>RIGHT(Functions[[#This Row],[Hex]],1)</f>
        <v>B</v>
      </c>
      <c r="E141">
        <f>_xlfn.UNICODE(Functions[[#This Row],[Caractère]])</f>
        <v>267</v>
      </c>
      <c r="F141" s="1" t="str">
        <f>INDEX(CodePage!$B$2:$Q$17,MATCH(Functions[[#This Row],[A]],CodePage!$A$2:$A$17,0),MATCH(Functions[[#This Row],[B]],CodePage!$B$1:$Q$1,0))</f>
        <v>ċ</v>
      </c>
      <c r="G141" s="8"/>
      <c r="H141" s="1"/>
      <c r="I141" s="1"/>
      <c r="J141" s="1"/>
      <c r="K141" s="1"/>
      <c r="L141" s="1"/>
      <c r="M141" s="1"/>
    </row>
    <row r="142" spans="1:13" x14ac:dyDescent="0.25">
      <c r="A142">
        <v>140</v>
      </c>
      <c r="B142" t="str">
        <f>IF(Functions[[#This Row],[Dec]]&lt;16,"0"&amp;DEC2HEX(A142),DEC2HEX(Functions[[#This Row],[Dec]]))</f>
        <v>8C</v>
      </c>
      <c r="C142" t="str">
        <f>LEFT(Functions[[#This Row],[Hex]],1)</f>
        <v>8</v>
      </c>
      <c r="D142" t="str">
        <f>RIGHT(Functions[[#This Row],[Hex]],1)</f>
        <v>C</v>
      </c>
      <c r="E142">
        <f>_xlfn.UNICODE(Functions[[#This Row],[Caractère]])</f>
        <v>268</v>
      </c>
      <c r="F142" s="1" t="str">
        <f>INDEX(CodePage!$B$2:$Q$17,MATCH(Functions[[#This Row],[A]],CodePage!$A$2:$A$17,0),MATCH(Functions[[#This Row],[B]],CodePage!$B$1:$Q$1,0))</f>
        <v>Č</v>
      </c>
      <c r="G142" s="8"/>
      <c r="H142" s="1"/>
      <c r="I142" s="1"/>
      <c r="J142" s="1"/>
      <c r="K142" s="1"/>
      <c r="L142" s="1"/>
      <c r="M142" s="1"/>
    </row>
    <row r="143" spans="1:13" x14ac:dyDescent="0.25">
      <c r="A143">
        <v>141</v>
      </c>
      <c r="B143" t="str">
        <f>IF(Functions[[#This Row],[Dec]]&lt;16,"0"&amp;DEC2HEX(A143),DEC2HEX(Functions[[#This Row],[Dec]]))</f>
        <v>8D</v>
      </c>
      <c r="C143" t="str">
        <f>LEFT(Functions[[#This Row],[Hex]],1)</f>
        <v>8</v>
      </c>
      <c r="D143" t="str">
        <f>RIGHT(Functions[[#This Row],[Hex]],1)</f>
        <v>D</v>
      </c>
      <c r="E143">
        <f>_xlfn.UNICODE(Functions[[#This Row],[Caractère]])</f>
        <v>269</v>
      </c>
      <c r="F143" s="1" t="str">
        <f>INDEX(CodePage!$B$2:$Q$17,MATCH(Functions[[#This Row],[A]],CodePage!$A$2:$A$17,0),MATCH(Functions[[#This Row],[B]],CodePage!$B$1:$Q$1,0))</f>
        <v>č</v>
      </c>
      <c r="G143" s="8"/>
      <c r="H143" s="1"/>
      <c r="I143" s="1"/>
      <c r="J143" s="1"/>
      <c r="K143" s="1"/>
      <c r="L143" s="1"/>
      <c r="M143" s="1"/>
    </row>
    <row r="144" spans="1:13" x14ac:dyDescent="0.25">
      <c r="A144">
        <v>142</v>
      </c>
      <c r="B144" t="str">
        <f>IF(Functions[[#This Row],[Dec]]&lt;16,"0"&amp;DEC2HEX(A144),DEC2HEX(Functions[[#This Row],[Dec]]))</f>
        <v>8E</v>
      </c>
      <c r="C144" t="str">
        <f>LEFT(Functions[[#This Row],[Hex]],1)</f>
        <v>8</v>
      </c>
      <c r="D144" t="str">
        <f>RIGHT(Functions[[#This Row],[Hex]],1)</f>
        <v>E</v>
      </c>
      <c r="E144">
        <f>_xlfn.UNICODE(Functions[[#This Row],[Caractère]])</f>
        <v>270</v>
      </c>
      <c r="F144" s="1" t="str">
        <f>INDEX(CodePage!$B$2:$Q$17,MATCH(Functions[[#This Row],[A]],CodePage!$A$2:$A$17,0),MATCH(Functions[[#This Row],[B]],CodePage!$B$1:$Q$1,0))</f>
        <v>Ď</v>
      </c>
      <c r="G144" s="8"/>
      <c r="H144" s="1"/>
      <c r="I144" s="1"/>
      <c r="J144" s="1"/>
      <c r="K144" s="1"/>
      <c r="L144" s="1"/>
      <c r="M144" s="1"/>
    </row>
    <row r="145" spans="1:13" x14ac:dyDescent="0.25">
      <c r="A145">
        <v>143</v>
      </c>
      <c r="B145" t="str">
        <f>IF(Functions[[#This Row],[Dec]]&lt;16,"0"&amp;DEC2HEX(A145),DEC2HEX(Functions[[#This Row],[Dec]]))</f>
        <v>8F</v>
      </c>
      <c r="C145" t="str">
        <f>LEFT(Functions[[#This Row],[Hex]],1)</f>
        <v>8</v>
      </c>
      <c r="D145" t="str">
        <f>RIGHT(Functions[[#This Row],[Hex]],1)</f>
        <v>F</v>
      </c>
      <c r="E145">
        <f>_xlfn.UNICODE(Functions[[#This Row],[Caractère]])</f>
        <v>271</v>
      </c>
      <c r="F145" s="1" t="str">
        <f>INDEX(CodePage!$B$2:$Q$17,MATCH(Functions[[#This Row],[A]],CodePage!$A$2:$A$17,0),MATCH(Functions[[#This Row],[B]],CodePage!$B$1:$Q$1,0))</f>
        <v>ď</v>
      </c>
      <c r="G145" s="8"/>
      <c r="H145" s="1"/>
      <c r="I145" s="1"/>
      <c r="J145" s="1"/>
      <c r="K145" s="1"/>
      <c r="L145" s="1"/>
      <c r="M145" s="1"/>
    </row>
    <row r="146" spans="1:13" x14ac:dyDescent="0.25">
      <c r="A146">
        <v>144</v>
      </c>
      <c r="B146" t="str">
        <f>IF(Functions[[#This Row],[Dec]]&lt;16,"0"&amp;DEC2HEX(A146),DEC2HEX(Functions[[#This Row],[Dec]]))</f>
        <v>90</v>
      </c>
      <c r="C146" t="str">
        <f>LEFT(Functions[[#This Row],[Hex]],1)</f>
        <v>9</v>
      </c>
      <c r="D146" t="str">
        <f>RIGHT(Functions[[#This Row],[Hex]],1)</f>
        <v>0</v>
      </c>
      <c r="E146">
        <f>_xlfn.UNICODE(Functions[[#This Row],[Caractère]])</f>
        <v>272</v>
      </c>
      <c r="F146" s="1" t="str">
        <f>INDEX(CodePage!$B$2:$Q$17,MATCH(Functions[[#This Row],[A]],CodePage!$A$2:$A$17,0),MATCH(Functions[[#This Row],[B]],CodePage!$B$1:$Q$1,0))</f>
        <v>Đ</v>
      </c>
      <c r="G146" s="8"/>
      <c r="H146" s="1"/>
      <c r="I146" s="1"/>
      <c r="J146" s="1"/>
      <c r="K146" s="1"/>
      <c r="L146" s="1"/>
      <c r="M146" s="1"/>
    </row>
    <row r="147" spans="1:13" x14ac:dyDescent="0.25">
      <c r="A147">
        <v>145</v>
      </c>
      <c r="B147" t="str">
        <f>IF(Functions[[#This Row],[Dec]]&lt;16,"0"&amp;DEC2HEX(A147),DEC2HEX(Functions[[#This Row],[Dec]]))</f>
        <v>91</v>
      </c>
      <c r="C147" t="str">
        <f>LEFT(Functions[[#This Row],[Hex]],1)</f>
        <v>9</v>
      </c>
      <c r="D147" t="str">
        <f>RIGHT(Functions[[#This Row],[Hex]],1)</f>
        <v>1</v>
      </c>
      <c r="E147">
        <f>_xlfn.UNICODE(Functions[[#This Row],[Caractère]])</f>
        <v>273</v>
      </c>
      <c r="F147" s="1" t="str">
        <f>INDEX(CodePage!$B$2:$Q$17,MATCH(Functions[[#This Row],[A]],CodePage!$A$2:$A$17,0),MATCH(Functions[[#This Row],[B]],CodePage!$B$1:$Q$1,0))</f>
        <v>đ</v>
      </c>
      <c r="G147" s="8"/>
      <c r="H147" s="1"/>
      <c r="I147" s="1"/>
      <c r="J147" s="1"/>
      <c r="K147" s="1"/>
      <c r="L147" s="1"/>
      <c r="M147" s="1"/>
    </row>
    <row r="148" spans="1:13" x14ac:dyDescent="0.25">
      <c r="A148">
        <v>146</v>
      </c>
      <c r="B148" t="str">
        <f>IF(Functions[[#This Row],[Dec]]&lt;16,"0"&amp;DEC2HEX(A148),DEC2HEX(Functions[[#This Row],[Dec]]))</f>
        <v>92</v>
      </c>
      <c r="C148" t="str">
        <f>LEFT(Functions[[#This Row],[Hex]],1)</f>
        <v>9</v>
      </c>
      <c r="D148" t="str">
        <f>RIGHT(Functions[[#This Row],[Hex]],1)</f>
        <v>2</v>
      </c>
      <c r="E148">
        <f>_xlfn.UNICODE(Functions[[#This Row],[Caractère]])</f>
        <v>274</v>
      </c>
      <c r="F148" s="1" t="str">
        <f>INDEX(CodePage!$B$2:$Q$17,MATCH(Functions[[#This Row],[A]],CodePage!$A$2:$A$17,0),MATCH(Functions[[#This Row],[B]],CodePage!$B$1:$Q$1,0))</f>
        <v>Ē</v>
      </c>
      <c r="G148" s="8"/>
      <c r="H148" s="1"/>
      <c r="I148" s="1"/>
      <c r="J148" s="1"/>
      <c r="K148" s="1"/>
      <c r="L148" s="1"/>
      <c r="M148" s="1"/>
    </row>
    <row r="149" spans="1:13" x14ac:dyDescent="0.25">
      <c r="A149">
        <v>147</v>
      </c>
      <c r="B149" t="str">
        <f>IF(Functions[[#This Row],[Dec]]&lt;16,"0"&amp;DEC2HEX(A149),DEC2HEX(Functions[[#This Row],[Dec]]))</f>
        <v>93</v>
      </c>
      <c r="C149" t="str">
        <f>LEFT(Functions[[#This Row],[Hex]],1)</f>
        <v>9</v>
      </c>
      <c r="D149" t="str">
        <f>RIGHT(Functions[[#This Row],[Hex]],1)</f>
        <v>3</v>
      </c>
      <c r="E149">
        <f>_xlfn.UNICODE(Functions[[#This Row],[Caractère]])</f>
        <v>275</v>
      </c>
      <c r="F149" s="1" t="str">
        <f>INDEX(CodePage!$B$2:$Q$17,MATCH(Functions[[#This Row],[A]],CodePage!$A$2:$A$17,0),MATCH(Functions[[#This Row],[B]],CodePage!$B$1:$Q$1,0))</f>
        <v>ē</v>
      </c>
      <c r="G149" s="8"/>
      <c r="H149" s="1"/>
      <c r="I149" s="1"/>
      <c r="J149" s="1"/>
      <c r="K149" s="1"/>
      <c r="L149" s="1"/>
      <c r="M149" s="1"/>
    </row>
    <row r="150" spans="1:13" x14ac:dyDescent="0.25">
      <c r="A150">
        <v>148</v>
      </c>
      <c r="B150" t="str">
        <f>IF(Functions[[#This Row],[Dec]]&lt;16,"0"&amp;DEC2HEX(A150),DEC2HEX(Functions[[#This Row],[Dec]]))</f>
        <v>94</v>
      </c>
      <c r="C150" t="str">
        <f>LEFT(Functions[[#This Row],[Hex]],1)</f>
        <v>9</v>
      </c>
      <c r="D150" t="str">
        <f>RIGHT(Functions[[#This Row],[Hex]],1)</f>
        <v>4</v>
      </c>
      <c r="E150">
        <f>_xlfn.UNICODE(Functions[[#This Row],[Caractère]])</f>
        <v>276</v>
      </c>
      <c r="F150" s="1" t="str">
        <f>INDEX(CodePage!$B$2:$Q$17,MATCH(Functions[[#This Row],[A]],CodePage!$A$2:$A$17,0),MATCH(Functions[[#This Row],[B]],CodePage!$B$1:$Q$1,0))</f>
        <v>Ĕ</v>
      </c>
      <c r="G150" s="8"/>
      <c r="H150" s="1"/>
      <c r="I150" s="1"/>
      <c r="J150" s="1"/>
      <c r="K150" s="1"/>
      <c r="L150" s="1"/>
      <c r="M150" s="1"/>
    </row>
    <row r="151" spans="1:13" x14ac:dyDescent="0.25">
      <c r="A151">
        <v>149</v>
      </c>
      <c r="B151" t="str">
        <f>IF(Functions[[#This Row],[Dec]]&lt;16,"0"&amp;DEC2HEX(A151),DEC2HEX(Functions[[#This Row],[Dec]]))</f>
        <v>95</v>
      </c>
      <c r="C151" t="str">
        <f>LEFT(Functions[[#This Row],[Hex]],1)</f>
        <v>9</v>
      </c>
      <c r="D151" t="str">
        <f>RIGHT(Functions[[#This Row],[Hex]],1)</f>
        <v>5</v>
      </c>
      <c r="E151">
        <f>_xlfn.UNICODE(Functions[[#This Row],[Caractère]])</f>
        <v>277</v>
      </c>
      <c r="F151" s="1" t="str">
        <f>INDEX(CodePage!$B$2:$Q$17,MATCH(Functions[[#This Row],[A]],CodePage!$A$2:$A$17,0),MATCH(Functions[[#This Row],[B]],CodePage!$B$1:$Q$1,0))</f>
        <v>ĕ</v>
      </c>
      <c r="G151" s="8"/>
      <c r="H151" s="1"/>
      <c r="I151" s="1"/>
      <c r="J151" s="1"/>
      <c r="K151" s="1"/>
      <c r="L151" s="1"/>
      <c r="M151" s="1"/>
    </row>
    <row r="152" spans="1:13" x14ac:dyDescent="0.25">
      <c r="A152">
        <v>150</v>
      </c>
      <c r="B152" t="str">
        <f>IF(Functions[[#This Row],[Dec]]&lt;16,"0"&amp;DEC2HEX(A152),DEC2HEX(Functions[[#This Row],[Dec]]))</f>
        <v>96</v>
      </c>
      <c r="C152" t="str">
        <f>LEFT(Functions[[#This Row],[Hex]],1)</f>
        <v>9</v>
      </c>
      <c r="D152" t="str">
        <f>RIGHT(Functions[[#This Row],[Hex]],1)</f>
        <v>6</v>
      </c>
      <c r="E152">
        <f>_xlfn.UNICODE(Functions[[#This Row],[Caractère]])</f>
        <v>278</v>
      </c>
      <c r="F152" s="1" t="str">
        <f>INDEX(CodePage!$B$2:$Q$17,MATCH(Functions[[#This Row],[A]],CodePage!$A$2:$A$17,0),MATCH(Functions[[#This Row],[B]],CodePage!$B$1:$Q$1,0))</f>
        <v>Ė</v>
      </c>
      <c r="G152" s="8"/>
      <c r="H152" s="1"/>
      <c r="I152" s="1"/>
      <c r="J152" s="1"/>
      <c r="K152" s="1"/>
      <c r="L152" s="1"/>
      <c r="M152" s="1"/>
    </row>
    <row r="153" spans="1:13" x14ac:dyDescent="0.25">
      <c r="A153">
        <v>151</v>
      </c>
      <c r="B153" t="str">
        <f>IF(Functions[[#This Row],[Dec]]&lt;16,"0"&amp;DEC2HEX(A153),DEC2HEX(Functions[[#This Row],[Dec]]))</f>
        <v>97</v>
      </c>
      <c r="C153" t="str">
        <f>LEFT(Functions[[#This Row],[Hex]],1)</f>
        <v>9</v>
      </c>
      <c r="D153" t="str">
        <f>RIGHT(Functions[[#This Row],[Hex]],1)</f>
        <v>7</v>
      </c>
      <c r="E153">
        <f>_xlfn.UNICODE(Functions[[#This Row],[Caractère]])</f>
        <v>279</v>
      </c>
      <c r="F153" s="1" t="str">
        <f>INDEX(CodePage!$B$2:$Q$17,MATCH(Functions[[#This Row],[A]],CodePage!$A$2:$A$17,0),MATCH(Functions[[#This Row],[B]],CodePage!$B$1:$Q$1,0))</f>
        <v>ė</v>
      </c>
      <c r="G153" s="8"/>
      <c r="H153" s="1"/>
      <c r="I153" s="1"/>
      <c r="J153" s="1"/>
      <c r="K153" s="1"/>
      <c r="L153" s="1"/>
      <c r="M153" s="1"/>
    </row>
    <row r="154" spans="1:13" x14ac:dyDescent="0.25">
      <c r="A154">
        <v>152</v>
      </c>
      <c r="B154" t="str">
        <f>IF(Functions[[#This Row],[Dec]]&lt;16,"0"&amp;DEC2HEX(A154),DEC2HEX(Functions[[#This Row],[Dec]]))</f>
        <v>98</v>
      </c>
      <c r="C154" t="str">
        <f>LEFT(Functions[[#This Row],[Hex]],1)</f>
        <v>9</v>
      </c>
      <c r="D154" t="str">
        <f>RIGHT(Functions[[#This Row],[Hex]],1)</f>
        <v>8</v>
      </c>
      <c r="E154">
        <f>_xlfn.UNICODE(Functions[[#This Row],[Caractère]])</f>
        <v>280</v>
      </c>
      <c r="F154" s="1" t="str">
        <f>INDEX(CodePage!$B$2:$Q$17,MATCH(Functions[[#This Row],[A]],CodePage!$A$2:$A$17,0),MATCH(Functions[[#This Row],[B]],CodePage!$B$1:$Q$1,0))</f>
        <v>Ę</v>
      </c>
      <c r="G154" s="8"/>
      <c r="H154" s="1"/>
      <c r="I154" s="1"/>
      <c r="J154" s="1"/>
      <c r="K154" s="1"/>
      <c r="L154" s="1"/>
      <c r="M154" s="1"/>
    </row>
    <row r="155" spans="1:13" x14ac:dyDescent="0.25">
      <c r="A155">
        <v>153</v>
      </c>
      <c r="B155" t="str">
        <f>IF(Functions[[#This Row],[Dec]]&lt;16,"0"&amp;DEC2HEX(A155),DEC2HEX(Functions[[#This Row],[Dec]]))</f>
        <v>99</v>
      </c>
      <c r="C155" t="str">
        <f>LEFT(Functions[[#This Row],[Hex]],1)</f>
        <v>9</v>
      </c>
      <c r="D155" t="str">
        <f>RIGHT(Functions[[#This Row],[Hex]],1)</f>
        <v>9</v>
      </c>
      <c r="E155">
        <f>_xlfn.UNICODE(Functions[[#This Row],[Caractère]])</f>
        <v>281</v>
      </c>
      <c r="F155" s="1" t="str">
        <f>INDEX(CodePage!$B$2:$Q$17,MATCH(Functions[[#This Row],[A]],CodePage!$A$2:$A$17,0),MATCH(Functions[[#This Row],[B]],CodePage!$B$1:$Q$1,0))</f>
        <v>ę</v>
      </c>
      <c r="G155" s="8"/>
      <c r="H155" s="1"/>
      <c r="I155" s="1"/>
      <c r="J155" s="1"/>
      <c r="K155" s="1"/>
      <c r="L155" s="1"/>
      <c r="M155" s="1"/>
    </row>
    <row r="156" spans="1:13" x14ac:dyDescent="0.25">
      <c r="A156">
        <v>154</v>
      </c>
      <c r="B156" t="str">
        <f>IF(Functions[[#This Row],[Dec]]&lt;16,"0"&amp;DEC2HEX(A156),DEC2HEX(Functions[[#This Row],[Dec]]))</f>
        <v>9A</v>
      </c>
      <c r="C156" t="str">
        <f>LEFT(Functions[[#This Row],[Hex]],1)</f>
        <v>9</v>
      </c>
      <c r="D156" t="str">
        <f>RIGHT(Functions[[#This Row],[Hex]],1)</f>
        <v>A</v>
      </c>
      <c r="E156">
        <f>_xlfn.UNICODE(Functions[[#This Row],[Caractère]])</f>
        <v>282</v>
      </c>
      <c r="F156" s="1" t="str">
        <f>INDEX(CodePage!$B$2:$Q$17,MATCH(Functions[[#This Row],[A]],CodePage!$A$2:$A$17,0),MATCH(Functions[[#This Row],[B]],CodePage!$B$1:$Q$1,0))</f>
        <v>Ě</v>
      </c>
      <c r="G156" s="8"/>
      <c r="H156" s="1"/>
      <c r="I156" s="1"/>
      <c r="J156" s="1"/>
      <c r="K156" s="1"/>
      <c r="L156" s="1"/>
      <c r="M156" s="1"/>
    </row>
    <row r="157" spans="1:13" x14ac:dyDescent="0.25">
      <c r="A157">
        <v>155</v>
      </c>
      <c r="B157" t="str">
        <f>IF(Functions[[#This Row],[Dec]]&lt;16,"0"&amp;DEC2HEX(A157),DEC2HEX(Functions[[#This Row],[Dec]]))</f>
        <v>9B</v>
      </c>
      <c r="C157" t="str">
        <f>LEFT(Functions[[#This Row],[Hex]],1)</f>
        <v>9</v>
      </c>
      <c r="D157" t="str">
        <f>RIGHT(Functions[[#This Row],[Hex]],1)</f>
        <v>B</v>
      </c>
      <c r="E157">
        <f>_xlfn.UNICODE(Functions[[#This Row],[Caractère]])</f>
        <v>283</v>
      </c>
      <c r="F157" s="1" t="str">
        <f>INDEX(CodePage!$B$2:$Q$17,MATCH(Functions[[#This Row],[A]],CodePage!$A$2:$A$17,0),MATCH(Functions[[#This Row],[B]],CodePage!$B$1:$Q$1,0))</f>
        <v>ě</v>
      </c>
      <c r="G157" s="8"/>
      <c r="H157" s="1"/>
      <c r="I157" s="1"/>
      <c r="J157" s="1"/>
      <c r="K157" s="1"/>
      <c r="L157" s="1"/>
      <c r="M157" s="1"/>
    </row>
    <row r="158" spans="1:13" x14ac:dyDescent="0.25">
      <c r="A158">
        <v>156</v>
      </c>
      <c r="B158" t="str">
        <f>IF(Functions[[#This Row],[Dec]]&lt;16,"0"&amp;DEC2HEX(A158),DEC2HEX(Functions[[#This Row],[Dec]]))</f>
        <v>9C</v>
      </c>
      <c r="C158" t="str">
        <f>LEFT(Functions[[#This Row],[Hex]],1)</f>
        <v>9</v>
      </c>
      <c r="D158" t="str">
        <f>RIGHT(Functions[[#This Row],[Hex]],1)</f>
        <v>C</v>
      </c>
      <c r="E158">
        <f>_xlfn.UNICODE(Functions[[#This Row],[Caractère]])</f>
        <v>284</v>
      </c>
      <c r="F158" s="1" t="str">
        <f>INDEX(CodePage!$B$2:$Q$17,MATCH(Functions[[#This Row],[A]],CodePage!$A$2:$A$17,0),MATCH(Functions[[#This Row],[B]],CodePage!$B$1:$Q$1,0))</f>
        <v>Ĝ</v>
      </c>
      <c r="G158" s="8"/>
      <c r="H158" s="1"/>
      <c r="I158" s="1"/>
      <c r="J158" s="1"/>
      <c r="K158" s="1"/>
      <c r="L158" s="1"/>
      <c r="M158" s="1"/>
    </row>
    <row r="159" spans="1:13" x14ac:dyDescent="0.25">
      <c r="A159">
        <v>157</v>
      </c>
      <c r="B159" t="str">
        <f>IF(Functions[[#This Row],[Dec]]&lt;16,"0"&amp;DEC2HEX(A159),DEC2HEX(Functions[[#This Row],[Dec]]))</f>
        <v>9D</v>
      </c>
      <c r="C159" t="str">
        <f>LEFT(Functions[[#This Row],[Hex]],1)</f>
        <v>9</v>
      </c>
      <c r="D159" t="str">
        <f>RIGHT(Functions[[#This Row],[Hex]],1)</f>
        <v>D</v>
      </c>
      <c r="E159">
        <f>_xlfn.UNICODE(Functions[[#This Row],[Caractère]])</f>
        <v>285</v>
      </c>
      <c r="F159" s="1" t="str">
        <f>INDEX(CodePage!$B$2:$Q$17,MATCH(Functions[[#This Row],[A]],CodePage!$A$2:$A$17,0),MATCH(Functions[[#This Row],[B]],CodePage!$B$1:$Q$1,0))</f>
        <v>ĝ</v>
      </c>
      <c r="G159" s="8"/>
      <c r="H159" s="1"/>
      <c r="I159" s="1"/>
      <c r="J159" s="1"/>
      <c r="K159" s="1"/>
      <c r="L159" s="1"/>
      <c r="M159" s="1"/>
    </row>
    <row r="160" spans="1:13" x14ac:dyDescent="0.25">
      <c r="A160">
        <v>158</v>
      </c>
      <c r="B160" t="str">
        <f>IF(Functions[[#This Row],[Dec]]&lt;16,"0"&amp;DEC2HEX(A160),DEC2HEX(Functions[[#This Row],[Dec]]))</f>
        <v>9E</v>
      </c>
      <c r="C160" t="str">
        <f>LEFT(Functions[[#This Row],[Hex]],1)</f>
        <v>9</v>
      </c>
      <c r="D160" t="str">
        <f>RIGHT(Functions[[#This Row],[Hex]],1)</f>
        <v>E</v>
      </c>
      <c r="E160">
        <f>_xlfn.UNICODE(Functions[[#This Row],[Caractère]])</f>
        <v>286</v>
      </c>
      <c r="F160" s="1" t="str">
        <f>INDEX(CodePage!$B$2:$Q$17,MATCH(Functions[[#This Row],[A]],CodePage!$A$2:$A$17,0),MATCH(Functions[[#This Row],[B]],CodePage!$B$1:$Q$1,0))</f>
        <v>Ğ</v>
      </c>
      <c r="G160" s="8"/>
      <c r="H160" s="1"/>
      <c r="I160" s="1"/>
      <c r="J160" s="1"/>
      <c r="K160" s="1"/>
      <c r="L160" s="1"/>
      <c r="M160" s="1"/>
    </row>
    <row r="161" spans="1:13" x14ac:dyDescent="0.25">
      <c r="A161">
        <v>159</v>
      </c>
      <c r="B161" t="str">
        <f>IF(Functions[[#This Row],[Dec]]&lt;16,"0"&amp;DEC2HEX(A161),DEC2HEX(Functions[[#This Row],[Dec]]))</f>
        <v>9F</v>
      </c>
      <c r="C161" t="str">
        <f>LEFT(Functions[[#This Row],[Hex]],1)</f>
        <v>9</v>
      </c>
      <c r="D161" t="str">
        <f>RIGHT(Functions[[#This Row],[Hex]],1)</f>
        <v>F</v>
      </c>
      <c r="E161">
        <f>_xlfn.UNICODE(Functions[[#This Row],[Caractère]])</f>
        <v>287</v>
      </c>
      <c r="F161" s="1" t="str">
        <f>INDEX(CodePage!$B$2:$Q$17,MATCH(Functions[[#This Row],[A]],CodePage!$A$2:$A$17,0),MATCH(Functions[[#This Row],[B]],CodePage!$B$1:$Q$1,0))</f>
        <v>ğ</v>
      </c>
      <c r="G161" s="8"/>
      <c r="H161" s="1"/>
      <c r="I161" s="1"/>
      <c r="J161" s="1"/>
      <c r="K161" s="1"/>
      <c r="L161" s="1"/>
      <c r="M161" s="1"/>
    </row>
    <row r="162" spans="1:13" x14ac:dyDescent="0.25">
      <c r="A162">
        <v>160</v>
      </c>
      <c r="B162" t="str">
        <f>IF(Functions[[#This Row],[Dec]]&lt;16,"0"&amp;DEC2HEX(A162),DEC2HEX(Functions[[#This Row],[Dec]]))</f>
        <v>A0</v>
      </c>
      <c r="C162" t="str">
        <f>LEFT(Functions[[#This Row],[Hex]],1)</f>
        <v>A</v>
      </c>
      <c r="D162" t="str">
        <f>RIGHT(Functions[[#This Row],[Hex]],1)</f>
        <v>0</v>
      </c>
      <c r="E162">
        <f>_xlfn.UNICODE(Functions[[#This Row],[Caractère]])</f>
        <v>161</v>
      </c>
      <c r="F162" s="1" t="str">
        <f>INDEX(CodePage!$B$2:$Q$17,MATCH(Functions[[#This Row],[A]],CodePage!$A$2:$A$17,0),MATCH(Functions[[#This Row],[B]],CodePage!$B$1:$Q$1,0))</f>
        <v>¡</v>
      </c>
      <c r="G162" s="8"/>
      <c r="H162" s="1"/>
      <c r="I162" s="1"/>
      <c r="J162" s="1"/>
      <c r="K162" s="1"/>
      <c r="L162" s="1"/>
      <c r="M162" s="1"/>
    </row>
    <row r="163" spans="1:13" x14ac:dyDescent="0.25">
      <c r="A163">
        <v>161</v>
      </c>
      <c r="B163" t="str">
        <f>IF(Functions[[#This Row],[Dec]]&lt;16,"0"&amp;DEC2HEX(A163),DEC2HEX(Functions[[#This Row],[Dec]]))</f>
        <v>A1</v>
      </c>
      <c r="C163" t="str">
        <f>LEFT(Functions[[#This Row],[Hex]],1)</f>
        <v>A</v>
      </c>
      <c r="D163" t="str">
        <f>RIGHT(Functions[[#This Row],[Hex]],1)</f>
        <v>1</v>
      </c>
      <c r="E163">
        <f>_xlfn.UNICODE(Functions[[#This Row],[Caractère]])</f>
        <v>162</v>
      </c>
      <c r="F163" s="1" t="str">
        <f>INDEX(CodePage!$B$2:$Q$17,MATCH(Functions[[#This Row],[A]],CodePage!$A$2:$A$17,0),MATCH(Functions[[#This Row],[B]],CodePage!$B$1:$Q$1,0))</f>
        <v>¢</v>
      </c>
      <c r="G163" s="8"/>
      <c r="H163" s="1"/>
      <c r="I163" s="1"/>
      <c r="J163" s="1"/>
      <c r="K163" s="1"/>
      <c r="L163" s="1"/>
      <c r="M163" s="1"/>
    </row>
    <row r="164" spans="1:13" x14ac:dyDescent="0.25">
      <c r="A164">
        <v>162</v>
      </c>
      <c r="B164" t="str">
        <f>IF(Functions[[#This Row],[Dec]]&lt;16,"0"&amp;DEC2HEX(A164),DEC2HEX(Functions[[#This Row],[Dec]]))</f>
        <v>A2</v>
      </c>
      <c r="C164" t="str">
        <f>LEFT(Functions[[#This Row],[Hex]],1)</f>
        <v>A</v>
      </c>
      <c r="D164" t="str">
        <f>RIGHT(Functions[[#This Row],[Hex]],1)</f>
        <v>2</v>
      </c>
      <c r="E164">
        <f>_xlfn.UNICODE(Functions[[#This Row],[Caractère]])</f>
        <v>163</v>
      </c>
      <c r="F164" s="1" t="str">
        <f>INDEX(CodePage!$B$2:$Q$17,MATCH(Functions[[#This Row],[A]],CodePage!$A$2:$A$17,0),MATCH(Functions[[#This Row],[B]],CodePage!$B$1:$Q$1,0))</f>
        <v>£</v>
      </c>
      <c r="G164" s="8"/>
      <c r="H164" s="1"/>
      <c r="I164" s="1"/>
      <c r="J164" s="1"/>
      <c r="K164" s="1"/>
      <c r="L164" s="1"/>
      <c r="M164" s="1"/>
    </row>
    <row r="165" spans="1:13" x14ac:dyDescent="0.25">
      <c r="A165">
        <v>163</v>
      </c>
      <c r="B165" t="str">
        <f>IF(Functions[[#This Row],[Dec]]&lt;16,"0"&amp;DEC2HEX(A165),DEC2HEX(Functions[[#This Row],[Dec]]))</f>
        <v>A3</v>
      </c>
      <c r="C165" t="str">
        <f>LEFT(Functions[[#This Row],[Hex]],1)</f>
        <v>A</v>
      </c>
      <c r="D165" t="str">
        <f>RIGHT(Functions[[#This Row],[Hex]],1)</f>
        <v>3</v>
      </c>
      <c r="E165">
        <f>_xlfn.UNICODE(Functions[[#This Row],[Caractère]])</f>
        <v>164</v>
      </c>
      <c r="F165" s="1" t="str">
        <f>INDEX(CodePage!$B$2:$Q$17,MATCH(Functions[[#This Row],[A]],CodePage!$A$2:$A$17,0),MATCH(Functions[[#This Row],[B]],CodePage!$B$1:$Q$1,0))</f>
        <v>¤</v>
      </c>
      <c r="G165" s="8"/>
      <c r="H165" s="1"/>
      <c r="I165" s="1"/>
      <c r="J165" s="1"/>
      <c r="K165" s="1"/>
      <c r="L165" s="1"/>
      <c r="M165" s="1"/>
    </row>
    <row r="166" spans="1:13" x14ac:dyDescent="0.25">
      <c r="A166">
        <v>164</v>
      </c>
      <c r="B166" t="str">
        <f>IF(Functions[[#This Row],[Dec]]&lt;16,"0"&amp;DEC2HEX(A166),DEC2HEX(Functions[[#This Row],[Dec]]))</f>
        <v>A4</v>
      </c>
      <c r="C166" t="str">
        <f>LEFT(Functions[[#This Row],[Hex]],1)</f>
        <v>A</v>
      </c>
      <c r="D166" t="str">
        <f>RIGHT(Functions[[#This Row],[Hex]],1)</f>
        <v>4</v>
      </c>
      <c r="E166">
        <f>_xlfn.UNICODE(Functions[[#This Row],[Caractère]])</f>
        <v>165</v>
      </c>
      <c r="F166" s="1" t="str">
        <f>INDEX(CodePage!$B$2:$Q$17,MATCH(Functions[[#This Row],[A]],CodePage!$A$2:$A$17,0),MATCH(Functions[[#This Row],[B]],CodePage!$B$1:$Q$1,0))</f>
        <v>¥</v>
      </c>
      <c r="G166" s="8"/>
      <c r="H166" s="1"/>
      <c r="I166" s="1"/>
      <c r="J166" s="1"/>
      <c r="K166" s="1"/>
      <c r="L166" s="1"/>
      <c r="M166" s="1"/>
    </row>
    <row r="167" spans="1:13" x14ac:dyDescent="0.25">
      <c r="A167">
        <v>165</v>
      </c>
      <c r="B167" t="str">
        <f>IF(Functions[[#This Row],[Dec]]&lt;16,"0"&amp;DEC2HEX(A167),DEC2HEX(Functions[[#This Row],[Dec]]))</f>
        <v>A5</v>
      </c>
      <c r="C167" t="str">
        <f>LEFT(Functions[[#This Row],[Hex]],1)</f>
        <v>A</v>
      </c>
      <c r="D167" t="str">
        <f>RIGHT(Functions[[#This Row],[Hex]],1)</f>
        <v>5</v>
      </c>
      <c r="E167">
        <f>_xlfn.UNICODE(Functions[[#This Row],[Caractère]])</f>
        <v>166</v>
      </c>
      <c r="F167" s="1" t="str">
        <f>INDEX(CodePage!$B$2:$Q$17,MATCH(Functions[[#This Row],[A]],CodePage!$A$2:$A$17,0),MATCH(Functions[[#This Row],[B]],CodePage!$B$1:$Q$1,0))</f>
        <v>¦</v>
      </c>
      <c r="G167" s="8"/>
      <c r="H167" s="1"/>
      <c r="I167" s="1"/>
      <c r="J167" s="1"/>
      <c r="K167" s="1"/>
      <c r="L167" s="1"/>
      <c r="M167" s="1"/>
    </row>
    <row r="168" spans="1:13" x14ac:dyDescent="0.25">
      <c r="A168">
        <v>166</v>
      </c>
      <c r="B168" t="str">
        <f>IF(Functions[[#This Row],[Dec]]&lt;16,"0"&amp;DEC2HEX(A168),DEC2HEX(Functions[[#This Row],[Dec]]))</f>
        <v>A6</v>
      </c>
      <c r="C168" t="str">
        <f>LEFT(Functions[[#This Row],[Hex]],1)</f>
        <v>A</v>
      </c>
      <c r="D168" t="str">
        <f>RIGHT(Functions[[#This Row],[Hex]],1)</f>
        <v>6</v>
      </c>
      <c r="E168">
        <f>_xlfn.UNICODE(Functions[[#This Row],[Caractère]])</f>
        <v>167</v>
      </c>
      <c r="F168" s="1" t="str">
        <f>INDEX(CodePage!$B$2:$Q$17,MATCH(Functions[[#This Row],[A]],CodePage!$A$2:$A$17,0),MATCH(Functions[[#This Row],[B]],CodePage!$B$1:$Q$1,0))</f>
        <v>§</v>
      </c>
      <c r="G168" s="8"/>
      <c r="H168" s="1"/>
      <c r="I168" s="1"/>
      <c r="J168" s="1"/>
      <c r="K168" s="1"/>
      <c r="L168" s="1"/>
      <c r="M168" s="1"/>
    </row>
    <row r="169" spans="1:13" x14ac:dyDescent="0.25">
      <c r="A169">
        <v>167</v>
      </c>
      <c r="B169" t="str">
        <f>IF(Functions[[#This Row],[Dec]]&lt;16,"0"&amp;DEC2HEX(A169),DEC2HEX(Functions[[#This Row],[Dec]]))</f>
        <v>A7</v>
      </c>
      <c r="C169" t="str">
        <f>LEFT(Functions[[#This Row],[Hex]],1)</f>
        <v>A</v>
      </c>
      <c r="D169" t="str">
        <f>RIGHT(Functions[[#This Row],[Hex]],1)</f>
        <v>7</v>
      </c>
      <c r="E169">
        <f>_xlfn.UNICODE(Functions[[#This Row],[Caractère]])</f>
        <v>168</v>
      </c>
      <c r="F169" s="1" t="str">
        <f>INDEX(CodePage!$B$2:$Q$17,MATCH(Functions[[#This Row],[A]],CodePage!$A$2:$A$17,0),MATCH(Functions[[#This Row],[B]],CodePage!$B$1:$Q$1,0))</f>
        <v>¨</v>
      </c>
      <c r="G169" s="8"/>
      <c r="H169" s="1"/>
      <c r="I169" s="1"/>
      <c r="J169" s="1"/>
      <c r="K169" s="1"/>
      <c r="L169" s="1"/>
      <c r="M169" s="1"/>
    </row>
    <row r="170" spans="1:13" x14ac:dyDescent="0.25">
      <c r="A170">
        <v>168</v>
      </c>
      <c r="B170" t="str">
        <f>IF(Functions[[#This Row],[Dec]]&lt;16,"0"&amp;DEC2HEX(A170),DEC2HEX(Functions[[#This Row],[Dec]]))</f>
        <v>A8</v>
      </c>
      <c r="C170" t="str">
        <f>LEFT(Functions[[#This Row],[Hex]],1)</f>
        <v>A</v>
      </c>
      <c r="D170" t="str">
        <f>RIGHT(Functions[[#This Row],[Hex]],1)</f>
        <v>8</v>
      </c>
      <c r="E170">
        <f>_xlfn.UNICODE(Functions[[#This Row],[Caractère]])</f>
        <v>169</v>
      </c>
      <c r="F170" s="1" t="str">
        <f>INDEX(CodePage!$B$2:$Q$17,MATCH(Functions[[#This Row],[A]],CodePage!$A$2:$A$17,0),MATCH(Functions[[#This Row],[B]],CodePage!$B$1:$Q$1,0))</f>
        <v>©</v>
      </c>
      <c r="G170" s="8"/>
      <c r="H170" s="1"/>
      <c r="I170" s="1"/>
      <c r="J170" s="1"/>
      <c r="K170" s="1"/>
      <c r="L170" s="1"/>
      <c r="M170" s="1"/>
    </row>
    <row r="171" spans="1:13" x14ac:dyDescent="0.25">
      <c r="A171">
        <v>169</v>
      </c>
      <c r="B171" t="str">
        <f>IF(Functions[[#This Row],[Dec]]&lt;16,"0"&amp;DEC2HEX(A171),DEC2HEX(Functions[[#This Row],[Dec]]))</f>
        <v>A9</v>
      </c>
      <c r="C171" t="str">
        <f>LEFT(Functions[[#This Row],[Hex]],1)</f>
        <v>A</v>
      </c>
      <c r="D171" t="str">
        <f>RIGHT(Functions[[#This Row],[Hex]],1)</f>
        <v>9</v>
      </c>
      <c r="E171">
        <f>_xlfn.UNICODE(Functions[[#This Row],[Caractère]])</f>
        <v>170</v>
      </c>
      <c r="F171" s="1" t="str">
        <f>INDEX(CodePage!$B$2:$Q$17,MATCH(Functions[[#This Row],[A]],CodePage!$A$2:$A$17,0),MATCH(Functions[[#This Row],[B]],CodePage!$B$1:$Q$1,0))</f>
        <v>ª</v>
      </c>
      <c r="G171" s="8"/>
      <c r="H171" s="1"/>
      <c r="I171" s="1"/>
      <c r="J171" s="1"/>
      <c r="K171" s="1"/>
      <c r="L171" s="1"/>
      <c r="M171" s="1"/>
    </row>
    <row r="172" spans="1:13" x14ac:dyDescent="0.25">
      <c r="A172">
        <v>170</v>
      </c>
      <c r="B172" t="str">
        <f>IF(Functions[[#This Row],[Dec]]&lt;16,"0"&amp;DEC2HEX(A172),DEC2HEX(Functions[[#This Row],[Dec]]))</f>
        <v>AA</v>
      </c>
      <c r="C172" t="str">
        <f>LEFT(Functions[[#This Row],[Hex]],1)</f>
        <v>A</v>
      </c>
      <c r="D172" t="str">
        <f>RIGHT(Functions[[#This Row],[Hex]],1)</f>
        <v>A</v>
      </c>
      <c r="E172">
        <f>_xlfn.UNICODE(Functions[[#This Row],[Caractère]])</f>
        <v>171</v>
      </c>
      <c r="F172" s="1" t="str">
        <f>INDEX(CodePage!$B$2:$Q$17,MATCH(Functions[[#This Row],[A]],CodePage!$A$2:$A$17,0),MATCH(Functions[[#This Row],[B]],CodePage!$B$1:$Q$1,0))</f>
        <v>«</v>
      </c>
      <c r="G172" s="8"/>
      <c r="H172" s="1"/>
      <c r="I172" s="1"/>
      <c r="J172" s="1"/>
      <c r="K172" s="1"/>
      <c r="L172" s="1"/>
      <c r="M172" s="1"/>
    </row>
    <row r="173" spans="1:13" x14ac:dyDescent="0.25">
      <c r="A173">
        <v>171</v>
      </c>
      <c r="B173" t="str">
        <f>IF(Functions[[#This Row],[Dec]]&lt;16,"0"&amp;DEC2HEX(A173),DEC2HEX(Functions[[#This Row],[Dec]]))</f>
        <v>AB</v>
      </c>
      <c r="C173" t="str">
        <f>LEFT(Functions[[#This Row],[Hex]],1)</f>
        <v>A</v>
      </c>
      <c r="D173" t="str">
        <f>RIGHT(Functions[[#This Row],[Hex]],1)</f>
        <v>B</v>
      </c>
      <c r="E173">
        <f>_xlfn.UNICODE(Functions[[#This Row],[Caractère]])</f>
        <v>172</v>
      </c>
      <c r="F173" s="1" t="str">
        <f>INDEX(CodePage!$B$2:$Q$17,MATCH(Functions[[#This Row],[A]],CodePage!$A$2:$A$17,0),MATCH(Functions[[#This Row],[B]],CodePage!$B$1:$Q$1,0))</f>
        <v>¬</v>
      </c>
      <c r="G173" s="8"/>
      <c r="H173" s="1"/>
      <c r="I173" s="1"/>
      <c r="J173" s="1"/>
      <c r="K173" s="1"/>
      <c r="L173" s="1"/>
      <c r="M173" s="1"/>
    </row>
    <row r="174" spans="1:13" x14ac:dyDescent="0.25">
      <c r="A174">
        <v>172</v>
      </c>
      <c r="B174" t="str">
        <f>IF(Functions[[#This Row],[Dec]]&lt;16,"0"&amp;DEC2HEX(A174),DEC2HEX(Functions[[#This Row],[Dec]]))</f>
        <v>AC</v>
      </c>
      <c r="C174" t="str">
        <f>LEFT(Functions[[#This Row],[Hex]],1)</f>
        <v>A</v>
      </c>
      <c r="D174" t="str">
        <f>RIGHT(Functions[[#This Row],[Hex]],1)</f>
        <v>C</v>
      </c>
      <c r="E174">
        <f>_xlfn.UNICODE(Functions[[#This Row],[Caractère]])</f>
        <v>173</v>
      </c>
      <c r="F174" s="1" t="str">
        <f>INDEX(CodePage!$B$2:$Q$17,MATCH(Functions[[#This Row],[A]],CodePage!$A$2:$A$17,0),MATCH(Functions[[#This Row],[B]],CodePage!$B$1:$Q$1,0))</f>
        <v>­</v>
      </c>
      <c r="G174" s="8"/>
      <c r="H174" s="1"/>
      <c r="I174" s="1"/>
      <c r="J174" s="1"/>
      <c r="K174" s="1"/>
      <c r="L174" s="1"/>
      <c r="M174" s="1"/>
    </row>
    <row r="175" spans="1:13" x14ac:dyDescent="0.25">
      <c r="A175">
        <v>173</v>
      </c>
      <c r="B175" t="str">
        <f>IF(Functions[[#This Row],[Dec]]&lt;16,"0"&amp;DEC2HEX(A175),DEC2HEX(Functions[[#This Row],[Dec]]))</f>
        <v>AD</v>
      </c>
      <c r="C175" t="str">
        <f>LEFT(Functions[[#This Row],[Hex]],1)</f>
        <v>A</v>
      </c>
      <c r="D175" t="str">
        <f>RIGHT(Functions[[#This Row],[Hex]],1)</f>
        <v>D</v>
      </c>
      <c r="E175">
        <f>_xlfn.UNICODE(Functions[[#This Row],[Caractère]])</f>
        <v>174</v>
      </c>
      <c r="F175" s="1" t="str">
        <f>INDEX(CodePage!$B$2:$Q$17,MATCH(Functions[[#This Row],[A]],CodePage!$A$2:$A$17,0),MATCH(Functions[[#This Row],[B]],CodePage!$B$1:$Q$1,0))</f>
        <v>®</v>
      </c>
      <c r="G175" s="8"/>
      <c r="H175" s="1"/>
      <c r="I175" s="1"/>
      <c r="J175" s="1"/>
      <c r="K175" s="1"/>
      <c r="L175" s="1"/>
      <c r="M175" s="1"/>
    </row>
    <row r="176" spans="1:13" x14ac:dyDescent="0.25">
      <c r="A176">
        <v>174</v>
      </c>
      <c r="B176" t="str">
        <f>IF(Functions[[#This Row],[Dec]]&lt;16,"0"&amp;DEC2HEX(A176),DEC2HEX(Functions[[#This Row],[Dec]]))</f>
        <v>AE</v>
      </c>
      <c r="C176" t="str">
        <f>LEFT(Functions[[#This Row],[Hex]],1)</f>
        <v>A</v>
      </c>
      <c r="D176" t="str">
        <f>RIGHT(Functions[[#This Row],[Hex]],1)</f>
        <v>E</v>
      </c>
      <c r="E176">
        <f>_xlfn.UNICODE(Functions[[#This Row],[Caractère]])</f>
        <v>175</v>
      </c>
      <c r="F176" s="1" t="str">
        <f>INDEX(CodePage!$B$2:$Q$17,MATCH(Functions[[#This Row],[A]],CodePage!$A$2:$A$17,0),MATCH(Functions[[#This Row],[B]],CodePage!$B$1:$Q$1,0))</f>
        <v>¯</v>
      </c>
      <c r="G176" s="8"/>
      <c r="H176" s="1"/>
      <c r="I176" s="1"/>
      <c r="J176" s="1"/>
      <c r="K176" s="1"/>
      <c r="L176" s="1"/>
      <c r="M176" s="1"/>
    </row>
    <row r="177" spans="1:13" x14ac:dyDescent="0.25">
      <c r="A177">
        <v>175</v>
      </c>
      <c r="B177" t="str">
        <f>IF(Functions[[#This Row],[Dec]]&lt;16,"0"&amp;DEC2HEX(A177),DEC2HEX(Functions[[#This Row],[Dec]]))</f>
        <v>AF</v>
      </c>
      <c r="C177" t="str">
        <f>LEFT(Functions[[#This Row],[Hex]],1)</f>
        <v>A</v>
      </c>
      <c r="D177" t="str">
        <f>RIGHT(Functions[[#This Row],[Hex]],1)</f>
        <v>F</v>
      </c>
      <c r="E177">
        <f>_xlfn.UNICODE(Functions[[#This Row],[Caractère]])</f>
        <v>176</v>
      </c>
      <c r="F177" s="1" t="str">
        <f>INDEX(CodePage!$B$2:$Q$17,MATCH(Functions[[#This Row],[A]],CodePage!$A$2:$A$17,0),MATCH(Functions[[#This Row],[B]],CodePage!$B$1:$Q$1,0))</f>
        <v>°</v>
      </c>
      <c r="G177" s="8"/>
      <c r="H177" s="1"/>
      <c r="I177" s="1"/>
      <c r="J177" s="1"/>
      <c r="K177" s="1"/>
      <c r="L177" s="1"/>
      <c r="M177" s="1"/>
    </row>
    <row r="178" spans="1:13" x14ac:dyDescent="0.25">
      <c r="A178">
        <v>176</v>
      </c>
      <c r="B178" t="str">
        <f>IF(Functions[[#This Row],[Dec]]&lt;16,"0"&amp;DEC2HEX(A178),DEC2HEX(Functions[[#This Row],[Dec]]))</f>
        <v>B0</v>
      </c>
      <c r="C178" t="str">
        <f>LEFT(Functions[[#This Row],[Hex]],1)</f>
        <v>B</v>
      </c>
      <c r="D178" t="str">
        <f>RIGHT(Functions[[#This Row],[Hex]],1)</f>
        <v>0</v>
      </c>
      <c r="E178">
        <f>_xlfn.UNICODE(Functions[[#This Row],[Caractère]])</f>
        <v>177</v>
      </c>
      <c r="F178" s="1" t="str">
        <f>INDEX(CodePage!$B$2:$Q$17,MATCH(Functions[[#This Row],[A]],CodePage!$A$2:$A$17,0),MATCH(Functions[[#This Row],[B]],CodePage!$B$1:$Q$1,0))</f>
        <v>±</v>
      </c>
      <c r="G178" s="8"/>
      <c r="H178" s="1"/>
      <c r="I178" s="1"/>
      <c r="J178" s="1"/>
      <c r="K178" s="1"/>
      <c r="L178" s="1"/>
      <c r="M178" s="1"/>
    </row>
    <row r="179" spans="1:13" x14ac:dyDescent="0.25">
      <c r="A179">
        <v>177</v>
      </c>
      <c r="B179" t="str">
        <f>IF(Functions[[#This Row],[Dec]]&lt;16,"0"&amp;DEC2HEX(A179),DEC2HEX(Functions[[#This Row],[Dec]]))</f>
        <v>B1</v>
      </c>
      <c r="C179" t="str">
        <f>LEFT(Functions[[#This Row],[Hex]],1)</f>
        <v>B</v>
      </c>
      <c r="D179" t="str">
        <f>RIGHT(Functions[[#This Row],[Hex]],1)</f>
        <v>1</v>
      </c>
      <c r="E179">
        <f>_xlfn.UNICODE(Functions[[#This Row],[Caractère]])</f>
        <v>178</v>
      </c>
      <c r="F179" s="1" t="str">
        <f>INDEX(CodePage!$B$2:$Q$17,MATCH(Functions[[#This Row],[A]],CodePage!$A$2:$A$17,0),MATCH(Functions[[#This Row],[B]],CodePage!$B$1:$Q$1,0))</f>
        <v>²</v>
      </c>
      <c r="G179" s="8"/>
      <c r="H179" s="1"/>
      <c r="I179" s="1"/>
      <c r="J179" s="1"/>
      <c r="K179" s="1"/>
      <c r="L179" s="1"/>
      <c r="M179" s="1"/>
    </row>
    <row r="180" spans="1:13" x14ac:dyDescent="0.25">
      <c r="A180">
        <v>178</v>
      </c>
      <c r="B180" t="str">
        <f>IF(Functions[[#This Row],[Dec]]&lt;16,"0"&amp;DEC2HEX(A180),DEC2HEX(Functions[[#This Row],[Dec]]))</f>
        <v>B2</v>
      </c>
      <c r="C180" t="str">
        <f>LEFT(Functions[[#This Row],[Hex]],1)</f>
        <v>B</v>
      </c>
      <c r="D180" t="str">
        <f>RIGHT(Functions[[#This Row],[Hex]],1)</f>
        <v>2</v>
      </c>
      <c r="E180">
        <f>_xlfn.UNICODE(Functions[[#This Row],[Caractère]])</f>
        <v>179</v>
      </c>
      <c r="F180" s="1" t="str">
        <f>INDEX(CodePage!$B$2:$Q$17,MATCH(Functions[[#This Row],[A]],CodePage!$A$2:$A$17,0),MATCH(Functions[[#This Row],[B]],CodePage!$B$1:$Q$1,0))</f>
        <v>³</v>
      </c>
      <c r="G180" s="8"/>
      <c r="H180" s="1"/>
      <c r="I180" s="1"/>
      <c r="J180" s="1"/>
      <c r="K180" s="1"/>
      <c r="L180" s="1"/>
      <c r="M180" s="1"/>
    </row>
    <row r="181" spans="1:13" x14ac:dyDescent="0.25">
      <c r="A181">
        <v>179</v>
      </c>
      <c r="B181" t="str">
        <f>IF(Functions[[#This Row],[Dec]]&lt;16,"0"&amp;DEC2HEX(A181),DEC2HEX(Functions[[#This Row],[Dec]]))</f>
        <v>B3</v>
      </c>
      <c r="C181" t="str">
        <f>LEFT(Functions[[#This Row],[Hex]],1)</f>
        <v>B</v>
      </c>
      <c r="D181" t="str">
        <f>RIGHT(Functions[[#This Row],[Hex]],1)</f>
        <v>3</v>
      </c>
      <c r="E181">
        <f>_xlfn.UNICODE(Functions[[#This Row],[Caractère]])</f>
        <v>180</v>
      </c>
      <c r="F181" s="1" t="str">
        <f>INDEX(CodePage!$B$2:$Q$17,MATCH(Functions[[#This Row],[A]],CodePage!$A$2:$A$17,0),MATCH(Functions[[#This Row],[B]],CodePage!$B$1:$Q$1,0))</f>
        <v>´</v>
      </c>
      <c r="G181" s="8"/>
      <c r="H181" s="1"/>
      <c r="I181" s="1"/>
      <c r="J181" s="1"/>
      <c r="K181" s="1"/>
      <c r="L181" s="1"/>
      <c r="M181" s="1"/>
    </row>
    <row r="182" spans="1:13" x14ac:dyDescent="0.25">
      <c r="A182">
        <v>180</v>
      </c>
      <c r="B182" t="str">
        <f>IF(Functions[[#This Row],[Dec]]&lt;16,"0"&amp;DEC2HEX(A182),DEC2HEX(Functions[[#This Row],[Dec]]))</f>
        <v>B4</v>
      </c>
      <c r="C182" t="str">
        <f>LEFT(Functions[[#This Row],[Hex]],1)</f>
        <v>B</v>
      </c>
      <c r="D182" t="str">
        <f>RIGHT(Functions[[#This Row],[Hex]],1)</f>
        <v>4</v>
      </c>
      <c r="E182">
        <f>_xlfn.UNICODE(Functions[[#This Row],[Caractère]])</f>
        <v>181</v>
      </c>
      <c r="F182" s="1" t="str">
        <f>INDEX(CodePage!$B$2:$Q$17,MATCH(Functions[[#This Row],[A]],CodePage!$A$2:$A$17,0),MATCH(Functions[[#This Row],[B]],CodePage!$B$1:$Q$1,0))</f>
        <v>µ</v>
      </c>
      <c r="G182" s="8"/>
      <c r="H182" s="1"/>
      <c r="I182" s="1"/>
      <c r="J182" s="1"/>
      <c r="K182" s="1"/>
      <c r="L182" s="1"/>
      <c r="M182" s="1"/>
    </row>
    <row r="183" spans="1:13" x14ac:dyDescent="0.25">
      <c r="A183">
        <v>181</v>
      </c>
      <c r="B183" t="str">
        <f>IF(Functions[[#This Row],[Dec]]&lt;16,"0"&amp;DEC2HEX(A183),DEC2HEX(Functions[[#This Row],[Dec]]))</f>
        <v>B5</v>
      </c>
      <c r="C183" t="str">
        <f>LEFT(Functions[[#This Row],[Hex]],1)</f>
        <v>B</v>
      </c>
      <c r="D183" t="str">
        <f>RIGHT(Functions[[#This Row],[Hex]],1)</f>
        <v>5</v>
      </c>
      <c r="E183">
        <f>_xlfn.UNICODE(Functions[[#This Row],[Caractère]])</f>
        <v>182</v>
      </c>
      <c r="F183" s="1" t="str">
        <f>INDEX(CodePage!$B$2:$Q$17,MATCH(Functions[[#This Row],[A]],CodePage!$A$2:$A$17,0),MATCH(Functions[[#This Row],[B]],CodePage!$B$1:$Q$1,0))</f>
        <v>¶</v>
      </c>
      <c r="G183" s="8"/>
      <c r="H183" s="1"/>
      <c r="I183" s="1"/>
      <c r="J183" s="1"/>
      <c r="K183" s="1"/>
      <c r="L183" s="1"/>
      <c r="M183" s="1"/>
    </row>
    <row r="184" spans="1:13" x14ac:dyDescent="0.25">
      <c r="A184">
        <v>182</v>
      </c>
      <c r="B184" t="str">
        <f>IF(Functions[[#This Row],[Dec]]&lt;16,"0"&amp;DEC2HEX(A184),DEC2HEX(Functions[[#This Row],[Dec]]))</f>
        <v>B6</v>
      </c>
      <c r="C184" t="str">
        <f>LEFT(Functions[[#This Row],[Hex]],1)</f>
        <v>B</v>
      </c>
      <c r="D184" t="str">
        <f>RIGHT(Functions[[#This Row],[Hex]],1)</f>
        <v>6</v>
      </c>
      <c r="E184">
        <f>_xlfn.UNICODE(Functions[[#This Row],[Caractère]])</f>
        <v>183</v>
      </c>
      <c r="F184" s="1" t="str">
        <f>INDEX(CodePage!$B$2:$Q$17,MATCH(Functions[[#This Row],[A]],CodePage!$A$2:$A$17,0),MATCH(Functions[[#This Row],[B]],CodePage!$B$1:$Q$1,0))</f>
        <v>·</v>
      </c>
      <c r="G184" s="8"/>
      <c r="H184" s="1"/>
      <c r="I184" s="1"/>
      <c r="J184" s="1"/>
      <c r="K184" s="1"/>
      <c r="L184" s="1"/>
      <c r="M184" s="1"/>
    </row>
    <row r="185" spans="1:13" x14ac:dyDescent="0.25">
      <c r="A185">
        <v>183</v>
      </c>
      <c r="B185" t="str">
        <f>IF(Functions[[#This Row],[Dec]]&lt;16,"0"&amp;DEC2HEX(A185),DEC2HEX(Functions[[#This Row],[Dec]]))</f>
        <v>B7</v>
      </c>
      <c r="C185" t="str">
        <f>LEFT(Functions[[#This Row],[Hex]],1)</f>
        <v>B</v>
      </c>
      <c r="D185" t="str">
        <f>RIGHT(Functions[[#This Row],[Hex]],1)</f>
        <v>7</v>
      </c>
      <c r="E185">
        <f>_xlfn.UNICODE(Functions[[#This Row],[Caractère]])</f>
        <v>184</v>
      </c>
      <c r="F185" s="1" t="str">
        <f>INDEX(CodePage!$B$2:$Q$17,MATCH(Functions[[#This Row],[A]],CodePage!$A$2:$A$17,0),MATCH(Functions[[#This Row],[B]],CodePage!$B$1:$Q$1,0))</f>
        <v>¸</v>
      </c>
      <c r="G185" s="8"/>
      <c r="H185" s="1"/>
      <c r="I185" s="1"/>
      <c r="J185" s="1"/>
      <c r="K185" s="1"/>
      <c r="L185" s="1"/>
      <c r="M185" s="1"/>
    </row>
    <row r="186" spans="1:13" x14ac:dyDescent="0.25">
      <c r="A186">
        <v>184</v>
      </c>
      <c r="B186" t="str">
        <f>IF(Functions[[#This Row],[Dec]]&lt;16,"0"&amp;DEC2HEX(A186),DEC2HEX(Functions[[#This Row],[Dec]]))</f>
        <v>B8</v>
      </c>
      <c r="C186" t="str">
        <f>LEFT(Functions[[#This Row],[Hex]],1)</f>
        <v>B</v>
      </c>
      <c r="D186" t="str">
        <f>RIGHT(Functions[[#This Row],[Hex]],1)</f>
        <v>8</v>
      </c>
      <c r="E186">
        <f>_xlfn.UNICODE(Functions[[#This Row],[Caractère]])</f>
        <v>185</v>
      </c>
      <c r="F186" s="1" t="str">
        <f>INDEX(CodePage!$B$2:$Q$17,MATCH(Functions[[#This Row],[A]],CodePage!$A$2:$A$17,0),MATCH(Functions[[#This Row],[B]],CodePage!$B$1:$Q$1,0))</f>
        <v>¹</v>
      </c>
      <c r="G186" s="8"/>
      <c r="H186" s="1"/>
      <c r="I186" s="1"/>
      <c r="J186" s="1"/>
      <c r="K186" s="1"/>
      <c r="L186" s="1"/>
      <c r="M186" s="1"/>
    </row>
    <row r="187" spans="1:13" x14ac:dyDescent="0.25">
      <c r="A187">
        <v>185</v>
      </c>
      <c r="B187" t="str">
        <f>IF(Functions[[#This Row],[Dec]]&lt;16,"0"&amp;DEC2HEX(A187),DEC2HEX(Functions[[#This Row],[Dec]]))</f>
        <v>B9</v>
      </c>
      <c r="C187" t="str">
        <f>LEFT(Functions[[#This Row],[Hex]],1)</f>
        <v>B</v>
      </c>
      <c r="D187" t="str">
        <f>RIGHT(Functions[[#This Row],[Hex]],1)</f>
        <v>9</v>
      </c>
      <c r="E187">
        <f>_xlfn.UNICODE(Functions[[#This Row],[Caractère]])</f>
        <v>186</v>
      </c>
      <c r="F187" s="1" t="str">
        <f>INDEX(CodePage!$B$2:$Q$17,MATCH(Functions[[#This Row],[A]],CodePage!$A$2:$A$17,0),MATCH(Functions[[#This Row],[B]],CodePage!$B$1:$Q$1,0))</f>
        <v>º</v>
      </c>
      <c r="G187" s="8"/>
      <c r="H187" s="1"/>
      <c r="I187" s="1"/>
      <c r="J187" s="1"/>
      <c r="K187" s="1"/>
      <c r="L187" s="1"/>
      <c r="M187" s="1"/>
    </row>
    <row r="188" spans="1:13" x14ac:dyDescent="0.25">
      <c r="A188">
        <v>186</v>
      </c>
      <c r="B188" t="str">
        <f>IF(Functions[[#This Row],[Dec]]&lt;16,"0"&amp;DEC2HEX(A188),DEC2HEX(Functions[[#This Row],[Dec]]))</f>
        <v>BA</v>
      </c>
      <c r="C188" t="str">
        <f>LEFT(Functions[[#This Row],[Hex]],1)</f>
        <v>B</v>
      </c>
      <c r="D188" t="str">
        <f>RIGHT(Functions[[#This Row],[Hex]],1)</f>
        <v>A</v>
      </c>
      <c r="E188">
        <f>_xlfn.UNICODE(Functions[[#This Row],[Caractère]])</f>
        <v>187</v>
      </c>
      <c r="F188" s="1" t="str">
        <f>INDEX(CodePage!$B$2:$Q$17,MATCH(Functions[[#This Row],[A]],CodePage!$A$2:$A$17,0),MATCH(Functions[[#This Row],[B]],CodePage!$B$1:$Q$1,0))</f>
        <v>»</v>
      </c>
      <c r="G188" s="8"/>
      <c r="H188" s="1"/>
      <c r="I188" s="1"/>
      <c r="J188" s="1"/>
      <c r="K188" s="1"/>
      <c r="L188" s="1"/>
      <c r="M188" s="1"/>
    </row>
    <row r="189" spans="1:13" x14ac:dyDescent="0.25">
      <c r="A189">
        <v>187</v>
      </c>
      <c r="B189" t="str">
        <f>IF(Functions[[#This Row],[Dec]]&lt;16,"0"&amp;DEC2HEX(A189),DEC2HEX(Functions[[#This Row],[Dec]]))</f>
        <v>BB</v>
      </c>
      <c r="C189" t="str">
        <f>LEFT(Functions[[#This Row],[Hex]],1)</f>
        <v>B</v>
      </c>
      <c r="D189" t="str">
        <f>RIGHT(Functions[[#This Row],[Hex]],1)</f>
        <v>B</v>
      </c>
      <c r="E189">
        <f>_xlfn.UNICODE(Functions[[#This Row],[Caractère]])</f>
        <v>188</v>
      </c>
      <c r="F189" s="1" t="str">
        <f>INDEX(CodePage!$B$2:$Q$17,MATCH(Functions[[#This Row],[A]],CodePage!$A$2:$A$17,0),MATCH(Functions[[#This Row],[B]],CodePage!$B$1:$Q$1,0))</f>
        <v>¼</v>
      </c>
      <c r="G189" s="8"/>
      <c r="H189" s="1"/>
      <c r="I189" s="1"/>
      <c r="J189" s="1"/>
      <c r="K189" s="1"/>
      <c r="L189" s="1"/>
      <c r="M189" s="1"/>
    </row>
    <row r="190" spans="1:13" x14ac:dyDescent="0.25">
      <c r="A190">
        <v>188</v>
      </c>
      <c r="B190" t="str">
        <f>IF(Functions[[#This Row],[Dec]]&lt;16,"0"&amp;DEC2HEX(A190),DEC2HEX(Functions[[#This Row],[Dec]]))</f>
        <v>BC</v>
      </c>
      <c r="C190" t="str">
        <f>LEFT(Functions[[#This Row],[Hex]],1)</f>
        <v>B</v>
      </c>
      <c r="D190" t="str">
        <f>RIGHT(Functions[[#This Row],[Hex]],1)</f>
        <v>C</v>
      </c>
      <c r="E190">
        <f>_xlfn.UNICODE(Functions[[#This Row],[Caractère]])</f>
        <v>189</v>
      </c>
      <c r="F190" s="1" t="str">
        <f>INDEX(CodePage!$B$2:$Q$17,MATCH(Functions[[#This Row],[A]],CodePage!$A$2:$A$17,0),MATCH(Functions[[#This Row],[B]],CodePage!$B$1:$Q$1,0))</f>
        <v>½</v>
      </c>
      <c r="G190" s="8"/>
      <c r="H190" s="1"/>
      <c r="I190" s="1"/>
      <c r="J190" s="1"/>
      <c r="K190" s="1"/>
      <c r="L190" s="1"/>
      <c r="M190" s="1"/>
    </row>
    <row r="191" spans="1:13" x14ac:dyDescent="0.25">
      <c r="A191">
        <v>189</v>
      </c>
      <c r="B191" t="str">
        <f>IF(Functions[[#This Row],[Dec]]&lt;16,"0"&amp;DEC2HEX(A191),DEC2HEX(Functions[[#This Row],[Dec]]))</f>
        <v>BD</v>
      </c>
      <c r="C191" t="str">
        <f>LEFT(Functions[[#This Row],[Hex]],1)</f>
        <v>B</v>
      </c>
      <c r="D191" t="str">
        <f>RIGHT(Functions[[#This Row],[Hex]],1)</f>
        <v>D</v>
      </c>
      <c r="E191">
        <f>_xlfn.UNICODE(Functions[[#This Row],[Caractère]])</f>
        <v>190</v>
      </c>
      <c r="F191" s="1" t="str">
        <f>INDEX(CodePage!$B$2:$Q$17,MATCH(Functions[[#This Row],[A]],CodePage!$A$2:$A$17,0),MATCH(Functions[[#This Row],[B]],CodePage!$B$1:$Q$1,0))</f>
        <v>¾</v>
      </c>
      <c r="G191" s="8"/>
      <c r="H191" s="1"/>
      <c r="I191" s="1"/>
      <c r="J191" s="1"/>
      <c r="K191" s="1"/>
      <c r="L191" s="1"/>
      <c r="M191" s="1"/>
    </row>
    <row r="192" spans="1:13" x14ac:dyDescent="0.25">
      <c r="A192">
        <v>190</v>
      </c>
      <c r="B192" t="str">
        <f>IF(Functions[[#This Row],[Dec]]&lt;16,"0"&amp;DEC2HEX(A192),DEC2HEX(Functions[[#This Row],[Dec]]))</f>
        <v>BE</v>
      </c>
      <c r="C192" t="str">
        <f>LEFT(Functions[[#This Row],[Hex]],1)</f>
        <v>B</v>
      </c>
      <c r="D192" t="str">
        <f>RIGHT(Functions[[#This Row],[Hex]],1)</f>
        <v>E</v>
      </c>
      <c r="E192">
        <f>_xlfn.UNICODE(Functions[[#This Row],[Caractère]])</f>
        <v>191</v>
      </c>
      <c r="F192" s="1" t="str">
        <f>INDEX(CodePage!$B$2:$Q$17,MATCH(Functions[[#This Row],[A]],CodePage!$A$2:$A$17,0),MATCH(Functions[[#This Row],[B]],CodePage!$B$1:$Q$1,0))</f>
        <v>¿</v>
      </c>
      <c r="G192" s="8"/>
      <c r="H192" s="1"/>
      <c r="I192" s="1"/>
      <c r="J192" s="1"/>
      <c r="K192" s="1"/>
      <c r="L192" s="1"/>
      <c r="M192" s="1"/>
    </row>
    <row r="193" spans="1:13" x14ac:dyDescent="0.25">
      <c r="A193">
        <v>191</v>
      </c>
      <c r="B193" t="str">
        <f>IF(Functions[[#This Row],[Dec]]&lt;16,"0"&amp;DEC2HEX(A193),DEC2HEX(Functions[[#This Row],[Dec]]))</f>
        <v>BF</v>
      </c>
      <c r="C193" t="str">
        <f>LEFT(Functions[[#This Row],[Hex]],1)</f>
        <v>B</v>
      </c>
      <c r="D193" t="str">
        <f>RIGHT(Functions[[#This Row],[Hex]],1)</f>
        <v>F</v>
      </c>
      <c r="E193">
        <f>_xlfn.UNICODE(Functions[[#This Row],[Caractère]])</f>
        <v>192</v>
      </c>
      <c r="F193" s="1" t="str">
        <f>INDEX(CodePage!$B$2:$Q$17,MATCH(Functions[[#This Row],[A]],CodePage!$A$2:$A$17,0),MATCH(Functions[[#This Row],[B]],CodePage!$B$1:$Q$1,0))</f>
        <v>À</v>
      </c>
      <c r="G193" s="8"/>
      <c r="H193" s="1"/>
      <c r="I193" s="1"/>
      <c r="J193" s="1"/>
      <c r="K193" s="1"/>
      <c r="L193" s="1"/>
      <c r="M193" s="1"/>
    </row>
    <row r="194" spans="1:13" x14ac:dyDescent="0.25">
      <c r="A194">
        <v>192</v>
      </c>
      <c r="B194" t="str">
        <f>IF(Functions[[#This Row],[Dec]]&lt;16,"0"&amp;DEC2HEX(A194),DEC2HEX(Functions[[#This Row],[Dec]]))</f>
        <v>C0</v>
      </c>
      <c r="C194" t="str">
        <f>LEFT(Functions[[#This Row],[Hex]],1)</f>
        <v>C</v>
      </c>
      <c r="D194" t="str">
        <f>RIGHT(Functions[[#This Row],[Hex]],1)</f>
        <v>0</v>
      </c>
      <c r="E194">
        <f>_xlfn.UNICODE(Functions[[#This Row],[Caractère]])</f>
        <v>193</v>
      </c>
      <c r="F194" s="1" t="str">
        <f>INDEX(CodePage!$B$2:$Q$17,MATCH(Functions[[#This Row],[A]],CodePage!$A$2:$A$17,0),MATCH(Functions[[#This Row],[B]],CodePage!$B$1:$Q$1,0))</f>
        <v>Á</v>
      </c>
      <c r="G194" s="8"/>
      <c r="H194" s="1"/>
      <c r="I194" s="1"/>
      <c r="J194" s="1"/>
      <c r="K194" s="1"/>
      <c r="L194" s="1"/>
      <c r="M194" s="1"/>
    </row>
    <row r="195" spans="1:13" x14ac:dyDescent="0.25">
      <c r="A195">
        <v>193</v>
      </c>
      <c r="B195" t="str">
        <f>IF(Functions[[#This Row],[Dec]]&lt;16,"0"&amp;DEC2HEX(A195),DEC2HEX(Functions[[#This Row],[Dec]]))</f>
        <v>C1</v>
      </c>
      <c r="C195" t="str">
        <f>LEFT(Functions[[#This Row],[Hex]],1)</f>
        <v>C</v>
      </c>
      <c r="D195" t="str">
        <f>RIGHT(Functions[[#This Row],[Hex]],1)</f>
        <v>1</v>
      </c>
      <c r="E195">
        <f>_xlfn.UNICODE(Functions[[#This Row],[Caractère]])</f>
        <v>194</v>
      </c>
      <c r="F195" s="1" t="str">
        <f>INDEX(CodePage!$B$2:$Q$17,MATCH(Functions[[#This Row],[A]],CodePage!$A$2:$A$17,0),MATCH(Functions[[#This Row],[B]],CodePage!$B$1:$Q$1,0))</f>
        <v>Â</v>
      </c>
      <c r="G195" s="8"/>
      <c r="H195" s="1"/>
      <c r="I195" s="1"/>
      <c r="J195" s="1"/>
      <c r="K195" s="1"/>
      <c r="L195" s="1"/>
      <c r="M195" s="1"/>
    </row>
    <row r="196" spans="1:13" x14ac:dyDescent="0.25">
      <c r="A196">
        <v>194</v>
      </c>
      <c r="B196" t="str">
        <f>IF(Functions[[#This Row],[Dec]]&lt;16,"0"&amp;DEC2HEX(A196),DEC2HEX(Functions[[#This Row],[Dec]]))</f>
        <v>C2</v>
      </c>
      <c r="C196" t="str">
        <f>LEFT(Functions[[#This Row],[Hex]],1)</f>
        <v>C</v>
      </c>
      <c r="D196" t="str">
        <f>RIGHT(Functions[[#This Row],[Hex]],1)</f>
        <v>2</v>
      </c>
      <c r="E196">
        <f>_xlfn.UNICODE(Functions[[#This Row],[Caractère]])</f>
        <v>195</v>
      </c>
      <c r="F196" s="1" t="str">
        <f>INDEX(CodePage!$B$2:$Q$17,MATCH(Functions[[#This Row],[A]],CodePage!$A$2:$A$17,0),MATCH(Functions[[#This Row],[B]],CodePage!$B$1:$Q$1,0))</f>
        <v>Ã</v>
      </c>
      <c r="G196" s="8"/>
      <c r="H196" s="1"/>
      <c r="I196" s="1"/>
      <c r="J196" s="1"/>
      <c r="K196" s="1"/>
      <c r="L196" s="1"/>
      <c r="M196" s="1"/>
    </row>
    <row r="197" spans="1:13" x14ac:dyDescent="0.25">
      <c r="A197">
        <v>195</v>
      </c>
      <c r="B197" t="str">
        <f>IF(Functions[[#This Row],[Dec]]&lt;16,"0"&amp;DEC2HEX(A197),DEC2HEX(Functions[[#This Row],[Dec]]))</f>
        <v>C3</v>
      </c>
      <c r="C197" t="str">
        <f>LEFT(Functions[[#This Row],[Hex]],1)</f>
        <v>C</v>
      </c>
      <c r="D197" t="str">
        <f>RIGHT(Functions[[#This Row],[Hex]],1)</f>
        <v>3</v>
      </c>
      <c r="E197">
        <f>_xlfn.UNICODE(Functions[[#This Row],[Caractère]])</f>
        <v>196</v>
      </c>
      <c r="F197" s="1" t="str">
        <f>INDEX(CodePage!$B$2:$Q$17,MATCH(Functions[[#This Row],[A]],CodePage!$A$2:$A$17,0),MATCH(Functions[[#This Row],[B]],CodePage!$B$1:$Q$1,0))</f>
        <v>Ä</v>
      </c>
      <c r="G197" s="8"/>
      <c r="H197" s="1"/>
      <c r="I197" s="1"/>
      <c r="J197" s="1"/>
      <c r="K197" s="1"/>
      <c r="L197" s="1"/>
      <c r="M197" s="1"/>
    </row>
    <row r="198" spans="1:13" x14ac:dyDescent="0.25">
      <c r="A198">
        <v>196</v>
      </c>
      <c r="B198" t="str">
        <f>IF(Functions[[#This Row],[Dec]]&lt;16,"0"&amp;DEC2HEX(A198),DEC2HEX(Functions[[#This Row],[Dec]]))</f>
        <v>C4</v>
      </c>
      <c r="C198" t="str">
        <f>LEFT(Functions[[#This Row],[Hex]],1)</f>
        <v>C</v>
      </c>
      <c r="D198" t="str">
        <f>RIGHT(Functions[[#This Row],[Hex]],1)</f>
        <v>4</v>
      </c>
      <c r="E198">
        <f>_xlfn.UNICODE(Functions[[#This Row],[Caractère]])</f>
        <v>197</v>
      </c>
      <c r="F198" s="1" t="str">
        <f>INDEX(CodePage!$B$2:$Q$17,MATCH(Functions[[#This Row],[A]],CodePage!$A$2:$A$17,0),MATCH(Functions[[#This Row],[B]],CodePage!$B$1:$Q$1,0))</f>
        <v>Å</v>
      </c>
      <c r="G198" s="8"/>
      <c r="H198" s="1"/>
      <c r="I198" s="1"/>
      <c r="J198" s="1"/>
      <c r="K198" s="1"/>
      <c r="L198" s="1"/>
      <c r="M198" s="1"/>
    </row>
    <row r="199" spans="1:13" x14ac:dyDescent="0.25">
      <c r="A199">
        <v>197</v>
      </c>
      <c r="B199" t="str">
        <f>IF(Functions[[#This Row],[Dec]]&lt;16,"0"&amp;DEC2HEX(A199),DEC2HEX(Functions[[#This Row],[Dec]]))</f>
        <v>C5</v>
      </c>
      <c r="C199" t="str">
        <f>LEFT(Functions[[#This Row],[Hex]],1)</f>
        <v>C</v>
      </c>
      <c r="D199" t="str">
        <f>RIGHT(Functions[[#This Row],[Hex]],1)</f>
        <v>5</v>
      </c>
      <c r="E199">
        <f>_xlfn.UNICODE(Functions[[#This Row],[Caractère]])</f>
        <v>198</v>
      </c>
      <c r="F199" s="1" t="str">
        <f>INDEX(CodePage!$B$2:$Q$17,MATCH(Functions[[#This Row],[A]],CodePage!$A$2:$A$17,0),MATCH(Functions[[#This Row],[B]],CodePage!$B$1:$Q$1,0))</f>
        <v>Æ</v>
      </c>
      <c r="G199" s="8"/>
      <c r="H199" s="1"/>
      <c r="I199" s="1"/>
      <c r="J199" s="1"/>
      <c r="K199" s="1"/>
      <c r="L199" s="1"/>
      <c r="M199" s="1"/>
    </row>
    <row r="200" spans="1:13" x14ac:dyDescent="0.25">
      <c r="A200">
        <v>198</v>
      </c>
      <c r="B200" t="str">
        <f>IF(Functions[[#This Row],[Dec]]&lt;16,"0"&amp;DEC2HEX(A200),DEC2HEX(Functions[[#This Row],[Dec]]))</f>
        <v>C6</v>
      </c>
      <c r="C200" t="str">
        <f>LEFT(Functions[[#This Row],[Hex]],1)</f>
        <v>C</v>
      </c>
      <c r="D200" t="str">
        <f>RIGHT(Functions[[#This Row],[Hex]],1)</f>
        <v>6</v>
      </c>
      <c r="E200">
        <f>_xlfn.UNICODE(Functions[[#This Row],[Caractère]])</f>
        <v>199</v>
      </c>
      <c r="F200" s="1" t="str">
        <f>INDEX(CodePage!$B$2:$Q$17,MATCH(Functions[[#This Row],[A]],CodePage!$A$2:$A$17,0),MATCH(Functions[[#This Row],[B]],CodePage!$B$1:$Q$1,0))</f>
        <v>Ç</v>
      </c>
      <c r="G200" s="8"/>
      <c r="H200" s="1"/>
      <c r="I200" s="1"/>
      <c r="J200" s="1"/>
      <c r="K200" s="1"/>
      <c r="L200" s="1"/>
      <c r="M200" s="1"/>
    </row>
    <row r="201" spans="1:13" x14ac:dyDescent="0.25">
      <c r="A201">
        <v>199</v>
      </c>
      <c r="B201" t="str">
        <f>IF(Functions[[#This Row],[Dec]]&lt;16,"0"&amp;DEC2HEX(A201),DEC2HEX(Functions[[#This Row],[Dec]]))</f>
        <v>C7</v>
      </c>
      <c r="C201" t="str">
        <f>LEFT(Functions[[#This Row],[Hex]],1)</f>
        <v>C</v>
      </c>
      <c r="D201" t="str">
        <f>RIGHT(Functions[[#This Row],[Hex]],1)</f>
        <v>7</v>
      </c>
      <c r="E201">
        <f>_xlfn.UNICODE(Functions[[#This Row],[Caractère]])</f>
        <v>200</v>
      </c>
      <c r="F201" s="1" t="str">
        <f>INDEX(CodePage!$B$2:$Q$17,MATCH(Functions[[#This Row],[A]],CodePage!$A$2:$A$17,0),MATCH(Functions[[#This Row],[B]],CodePage!$B$1:$Q$1,0))</f>
        <v>È</v>
      </c>
      <c r="G201" s="8"/>
      <c r="H201" s="1"/>
      <c r="I201" s="1"/>
      <c r="J201" s="1"/>
      <c r="K201" s="1"/>
      <c r="L201" s="1"/>
      <c r="M201" s="1"/>
    </row>
    <row r="202" spans="1:13" x14ac:dyDescent="0.25">
      <c r="A202">
        <v>200</v>
      </c>
      <c r="B202" t="str">
        <f>IF(Functions[[#This Row],[Dec]]&lt;16,"0"&amp;DEC2HEX(A202),DEC2HEX(Functions[[#This Row],[Dec]]))</f>
        <v>C8</v>
      </c>
      <c r="C202" t="str">
        <f>LEFT(Functions[[#This Row],[Hex]],1)</f>
        <v>C</v>
      </c>
      <c r="D202" t="str">
        <f>RIGHT(Functions[[#This Row],[Hex]],1)</f>
        <v>8</v>
      </c>
      <c r="E202">
        <f>_xlfn.UNICODE(Functions[[#This Row],[Caractère]])</f>
        <v>201</v>
      </c>
      <c r="F202" s="1" t="str">
        <f>INDEX(CodePage!$B$2:$Q$17,MATCH(Functions[[#This Row],[A]],CodePage!$A$2:$A$17,0),MATCH(Functions[[#This Row],[B]],CodePage!$B$1:$Q$1,0))</f>
        <v>É</v>
      </c>
      <c r="G202" s="8"/>
      <c r="H202" s="1"/>
      <c r="I202" s="1"/>
      <c r="J202" s="1"/>
      <c r="K202" s="1"/>
      <c r="L202" s="1"/>
      <c r="M202" s="1"/>
    </row>
    <row r="203" spans="1:13" x14ac:dyDescent="0.25">
      <c r="A203">
        <v>201</v>
      </c>
      <c r="B203" t="str">
        <f>IF(Functions[[#This Row],[Dec]]&lt;16,"0"&amp;DEC2HEX(A203),DEC2HEX(Functions[[#This Row],[Dec]]))</f>
        <v>C9</v>
      </c>
      <c r="C203" t="str">
        <f>LEFT(Functions[[#This Row],[Hex]],1)</f>
        <v>C</v>
      </c>
      <c r="D203" t="str">
        <f>RIGHT(Functions[[#This Row],[Hex]],1)</f>
        <v>9</v>
      </c>
      <c r="E203">
        <f>_xlfn.UNICODE(Functions[[#This Row],[Caractère]])</f>
        <v>202</v>
      </c>
      <c r="F203" s="1" t="str">
        <f>INDEX(CodePage!$B$2:$Q$17,MATCH(Functions[[#This Row],[A]],CodePage!$A$2:$A$17,0),MATCH(Functions[[#This Row],[B]],CodePage!$B$1:$Q$1,0))</f>
        <v>Ê</v>
      </c>
      <c r="G203" s="8"/>
      <c r="H203" s="1"/>
      <c r="I203" s="1"/>
      <c r="J203" s="1"/>
      <c r="K203" s="1"/>
      <c r="L203" s="1"/>
      <c r="M203" s="1"/>
    </row>
    <row r="204" spans="1:13" x14ac:dyDescent="0.25">
      <c r="A204">
        <v>202</v>
      </c>
      <c r="B204" t="str">
        <f>IF(Functions[[#This Row],[Dec]]&lt;16,"0"&amp;DEC2HEX(A204),DEC2HEX(Functions[[#This Row],[Dec]]))</f>
        <v>CA</v>
      </c>
      <c r="C204" t="str">
        <f>LEFT(Functions[[#This Row],[Hex]],1)</f>
        <v>C</v>
      </c>
      <c r="D204" t="str">
        <f>RIGHT(Functions[[#This Row],[Hex]],1)</f>
        <v>A</v>
      </c>
      <c r="E204">
        <f>_xlfn.UNICODE(Functions[[#This Row],[Caractère]])</f>
        <v>203</v>
      </c>
      <c r="F204" s="1" t="str">
        <f>INDEX(CodePage!$B$2:$Q$17,MATCH(Functions[[#This Row],[A]],CodePage!$A$2:$A$17,0),MATCH(Functions[[#This Row],[B]],CodePage!$B$1:$Q$1,0))</f>
        <v>Ë</v>
      </c>
      <c r="G204" s="8"/>
      <c r="H204" s="1"/>
      <c r="I204" s="1"/>
      <c r="J204" s="1"/>
      <c r="K204" s="1"/>
      <c r="L204" s="1"/>
      <c r="M204" s="1"/>
    </row>
    <row r="205" spans="1:13" x14ac:dyDescent="0.25">
      <c r="A205">
        <v>203</v>
      </c>
      <c r="B205" t="str">
        <f>IF(Functions[[#This Row],[Dec]]&lt;16,"0"&amp;DEC2HEX(A205),DEC2HEX(Functions[[#This Row],[Dec]]))</f>
        <v>CB</v>
      </c>
      <c r="C205" t="str">
        <f>LEFT(Functions[[#This Row],[Hex]],1)</f>
        <v>C</v>
      </c>
      <c r="D205" t="str">
        <f>RIGHT(Functions[[#This Row],[Hex]],1)</f>
        <v>B</v>
      </c>
      <c r="E205">
        <f>_xlfn.UNICODE(Functions[[#This Row],[Caractère]])</f>
        <v>204</v>
      </c>
      <c r="F205" s="1" t="str">
        <f>INDEX(CodePage!$B$2:$Q$17,MATCH(Functions[[#This Row],[A]],CodePage!$A$2:$A$17,0),MATCH(Functions[[#This Row],[B]],CodePage!$B$1:$Q$1,0))</f>
        <v>Ì</v>
      </c>
      <c r="G205" s="8"/>
      <c r="H205" s="1"/>
      <c r="I205" s="1"/>
      <c r="J205" s="1"/>
      <c r="K205" s="1"/>
      <c r="L205" s="1"/>
      <c r="M205" s="1"/>
    </row>
    <row r="206" spans="1:13" x14ac:dyDescent="0.25">
      <c r="A206">
        <v>204</v>
      </c>
      <c r="B206" t="str">
        <f>IF(Functions[[#This Row],[Dec]]&lt;16,"0"&amp;DEC2HEX(A206),DEC2HEX(Functions[[#This Row],[Dec]]))</f>
        <v>CC</v>
      </c>
      <c r="C206" t="str">
        <f>LEFT(Functions[[#This Row],[Hex]],1)</f>
        <v>C</v>
      </c>
      <c r="D206" t="str">
        <f>RIGHT(Functions[[#This Row],[Hex]],1)</f>
        <v>C</v>
      </c>
      <c r="E206">
        <f>_xlfn.UNICODE(Functions[[#This Row],[Caractère]])</f>
        <v>205</v>
      </c>
      <c r="F206" s="1" t="str">
        <f>INDEX(CodePage!$B$2:$Q$17,MATCH(Functions[[#This Row],[A]],CodePage!$A$2:$A$17,0),MATCH(Functions[[#This Row],[B]],CodePage!$B$1:$Q$1,0))</f>
        <v>Í</v>
      </c>
      <c r="G206" s="8"/>
      <c r="H206" s="1"/>
      <c r="I206" s="1"/>
      <c r="J206" s="1"/>
      <c r="K206" s="1"/>
      <c r="L206" s="1"/>
      <c r="M206" s="1"/>
    </row>
    <row r="207" spans="1:13" x14ac:dyDescent="0.25">
      <c r="A207">
        <v>205</v>
      </c>
      <c r="B207" t="str">
        <f>IF(Functions[[#This Row],[Dec]]&lt;16,"0"&amp;DEC2HEX(A207),DEC2HEX(Functions[[#This Row],[Dec]]))</f>
        <v>CD</v>
      </c>
      <c r="C207" t="str">
        <f>LEFT(Functions[[#This Row],[Hex]],1)</f>
        <v>C</v>
      </c>
      <c r="D207" t="str">
        <f>RIGHT(Functions[[#This Row],[Hex]],1)</f>
        <v>D</v>
      </c>
      <c r="E207">
        <f>_xlfn.UNICODE(Functions[[#This Row],[Caractère]])</f>
        <v>206</v>
      </c>
      <c r="F207" s="1" t="str">
        <f>INDEX(CodePage!$B$2:$Q$17,MATCH(Functions[[#This Row],[A]],CodePage!$A$2:$A$17,0),MATCH(Functions[[#This Row],[B]],CodePage!$B$1:$Q$1,0))</f>
        <v>Î</v>
      </c>
      <c r="G207" s="8"/>
      <c r="H207" s="1"/>
      <c r="I207" s="1"/>
      <c r="J207" s="1"/>
      <c r="K207" s="1"/>
      <c r="L207" s="1"/>
      <c r="M207" s="1"/>
    </row>
    <row r="208" spans="1:13" x14ac:dyDescent="0.25">
      <c r="A208">
        <v>206</v>
      </c>
      <c r="B208" t="str">
        <f>IF(Functions[[#This Row],[Dec]]&lt;16,"0"&amp;DEC2HEX(A208),DEC2HEX(Functions[[#This Row],[Dec]]))</f>
        <v>CE</v>
      </c>
      <c r="C208" t="str">
        <f>LEFT(Functions[[#This Row],[Hex]],1)</f>
        <v>C</v>
      </c>
      <c r="D208" t="str">
        <f>RIGHT(Functions[[#This Row],[Hex]],1)</f>
        <v>E</v>
      </c>
      <c r="E208">
        <f>_xlfn.UNICODE(Functions[[#This Row],[Caractère]])</f>
        <v>207</v>
      </c>
      <c r="F208" s="1" t="str">
        <f>INDEX(CodePage!$B$2:$Q$17,MATCH(Functions[[#This Row],[A]],CodePage!$A$2:$A$17,0),MATCH(Functions[[#This Row],[B]],CodePage!$B$1:$Q$1,0))</f>
        <v>Ï</v>
      </c>
      <c r="G208" s="8"/>
      <c r="H208" s="1"/>
      <c r="I208" s="1"/>
      <c r="J208" s="1"/>
      <c r="K208" s="1"/>
      <c r="L208" s="1"/>
      <c r="M208" s="1"/>
    </row>
    <row r="209" spans="1:13" x14ac:dyDescent="0.25">
      <c r="A209">
        <v>207</v>
      </c>
      <c r="B209" t="str">
        <f>IF(Functions[[#This Row],[Dec]]&lt;16,"0"&amp;DEC2HEX(A209),DEC2HEX(Functions[[#This Row],[Dec]]))</f>
        <v>CF</v>
      </c>
      <c r="C209" t="str">
        <f>LEFT(Functions[[#This Row],[Hex]],1)</f>
        <v>C</v>
      </c>
      <c r="D209" t="str">
        <f>RIGHT(Functions[[#This Row],[Hex]],1)</f>
        <v>F</v>
      </c>
      <c r="E209">
        <f>_xlfn.UNICODE(Functions[[#This Row],[Caractère]])</f>
        <v>208</v>
      </c>
      <c r="F209" s="1" t="str">
        <f>INDEX(CodePage!$B$2:$Q$17,MATCH(Functions[[#This Row],[A]],CodePage!$A$2:$A$17,0),MATCH(Functions[[#This Row],[B]],CodePage!$B$1:$Q$1,0))</f>
        <v>Ð</v>
      </c>
      <c r="G209" s="8"/>
      <c r="H209" s="1"/>
      <c r="I209" s="1"/>
      <c r="J209" s="1"/>
      <c r="K209" s="1"/>
      <c r="L209" s="1"/>
      <c r="M209" s="1"/>
    </row>
    <row r="210" spans="1:13" x14ac:dyDescent="0.25">
      <c r="A210">
        <v>208</v>
      </c>
      <c r="B210" t="str">
        <f>IF(Functions[[#This Row],[Dec]]&lt;16,"0"&amp;DEC2HEX(A210),DEC2HEX(Functions[[#This Row],[Dec]]))</f>
        <v>D0</v>
      </c>
      <c r="C210" t="str">
        <f>LEFT(Functions[[#This Row],[Hex]],1)</f>
        <v>D</v>
      </c>
      <c r="D210" t="str">
        <f>RIGHT(Functions[[#This Row],[Hex]],1)</f>
        <v>0</v>
      </c>
      <c r="E210">
        <f>_xlfn.UNICODE(Functions[[#This Row],[Caractère]])</f>
        <v>209</v>
      </c>
      <c r="F210" s="1" t="str">
        <f>INDEX(CodePage!$B$2:$Q$17,MATCH(Functions[[#This Row],[A]],CodePage!$A$2:$A$17,0),MATCH(Functions[[#This Row],[B]],CodePage!$B$1:$Q$1,0))</f>
        <v>Ñ</v>
      </c>
      <c r="G210" s="8"/>
      <c r="H210" s="1"/>
      <c r="I210" s="1"/>
      <c r="J210" s="1"/>
      <c r="K210" s="1"/>
      <c r="L210" s="1"/>
      <c r="M210" s="1"/>
    </row>
    <row r="211" spans="1:13" x14ac:dyDescent="0.25">
      <c r="A211">
        <v>209</v>
      </c>
      <c r="B211" t="str">
        <f>IF(Functions[[#This Row],[Dec]]&lt;16,"0"&amp;DEC2HEX(A211),DEC2HEX(Functions[[#This Row],[Dec]]))</f>
        <v>D1</v>
      </c>
      <c r="C211" t="str">
        <f>LEFT(Functions[[#This Row],[Hex]],1)</f>
        <v>D</v>
      </c>
      <c r="D211" t="str">
        <f>RIGHT(Functions[[#This Row],[Hex]],1)</f>
        <v>1</v>
      </c>
      <c r="E211">
        <f>_xlfn.UNICODE(Functions[[#This Row],[Caractère]])</f>
        <v>210</v>
      </c>
      <c r="F211" s="1" t="str">
        <f>INDEX(CodePage!$B$2:$Q$17,MATCH(Functions[[#This Row],[A]],CodePage!$A$2:$A$17,0),MATCH(Functions[[#This Row],[B]],CodePage!$B$1:$Q$1,0))</f>
        <v>Ò</v>
      </c>
      <c r="G211" s="8">
        <v>2</v>
      </c>
      <c r="H211" s="1" t="s">
        <v>79</v>
      </c>
      <c r="I211" s="1"/>
      <c r="J211" s="1" t="s">
        <v>22</v>
      </c>
      <c r="K211" s="1"/>
      <c r="L211" s="1" t="s">
        <v>22</v>
      </c>
      <c r="M211" s="1"/>
    </row>
    <row r="212" spans="1:13" x14ac:dyDescent="0.25">
      <c r="A212">
        <v>210</v>
      </c>
      <c r="B212" t="str">
        <f>IF(Functions[[#This Row],[Dec]]&lt;16,"0"&amp;DEC2HEX(A212),DEC2HEX(Functions[[#This Row],[Dec]]))</f>
        <v>D2</v>
      </c>
      <c r="C212" t="str">
        <f>LEFT(Functions[[#This Row],[Hex]],1)</f>
        <v>D</v>
      </c>
      <c r="D212" t="str">
        <f>RIGHT(Functions[[#This Row],[Hex]],1)</f>
        <v>2</v>
      </c>
      <c r="E212">
        <f>_xlfn.UNICODE(Functions[[#This Row],[Caractère]])</f>
        <v>211</v>
      </c>
      <c r="F212" s="1" t="str">
        <f>INDEX(CodePage!$B$2:$Q$17,MATCH(Functions[[#This Row],[A]],CodePage!$A$2:$A$17,0),MATCH(Functions[[#This Row],[B]],CodePage!$B$1:$Q$1,0))</f>
        <v>Ó</v>
      </c>
      <c r="G212" s="8">
        <v>2</v>
      </c>
      <c r="H212" s="1" t="s">
        <v>80</v>
      </c>
      <c r="I212" s="1"/>
      <c r="J212" s="1" t="s">
        <v>22</v>
      </c>
      <c r="K212" s="1"/>
      <c r="L212" s="1" t="s">
        <v>22</v>
      </c>
      <c r="M212" s="1"/>
    </row>
    <row r="213" spans="1:13" x14ac:dyDescent="0.25">
      <c r="A213">
        <v>211</v>
      </c>
      <c r="B213" t="str">
        <f>IF(Functions[[#This Row],[Dec]]&lt;16,"0"&amp;DEC2HEX(A213),DEC2HEX(Functions[[#This Row],[Dec]]))</f>
        <v>D3</v>
      </c>
      <c r="C213" t="str">
        <f>LEFT(Functions[[#This Row],[Hex]],1)</f>
        <v>D</v>
      </c>
      <c r="D213" t="str">
        <f>RIGHT(Functions[[#This Row],[Hex]],1)</f>
        <v>3</v>
      </c>
      <c r="E213">
        <f>_xlfn.UNICODE(Functions[[#This Row],[Caractère]])</f>
        <v>212</v>
      </c>
      <c r="F213" s="1" t="str">
        <f>INDEX(CodePage!$B$2:$Q$17,MATCH(Functions[[#This Row],[A]],CodePage!$A$2:$A$17,0),MATCH(Functions[[#This Row],[B]],CodePage!$B$1:$Q$1,0))</f>
        <v>Ô</v>
      </c>
      <c r="G213" s="8"/>
      <c r="H213" s="1"/>
      <c r="I213" s="1"/>
      <c r="J213" s="1"/>
      <c r="K213" s="1"/>
      <c r="L213" s="1"/>
      <c r="M213" s="1"/>
    </row>
    <row r="214" spans="1:13" x14ac:dyDescent="0.25">
      <c r="A214">
        <v>212</v>
      </c>
      <c r="B214" t="str">
        <f>IF(Functions[[#This Row],[Dec]]&lt;16,"0"&amp;DEC2HEX(A214),DEC2HEX(Functions[[#This Row],[Dec]]))</f>
        <v>D4</v>
      </c>
      <c r="C214" t="str">
        <f>LEFT(Functions[[#This Row],[Hex]],1)</f>
        <v>D</v>
      </c>
      <c r="D214" t="str">
        <f>RIGHT(Functions[[#This Row],[Hex]],1)</f>
        <v>4</v>
      </c>
      <c r="E214">
        <f>_xlfn.UNICODE(Functions[[#This Row],[Caractère]])</f>
        <v>213</v>
      </c>
      <c r="F214" s="1" t="str">
        <f>INDEX(CodePage!$B$2:$Q$17,MATCH(Functions[[#This Row],[A]],CodePage!$A$2:$A$17,0),MATCH(Functions[[#This Row],[B]],CodePage!$B$1:$Q$1,0))</f>
        <v>Õ</v>
      </c>
      <c r="G214" s="8"/>
      <c r="H214" s="1"/>
      <c r="I214" s="1"/>
      <c r="J214" s="1"/>
      <c r="K214" s="1"/>
      <c r="L214" s="1"/>
      <c r="M214" s="1"/>
    </row>
    <row r="215" spans="1:13" x14ac:dyDescent="0.25">
      <c r="A215">
        <v>213</v>
      </c>
      <c r="B215" t="str">
        <f>IF(Functions[[#This Row],[Dec]]&lt;16,"0"&amp;DEC2HEX(A215),DEC2HEX(Functions[[#This Row],[Dec]]))</f>
        <v>D5</v>
      </c>
      <c r="C215" t="str">
        <f>LEFT(Functions[[#This Row],[Hex]],1)</f>
        <v>D</v>
      </c>
      <c r="D215" t="str">
        <f>RIGHT(Functions[[#This Row],[Hex]],1)</f>
        <v>5</v>
      </c>
      <c r="E215">
        <f>_xlfn.UNICODE(Functions[[#This Row],[Caractère]])</f>
        <v>214</v>
      </c>
      <c r="F215" s="1" t="str">
        <f>INDEX(CodePage!$B$2:$Q$17,MATCH(Functions[[#This Row],[A]],CodePage!$A$2:$A$17,0),MATCH(Functions[[#This Row],[B]],CodePage!$B$1:$Q$1,0))</f>
        <v>Ö</v>
      </c>
      <c r="G215" s="8"/>
      <c r="H215" s="1"/>
      <c r="I215" s="1"/>
      <c r="J215" s="1"/>
      <c r="K215" s="1"/>
      <c r="L215" s="1"/>
      <c r="M215" s="1"/>
    </row>
    <row r="216" spans="1:13" x14ac:dyDescent="0.25">
      <c r="A216">
        <v>214</v>
      </c>
      <c r="B216" t="str">
        <f>IF(Functions[[#This Row],[Dec]]&lt;16,"0"&amp;DEC2HEX(A216),DEC2HEX(Functions[[#This Row],[Dec]]))</f>
        <v>D6</v>
      </c>
      <c r="C216" t="str">
        <f>LEFT(Functions[[#This Row],[Hex]],1)</f>
        <v>D</v>
      </c>
      <c r="D216" t="str">
        <f>RIGHT(Functions[[#This Row],[Hex]],1)</f>
        <v>6</v>
      </c>
      <c r="E216">
        <f>_xlfn.UNICODE(Functions[[#This Row],[Caractère]])</f>
        <v>215</v>
      </c>
      <c r="F216" s="1" t="str">
        <f>INDEX(CodePage!$B$2:$Q$17,MATCH(Functions[[#This Row],[A]],CodePage!$A$2:$A$17,0),MATCH(Functions[[#This Row],[B]],CodePage!$B$1:$Q$1,0))</f>
        <v>×</v>
      </c>
      <c r="G216" s="8"/>
      <c r="H216" s="1"/>
      <c r="I216" s="1"/>
      <c r="J216" s="1"/>
      <c r="K216" s="1"/>
      <c r="L216" s="1"/>
      <c r="M216" s="1"/>
    </row>
    <row r="217" spans="1:13" x14ac:dyDescent="0.25">
      <c r="A217">
        <v>215</v>
      </c>
      <c r="B217" t="str">
        <f>IF(Functions[[#This Row],[Dec]]&lt;16,"0"&amp;DEC2HEX(A217),DEC2HEX(Functions[[#This Row],[Dec]]))</f>
        <v>D7</v>
      </c>
      <c r="C217" t="str">
        <f>LEFT(Functions[[#This Row],[Hex]],1)</f>
        <v>D</v>
      </c>
      <c r="D217" t="str">
        <f>RIGHT(Functions[[#This Row],[Hex]],1)</f>
        <v>7</v>
      </c>
      <c r="E217">
        <f>_xlfn.UNICODE(Functions[[#This Row],[Caractère]])</f>
        <v>216</v>
      </c>
      <c r="F217" s="1" t="str">
        <f>INDEX(CodePage!$B$2:$Q$17,MATCH(Functions[[#This Row],[A]],CodePage!$A$2:$A$17,0),MATCH(Functions[[#This Row],[B]],CodePage!$B$1:$Q$1,0))</f>
        <v>Ø</v>
      </c>
      <c r="G217" s="8"/>
      <c r="H217" s="1"/>
      <c r="I217" s="1"/>
      <c r="J217" s="1"/>
      <c r="K217" s="1"/>
      <c r="L217" s="1"/>
      <c r="M217" s="1"/>
    </row>
    <row r="218" spans="1:13" x14ac:dyDescent="0.25">
      <c r="A218">
        <v>216</v>
      </c>
      <c r="B218" t="str">
        <f>IF(Functions[[#This Row],[Dec]]&lt;16,"0"&amp;DEC2HEX(A218),DEC2HEX(Functions[[#This Row],[Dec]]))</f>
        <v>D8</v>
      </c>
      <c r="C218" t="str">
        <f>LEFT(Functions[[#This Row],[Hex]],1)</f>
        <v>D</v>
      </c>
      <c r="D218" t="str">
        <f>RIGHT(Functions[[#This Row],[Hex]],1)</f>
        <v>8</v>
      </c>
      <c r="E218">
        <f>_xlfn.UNICODE(Functions[[#This Row],[Caractère]])</f>
        <v>217</v>
      </c>
      <c r="F218" s="1" t="str">
        <f>INDEX(CodePage!$B$2:$Q$17,MATCH(Functions[[#This Row],[A]],CodePage!$A$2:$A$17,0),MATCH(Functions[[#This Row],[B]],CodePage!$B$1:$Q$1,0))</f>
        <v>Ù</v>
      </c>
      <c r="G218" s="8"/>
      <c r="H218" s="1"/>
      <c r="I218" s="1"/>
      <c r="J218" s="1"/>
      <c r="K218" s="1"/>
      <c r="L218" s="1"/>
      <c r="M218" s="1"/>
    </row>
    <row r="219" spans="1:13" x14ac:dyDescent="0.25">
      <c r="A219">
        <v>217</v>
      </c>
      <c r="B219" t="str">
        <f>IF(Functions[[#This Row],[Dec]]&lt;16,"0"&amp;DEC2HEX(A219),DEC2HEX(Functions[[#This Row],[Dec]]))</f>
        <v>D9</v>
      </c>
      <c r="C219" t="str">
        <f>LEFT(Functions[[#This Row],[Hex]],1)</f>
        <v>D</v>
      </c>
      <c r="D219" t="str">
        <f>RIGHT(Functions[[#This Row],[Hex]],1)</f>
        <v>9</v>
      </c>
      <c r="E219">
        <f>_xlfn.UNICODE(Functions[[#This Row],[Caractère]])</f>
        <v>218</v>
      </c>
      <c r="F219" s="1" t="str">
        <f>INDEX(CodePage!$B$2:$Q$17,MATCH(Functions[[#This Row],[A]],CodePage!$A$2:$A$17,0),MATCH(Functions[[#This Row],[B]],CodePage!$B$1:$Q$1,0))</f>
        <v>Ú</v>
      </c>
      <c r="G219" s="8"/>
      <c r="H219" s="1"/>
      <c r="I219" s="1"/>
      <c r="J219" s="1"/>
      <c r="K219" s="1"/>
      <c r="L219" s="1"/>
      <c r="M219" s="1"/>
    </row>
    <row r="220" spans="1:13" x14ac:dyDescent="0.25">
      <c r="A220">
        <v>218</v>
      </c>
      <c r="B220" t="str">
        <f>IF(Functions[[#This Row],[Dec]]&lt;16,"0"&amp;DEC2HEX(A220),DEC2HEX(Functions[[#This Row],[Dec]]))</f>
        <v>DA</v>
      </c>
      <c r="C220" t="str">
        <f>LEFT(Functions[[#This Row],[Hex]],1)</f>
        <v>D</v>
      </c>
      <c r="D220" t="str">
        <f>RIGHT(Functions[[#This Row],[Hex]],1)</f>
        <v>A</v>
      </c>
      <c r="E220">
        <f>_xlfn.UNICODE(Functions[[#This Row],[Caractère]])</f>
        <v>219</v>
      </c>
      <c r="F220" s="1" t="str">
        <f>INDEX(CodePage!$B$2:$Q$17,MATCH(Functions[[#This Row],[A]],CodePage!$A$2:$A$17,0),MATCH(Functions[[#This Row],[B]],CodePage!$B$1:$Q$1,0))</f>
        <v>Û</v>
      </c>
      <c r="G220" s="8"/>
      <c r="H220" s="1"/>
      <c r="I220" s="1"/>
      <c r="J220" s="1"/>
      <c r="K220" s="1"/>
      <c r="L220" s="1"/>
      <c r="M220" s="1"/>
    </row>
    <row r="221" spans="1:13" x14ac:dyDescent="0.25">
      <c r="A221">
        <v>219</v>
      </c>
      <c r="B221" t="str">
        <f>IF(Functions[[#This Row],[Dec]]&lt;16,"0"&amp;DEC2HEX(A221),DEC2HEX(Functions[[#This Row],[Dec]]))</f>
        <v>DB</v>
      </c>
      <c r="C221" t="str">
        <f>LEFT(Functions[[#This Row],[Hex]],1)</f>
        <v>D</v>
      </c>
      <c r="D221" t="str">
        <f>RIGHT(Functions[[#This Row],[Hex]],1)</f>
        <v>B</v>
      </c>
      <c r="E221">
        <f>_xlfn.UNICODE(Functions[[#This Row],[Caractère]])</f>
        <v>220</v>
      </c>
      <c r="F221" s="1" t="str">
        <f>INDEX(CodePage!$B$2:$Q$17,MATCH(Functions[[#This Row],[A]],CodePage!$A$2:$A$17,0),MATCH(Functions[[#This Row],[B]],CodePage!$B$1:$Q$1,0))</f>
        <v>Ü</v>
      </c>
      <c r="G221" s="8"/>
      <c r="H221" s="1"/>
      <c r="I221" s="1"/>
      <c r="J221" s="1"/>
      <c r="K221" s="1"/>
      <c r="L221" s="1"/>
      <c r="M221" s="1"/>
    </row>
    <row r="222" spans="1:13" x14ac:dyDescent="0.25">
      <c r="A222">
        <v>220</v>
      </c>
      <c r="B222" t="str">
        <f>IF(Functions[[#This Row],[Dec]]&lt;16,"0"&amp;DEC2HEX(A222),DEC2HEX(Functions[[#This Row],[Dec]]))</f>
        <v>DC</v>
      </c>
      <c r="C222" t="str">
        <f>LEFT(Functions[[#This Row],[Hex]],1)</f>
        <v>D</v>
      </c>
      <c r="D222" t="str">
        <f>RIGHT(Functions[[#This Row],[Hex]],1)</f>
        <v>C</v>
      </c>
      <c r="E222">
        <f>_xlfn.UNICODE(Functions[[#This Row],[Caractère]])</f>
        <v>221</v>
      </c>
      <c r="F222" s="1" t="str">
        <f>INDEX(CodePage!$B$2:$Q$17,MATCH(Functions[[#This Row],[A]],CodePage!$A$2:$A$17,0),MATCH(Functions[[#This Row],[B]],CodePage!$B$1:$Q$1,0))</f>
        <v>Ý</v>
      </c>
      <c r="G222" s="8"/>
      <c r="H222" s="1"/>
      <c r="I222" s="1"/>
      <c r="J222" s="1"/>
      <c r="K222" s="1"/>
      <c r="L222" s="1"/>
      <c r="M222" s="1"/>
    </row>
    <row r="223" spans="1:13" x14ac:dyDescent="0.25">
      <c r="A223">
        <v>221</v>
      </c>
      <c r="B223" t="str">
        <f>IF(Functions[[#This Row],[Dec]]&lt;16,"0"&amp;DEC2HEX(A223),DEC2HEX(Functions[[#This Row],[Dec]]))</f>
        <v>DD</v>
      </c>
      <c r="C223" t="str">
        <f>LEFT(Functions[[#This Row],[Hex]],1)</f>
        <v>D</v>
      </c>
      <c r="D223" t="str">
        <f>RIGHT(Functions[[#This Row],[Hex]],1)</f>
        <v>D</v>
      </c>
      <c r="E223">
        <f>_xlfn.UNICODE(Functions[[#This Row],[Caractère]])</f>
        <v>222</v>
      </c>
      <c r="F223" s="1" t="str">
        <f>INDEX(CodePage!$B$2:$Q$17,MATCH(Functions[[#This Row],[A]],CodePage!$A$2:$A$17,0),MATCH(Functions[[#This Row],[B]],CodePage!$B$1:$Q$1,0))</f>
        <v>Þ</v>
      </c>
      <c r="G223" s="8"/>
      <c r="H223" s="1"/>
      <c r="I223" s="1"/>
      <c r="J223" s="1"/>
      <c r="K223" s="1"/>
      <c r="L223" s="1"/>
      <c r="M223" s="1"/>
    </row>
    <row r="224" spans="1:13" x14ac:dyDescent="0.25">
      <c r="A224">
        <v>222</v>
      </c>
      <c r="B224" t="str">
        <f>IF(Functions[[#This Row],[Dec]]&lt;16,"0"&amp;DEC2HEX(A224),DEC2HEX(Functions[[#This Row],[Dec]]))</f>
        <v>DE</v>
      </c>
      <c r="C224" t="str">
        <f>LEFT(Functions[[#This Row],[Hex]],1)</f>
        <v>D</v>
      </c>
      <c r="D224" t="str">
        <f>RIGHT(Functions[[#This Row],[Hex]],1)</f>
        <v>E</v>
      </c>
      <c r="E224">
        <f>_xlfn.UNICODE(Functions[[#This Row],[Caractère]])</f>
        <v>223</v>
      </c>
      <c r="F224" s="1" t="str">
        <f>INDEX(CodePage!$B$2:$Q$17,MATCH(Functions[[#This Row],[A]],CodePage!$A$2:$A$17,0),MATCH(Functions[[#This Row],[B]],CodePage!$B$1:$Q$1,0))</f>
        <v>ß</v>
      </c>
      <c r="G224" s="8"/>
      <c r="H224" s="1"/>
      <c r="I224" s="1"/>
      <c r="J224" s="1"/>
      <c r="K224" s="1"/>
      <c r="L224" s="1"/>
      <c r="M224" s="1"/>
    </row>
    <row r="225" spans="1:13" x14ac:dyDescent="0.25">
      <c r="A225">
        <v>223</v>
      </c>
      <c r="B225" t="str">
        <f>IF(Functions[[#This Row],[Dec]]&lt;16,"0"&amp;DEC2HEX(A225),DEC2HEX(Functions[[#This Row],[Dec]]))</f>
        <v>DF</v>
      </c>
      <c r="C225" t="str">
        <f>LEFT(Functions[[#This Row],[Hex]],1)</f>
        <v>D</v>
      </c>
      <c r="D225" t="str">
        <f>RIGHT(Functions[[#This Row],[Hex]],1)</f>
        <v>F</v>
      </c>
      <c r="E225">
        <f>_xlfn.UNICODE(Functions[[#This Row],[Caractère]])</f>
        <v>224</v>
      </c>
      <c r="F225" s="1" t="str">
        <f>INDEX(CodePage!$B$2:$Q$17,MATCH(Functions[[#This Row],[A]],CodePage!$A$2:$A$17,0),MATCH(Functions[[#This Row],[B]],CodePage!$B$1:$Q$1,0))</f>
        <v>à</v>
      </c>
      <c r="G225" s="8"/>
      <c r="H225" s="1"/>
      <c r="I225" s="1"/>
      <c r="J225" s="1"/>
      <c r="K225" s="1"/>
      <c r="L225" s="1"/>
      <c r="M225" s="1"/>
    </row>
    <row r="226" spans="1:13" x14ac:dyDescent="0.25">
      <c r="A226">
        <v>224</v>
      </c>
      <c r="B226" t="str">
        <f>IF(Functions[[#This Row],[Dec]]&lt;16,"0"&amp;DEC2HEX(A226),DEC2HEX(Functions[[#This Row],[Dec]]))</f>
        <v>E0</v>
      </c>
      <c r="C226" t="str">
        <f>LEFT(Functions[[#This Row],[Hex]],1)</f>
        <v>E</v>
      </c>
      <c r="D226" t="str">
        <f>RIGHT(Functions[[#This Row],[Hex]],1)</f>
        <v>0</v>
      </c>
      <c r="E226">
        <f>_xlfn.UNICODE(Functions[[#This Row],[Caractère]])</f>
        <v>225</v>
      </c>
      <c r="F226" s="1" t="str">
        <f>INDEX(CodePage!$B$2:$Q$17,MATCH(Functions[[#This Row],[A]],CodePage!$A$2:$A$17,0),MATCH(Functions[[#This Row],[B]],CodePage!$B$1:$Q$1,0))</f>
        <v>á</v>
      </c>
      <c r="G226" s="8"/>
      <c r="H226" s="1"/>
      <c r="I226" s="1"/>
      <c r="J226" s="1"/>
      <c r="K226" s="1"/>
      <c r="L226" s="1"/>
      <c r="M226" s="1"/>
    </row>
    <row r="227" spans="1:13" x14ac:dyDescent="0.25">
      <c r="A227">
        <v>225</v>
      </c>
      <c r="B227" t="str">
        <f>IF(Functions[[#This Row],[Dec]]&lt;16,"0"&amp;DEC2HEX(A227),DEC2HEX(Functions[[#This Row],[Dec]]))</f>
        <v>E1</v>
      </c>
      <c r="C227" t="str">
        <f>LEFT(Functions[[#This Row],[Hex]],1)</f>
        <v>E</v>
      </c>
      <c r="D227" t="str">
        <f>RIGHT(Functions[[#This Row],[Hex]],1)</f>
        <v>1</v>
      </c>
      <c r="E227">
        <f>_xlfn.UNICODE(Functions[[#This Row],[Caractère]])</f>
        <v>226</v>
      </c>
      <c r="F227" s="1" t="str">
        <f>INDEX(CodePage!$B$2:$Q$17,MATCH(Functions[[#This Row],[A]],CodePage!$A$2:$A$17,0),MATCH(Functions[[#This Row],[B]],CodePage!$B$1:$Q$1,0))</f>
        <v>â</v>
      </c>
      <c r="G227" s="8"/>
      <c r="H227" s="1"/>
      <c r="I227" s="1"/>
      <c r="J227" s="1"/>
      <c r="K227" s="1"/>
      <c r="L227" s="1"/>
      <c r="M227" s="1"/>
    </row>
    <row r="228" spans="1:13" x14ac:dyDescent="0.25">
      <c r="A228">
        <v>226</v>
      </c>
      <c r="B228" t="str">
        <f>IF(Functions[[#This Row],[Dec]]&lt;16,"0"&amp;DEC2HEX(A228),DEC2HEX(Functions[[#This Row],[Dec]]))</f>
        <v>E2</v>
      </c>
      <c r="C228" t="str">
        <f>LEFT(Functions[[#This Row],[Hex]],1)</f>
        <v>E</v>
      </c>
      <c r="D228" t="str">
        <f>RIGHT(Functions[[#This Row],[Hex]],1)</f>
        <v>2</v>
      </c>
      <c r="E228">
        <f>_xlfn.UNICODE(Functions[[#This Row],[Caractère]])</f>
        <v>227</v>
      </c>
      <c r="F228" s="1" t="str">
        <f>INDEX(CodePage!$B$2:$Q$17,MATCH(Functions[[#This Row],[A]],CodePage!$A$2:$A$17,0),MATCH(Functions[[#This Row],[B]],CodePage!$B$1:$Q$1,0))</f>
        <v>ã</v>
      </c>
      <c r="G228" s="8"/>
      <c r="H228" s="1"/>
      <c r="I228" s="1"/>
      <c r="J228" s="1"/>
      <c r="K228" s="1"/>
      <c r="L228" s="1"/>
      <c r="M228" s="1"/>
    </row>
    <row r="229" spans="1:13" x14ac:dyDescent="0.25">
      <c r="A229">
        <v>227</v>
      </c>
      <c r="B229" t="str">
        <f>IF(Functions[[#This Row],[Dec]]&lt;16,"0"&amp;DEC2HEX(A229),DEC2HEX(Functions[[#This Row],[Dec]]))</f>
        <v>E3</v>
      </c>
      <c r="C229" t="str">
        <f>LEFT(Functions[[#This Row],[Hex]],1)</f>
        <v>E</v>
      </c>
      <c r="D229" t="str">
        <f>RIGHT(Functions[[#This Row],[Hex]],1)</f>
        <v>3</v>
      </c>
      <c r="E229">
        <f>_xlfn.UNICODE(Functions[[#This Row],[Caractère]])</f>
        <v>228</v>
      </c>
      <c r="F229" s="1" t="str">
        <f>INDEX(CodePage!$B$2:$Q$17,MATCH(Functions[[#This Row],[A]],CodePage!$A$2:$A$17,0),MATCH(Functions[[#This Row],[B]],CodePage!$B$1:$Q$1,0))</f>
        <v>ä</v>
      </c>
      <c r="G229" s="8"/>
      <c r="H229" s="1"/>
      <c r="I229" s="1"/>
      <c r="J229" s="1"/>
      <c r="K229" s="1"/>
      <c r="L229" s="1"/>
      <c r="M229" s="1"/>
    </row>
    <row r="230" spans="1:13" x14ac:dyDescent="0.25">
      <c r="A230">
        <v>228</v>
      </c>
      <c r="B230" t="str">
        <f>IF(Functions[[#This Row],[Dec]]&lt;16,"0"&amp;DEC2HEX(A230),DEC2HEX(Functions[[#This Row],[Dec]]))</f>
        <v>E4</v>
      </c>
      <c r="C230" t="str">
        <f>LEFT(Functions[[#This Row],[Hex]],1)</f>
        <v>E</v>
      </c>
      <c r="D230" t="str">
        <f>RIGHT(Functions[[#This Row],[Hex]],1)</f>
        <v>4</v>
      </c>
      <c r="E230">
        <f>_xlfn.UNICODE(Functions[[#This Row],[Caractère]])</f>
        <v>229</v>
      </c>
      <c r="F230" s="1" t="str">
        <f>INDEX(CodePage!$B$2:$Q$17,MATCH(Functions[[#This Row],[A]],CodePage!$A$2:$A$17,0),MATCH(Functions[[#This Row],[B]],CodePage!$B$1:$Q$1,0))</f>
        <v>å</v>
      </c>
      <c r="G230" s="8"/>
      <c r="H230" s="1"/>
      <c r="I230" s="1"/>
      <c r="J230" s="1"/>
      <c r="K230" s="1"/>
      <c r="L230" s="1"/>
      <c r="M230" s="1"/>
    </row>
    <row r="231" spans="1:13" x14ac:dyDescent="0.25">
      <c r="A231">
        <v>229</v>
      </c>
      <c r="B231" t="str">
        <f>IF(Functions[[#This Row],[Dec]]&lt;16,"0"&amp;DEC2HEX(A231),DEC2HEX(Functions[[#This Row],[Dec]]))</f>
        <v>E5</v>
      </c>
      <c r="C231" t="str">
        <f>LEFT(Functions[[#This Row],[Hex]],1)</f>
        <v>E</v>
      </c>
      <c r="D231" t="str">
        <f>RIGHT(Functions[[#This Row],[Hex]],1)</f>
        <v>5</v>
      </c>
      <c r="E231">
        <f>_xlfn.UNICODE(Functions[[#This Row],[Caractère]])</f>
        <v>230</v>
      </c>
      <c r="F231" s="1" t="str">
        <f>INDEX(CodePage!$B$2:$Q$17,MATCH(Functions[[#This Row],[A]],CodePage!$A$2:$A$17,0),MATCH(Functions[[#This Row],[B]],CodePage!$B$1:$Q$1,0))</f>
        <v>æ</v>
      </c>
      <c r="G231" s="8"/>
      <c r="H231" s="1"/>
      <c r="I231" s="1"/>
      <c r="J231" s="1"/>
      <c r="K231" s="1"/>
      <c r="L231" s="1"/>
      <c r="M231" s="1"/>
    </row>
    <row r="232" spans="1:13" x14ac:dyDescent="0.25">
      <c r="A232">
        <v>230</v>
      </c>
      <c r="B232" t="str">
        <f>IF(Functions[[#This Row],[Dec]]&lt;16,"0"&amp;DEC2HEX(A232),DEC2HEX(Functions[[#This Row],[Dec]]))</f>
        <v>E6</v>
      </c>
      <c r="C232" t="str">
        <f>LEFT(Functions[[#This Row],[Hex]],1)</f>
        <v>E</v>
      </c>
      <c r="D232" t="str">
        <f>RIGHT(Functions[[#This Row],[Hex]],1)</f>
        <v>6</v>
      </c>
      <c r="E232">
        <f>_xlfn.UNICODE(Functions[[#This Row],[Caractère]])</f>
        <v>231</v>
      </c>
      <c r="F232" s="1" t="str">
        <f>INDEX(CodePage!$B$2:$Q$17,MATCH(Functions[[#This Row],[A]],CodePage!$A$2:$A$17,0),MATCH(Functions[[#This Row],[B]],CodePage!$B$1:$Q$1,0))</f>
        <v>ç</v>
      </c>
      <c r="G232" s="8"/>
      <c r="H232" s="1"/>
      <c r="I232" s="1"/>
      <c r="J232" s="1"/>
      <c r="K232" s="1"/>
      <c r="L232" s="1"/>
      <c r="M232" s="1"/>
    </row>
    <row r="233" spans="1:13" x14ac:dyDescent="0.25">
      <c r="A233">
        <v>231</v>
      </c>
      <c r="B233" t="str">
        <f>IF(Functions[[#This Row],[Dec]]&lt;16,"0"&amp;DEC2HEX(A233),DEC2HEX(Functions[[#This Row],[Dec]]))</f>
        <v>E7</v>
      </c>
      <c r="C233" t="str">
        <f>LEFT(Functions[[#This Row],[Hex]],1)</f>
        <v>E</v>
      </c>
      <c r="D233" t="str">
        <f>RIGHT(Functions[[#This Row],[Hex]],1)</f>
        <v>7</v>
      </c>
      <c r="E233">
        <f>_xlfn.UNICODE(Functions[[#This Row],[Caractère]])</f>
        <v>232</v>
      </c>
      <c r="F233" s="1" t="str">
        <f>INDEX(CodePage!$B$2:$Q$17,MATCH(Functions[[#This Row],[A]],CodePage!$A$2:$A$17,0),MATCH(Functions[[#This Row],[B]],CodePage!$B$1:$Q$1,0))</f>
        <v>è</v>
      </c>
      <c r="G233" s="8"/>
      <c r="H233" s="1"/>
      <c r="I233" s="1"/>
      <c r="J233" s="1"/>
      <c r="K233" s="1"/>
      <c r="L233" s="1"/>
      <c r="M233" s="1"/>
    </row>
    <row r="234" spans="1:13" x14ac:dyDescent="0.25">
      <c r="A234">
        <v>232</v>
      </c>
      <c r="B234" t="str">
        <f>IF(Functions[[#This Row],[Dec]]&lt;16,"0"&amp;DEC2HEX(A234),DEC2HEX(Functions[[#This Row],[Dec]]))</f>
        <v>E8</v>
      </c>
      <c r="C234" t="str">
        <f>LEFT(Functions[[#This Row],[Hex]],1)</f>
        <v>E</v>
      </c>
      <c r="D234" t="str">
        <f>RIGHT(Functions[[#This Row],[Hex]],1)</f>
        <v>8</v>
      </c>
      <c r="E234">
        <f>_xlfn.UNICODE(Functions[[#This Row],[Caractère]])</f>
        <v>233</v>
      </c>
      <c r="F234" s="1" t="str">
        <f>INDEX(CodePage!$B$2:$Q$17,MATCH(Functions[[#This Row],[A]],CodePage!$A$2:$A$17,0),MATCH(Functions[[#This Row],[B]],CodePage!$B$1:$Q$1,0))</f>
        <v>é</v>
      </c>
      <c r="G234" s="8"/>
      <c r="H234" s="1"/>
      <c r="I234" s="1"/>
      <c r="J234" s="1"/>
      <c r="K234" s="1"/>
      <c r="L234" s="1"/>
      <c r="M234" s="1"/>
    </row>
    <row r="235" spans="1:13" x14ac:dyDescent="0.25">
      <c r="A235">
        <v>233</v>
      </c>
      <c r="B235" t="str">
        <f>IF(Functions[[#This Row],[Dec]]&lt;16,"0"&amp;DEC2HEX(A235),DEC2HEX(Functions[[#This Row],[Dec]]))</f>
        <v>E9</v>
      </c>
      <c r="C235" t="str">
        <f>LEFT(Functions[[#This Row],[Hex]],1)</f>
        <v>E</v>
      </c>
      <c r="D235" t="str">
        <f>RIGHT(Functions[[#This Row],[Hex]],1)</f>
        <v>9</v>
      </c>
      <c r="E235">
        <f>_xlfn.UNICODE(Functions[[#This Row],[Caractère]])</f>
        <v>234</v>
      </c>
      <c r="F235" s="1" t="str">
        <f>INDEX(CodePage!$B$2:$Q$17,MATCH(Functions[[#This Row],[A]],CodePage!$A$2:$A$17,0),MATCH(Functions[[#This Row],[B]],CodePage!$B$1:$Q$1,0))</f>
        <v>ê</v>
      </c>
      <c r="G235" s="8"/>
      <c r="H235" s="1"/>
      <c r="I235" s="1"/>
      <c r="J235" s="1"/>
      <c r="K235" s="1"/>
      <c r="L235" s="1"/>
      <c r="M235" s="1"/>
    </row>
    <row r="236" spans="1:13" x14ac:dyDescent="0.25">
      <c r="A236">
        <v>234</v>
      </c>
      <c r="B236" t="str">
        <f>IF(Functions[[#This Row],[Dec]]&lt;16,"0"&amp;DEC2HEX(A236),DEC2HEX(Functions[[#This Row],[Dec]]))</f>
        <v>EA</v>
      </c>
      <c r="C236" t="str">
        <f>LEFT(Functions[[#This Row],[Hex]],1)</f>
        <v>E</v>
      </c>
      <c r="D236" t="str">
        <f>RIGHT(Functions[[#This Row],[Hex]],1)</f>
        <v>A</v>
      </c>
      <c r="E236">
        <f>_xlfn.UNICODE(Functions[[#This Row],[Caractère]])</f>
        <v>235</v>
      </c>
      <c r="F236" s="1" t="str">
        <f>INDEX(CodePage!$B$2:$Q$17,MATCH(Functions[[#This Row],[A]],CodePage!$A$2:$A$17,0),MATCH(Functions[[#This Row],[B]],CodePage!$B$1:$Q$1,0))</f>
        <v>ë</v>
      </c>
      <c r="G236" s="8"/>
      <c r="H236" s="1"/>
      <c r="I236" s="1"/>
      <c r="J236" s="1"/>
      <c r="K236" s="1"/>
      <c r="L236" s="1"/>
      <c r="M236" s="1"/>
    </row>
    <row r="237" spans="1:13" x14ac:dyDescent="0.25">
      <c r="A237">
        <v>235</v>
      </c>
      <c r="B237" t="str">
        <f>IF(Functions[[#This Row],[Dec]]&lt;16,"0"&amp;DEC2HEX(A237),DEC2HEX(Functions[[#This Row],[Dec]]))</f>
        <v>EB</v>
      </c>
      <c r="C237" t="str">
        <f>LEFT(Functions[[#This Row],[Hex]],1)</f>
        <v>E</v>
      </c>
      <c r="D237" t="str">
        <f>RIGHT(Functions[[#This Row],[Hex]],1)</f>
        <v>B</v>
      </c>
      <c r="E237">
        <f>_xlfn.UNICODE(Functions[[#This Row],[Caractère]])</f>
        <v>236</v>
      </c>
      <c r="F237" s="1" t="str">
        <f>INDEX(CodePage!$B$2:$Q$17,MATCH(Functions[[#This Row],[A]],CodePage!$A$2:$A$17,0),MATCH(Functions[[#This Row],[B]],CodePage!$B$1:$Q$1,0))</f>
        <v>ì</v>
      </c>
      <c r="G237" s="8"/>
      <c r="H237" s="1"/>
      <c r="I237" s="1"/>
      <c r="J237" s="1"/>
      <c r="K237" s="1"/>
      <c r="L237" s="1"/>
      <c r="M237" s="1"/>
    </row>
    <row r="238" spans="1:13" x14ac:dyDescent="0.25">
      <c r="A238">
        <v>236</v>
      </c>
      <c r="B238" t="str">
        <f>IF(Functions[[#This Row],[Dec]]&lt;16,"0"&amp;DEC2HEX(A238),DEC2HEX(Functions[[#This Row],[Dec]]))</f>
        <v>EC</v>
      </c>
      <c r="C238" t="str">
        <f>LEFT(Functions[[#This Row],[Hex]],1)</f>
        <v>E</v>
      </c>
      <c r="D238" t="str">
        <f>RIGHT(Functions[[#This Row],[Hex]],1)</f>
        <v>C</v>
      </c>
      <c r="E238">
        <f>_xlfn.UNICODE(Functions[[#This Row],[Caractère]])</f>
        <v>237</v>
      </c>
      <c r="F238" s="1" t="str">
        <f>INDEX(CodePage!$B$2:$Q$17,MATCH(Functions[[#This Row],[A]],CodePage!$A$2:$A$17,0),MATCH(Functions[[#This Row],[B]],CodePage!$B$1:$Q$1,0))</f>
        <v>í</v>
      </c>
      <c r="G238" s="8"/>
      <c r="H238" s="1"/>
      <c r="I238" s="1"/>
      <c r="J238" s="1"/>
      <c r="K238" s="1"/>
      <c r="L238" s="1"/>
      <c r="M238" s="1"/>
    </row>
    <row r="239" spans="1:13" x14ac:dyDescent="0.25">
      <c r="A239">
        <v>237</v>
      </c>
      <c r="B239" t="str">
        <f>IF(Functions[[#This Row],[Dec]]&lt;16,"0"&amp;DEC2HEX(A239),DEC2HEX(Functions[[#This Row],[Dec]]))</f>
        <v>ED</v>
      </c>
      <c r="C239" t="str">
        <f>LEFT(Functions[[#This Row],[Hex]],1)</f>
        <v>E</v>
      </c>
      <c r="D239" t="str">
        <f>RIGHT(Functions[[#This Row],[Hex]],1)</f>
        <v>D</v>
      </c>
      <c r="E239">
        <f>_xlfn.UNICODE(Functions[[#This Row],[Caractère]])</f>
        <v>238</v>
      </c>
      <c r="F239" s="1" t="str">
        <f>INDEX(CodePage!$B$2:$Q$17,MATCH(Functions[[#This Row],[A]],CodePage!$A$2:$A$17,0),MATCH(Functions[[#This Row],[B]],CodePage!$B$1:$Q$1,0))</f>
        <v>î</v>
      </c>
      <c r="G239" s="8"/>
      <c r="H239" s="1"/>
      <c r="I239" s="1"/>
      <c r="J239" s="1"/>
      <c r="K239" s="1"/>
      <c r="L239" s="1"/>
      <c r="M239" s="1"/>
    </row>
    <row r="240" spans="1:13" x14ac:dyDescent="0.25">
      <c r="A240">
        <v>238</v>
      </c>
      <c r="B240" t="str">
        <f>IF(Functions[[#This Row],[Dec]]&lt;16,"0"&amp;DEC2HEX(A240),DEC2HEX(Functions[[#This Row],[Dec]]))</f>
        <v>EE</v>
      </c>
      <c r="C240" t="str">
        <f>LEFT(Functions[[#This Row],[Hex]],1)</f>
        <v>E</v>
      </c>
      <c r="D240" t="str">
        <f>RIGHT(Functions[[#This Row],[Hex]],1)</f>
        <v>E</v>
      </c>
      <c r="E240">
        <f>_xlfn.UNICODE(Functions[[#This Row],[Caractère]])</f>
        <v>239</v>
      </c>
      <c r="F240" s="1" t="str">
        <f>INDEX(CodePage!$B$2:$Q$17,MATCH(Functions[[#This Row],[A]],CodePage!$A$2:$A$17,0),MATCH(Functions[[#This Row],[B]],CodePage!$B$1:$Q$1,0))</f>
        <v>ï</v>
      </c>
      <c r="G240" s="8"/>
      <c r="H240" s="1"/>
      <c r="I240" s="1"/>
      <c r="J240" s="1"/>
      <c r="K240" s="1"/>
      <c r="L240" s="1"/>
      <c r="M240" s="1"/>
    </row>
    <row r="241" spans="1:13" x14ac:dyDescent="0.25">
      <c r="A241">
        <v>239</v>
      </c>
      <c r="B241" t="str">
        <f>IF(Functions[[#This Row],[Dec]]&lt;16,"0"&amp;DEC2HEX(A241),DEC2HEX(Functions[[#This Row],[Dec]]))</f>
        <v>EF</v>
      </c>
      <c r="C241" t="str">
        <f>LEFT(Functions[[#This Row],[Hex]],1)</f>
        <v>E</v>
      </c>
      <c r="D241" t="str">
        <f>RIGHT(Functions[[#This Row],[Hex]],1)</f>
        <v>F</v>
      </c>
      <c r="E241">
        <f>_xlfn.UNICODE(Functions[[#This Row],[Caractère]])</f>
        <v>240</v>
      </c>
      <c r="F241" s="1" t="str">
        <f>INDEX(CodePage!$B$2:$Q$17,MATCH(Functions[[#This Row],[A]],CodePage!$A$2:$A$17,0),MATCH(Functions[[#This Row],[B]],CodePage!$B$1:$Q$1,0))</f>
        <v>ð</v>
      </c>
      <c r="G241" s="8"/>
      <c r="H241" s="1"/>
      <c r="I241" s="1"/>
      <c r="J241" s="1"/>
      <c r="K241" s="1"/>
      <c r="L241" s="1"/>
      <c r="M241" s="1"/>
    </row>
    <row r="242" spans="1:13" x14ac:dyDescent="0.25">
      <c r="A242">
        <v>240</v>
      </c>
      <c r="B242" t="str">
        <f>IF(Functions[[#This Row],[Dec]]&lt;16,"0"&amp;DEC2HEX(A242),DEC2HEX(Functions[[#This Row],[Dec]]))</f>
        <v>F0</v>
      </c>
      <c r="C242" t="str">
        <f>LEFT(Functions[[#This Row],[Hex]],1)</f>
        <v>F</v>
      </c>
      <c r="D242" t="str">
        <f>RIGHT(Functions[[#This Row],[Hex]],1)</f>
        <v>0</v>
      </c>
      <c r="E242">
        <f>_xlfn.UNICODE(Functions[[#This Row],[Caractère]])</f>
        <v>241</v>
      </c>
      <c r="F242" s="1" t="str">
        <f>INDEX(CodePage!$B$2:$Q$17,MATCH(Functions[[#This Row],[A]],CodePage!$A$2:$A$17,0),MATCH(Functions[[#This Row],[B]],CodePage!$B$1:$Q$1,0))</f>
        <v>ñ</v>
      </c>
      <c r="G242" s="8"/>
      <c r="H242" s="1"/>
      <c r="I242" s="1"/>
      <c r="J242" s="1"/>
      <c r="K242" s="1"/>
      <c r="L242" s="1"/>
      <c r="M242" s="1"/>
    </row>
    <row r="243" spans="1:13" x14ac:dyDescent="0.25">
      <c r="A243">
        <v>241</v>
      </c>
      <c r="B243" t="str">
        <f>IF(Functions[[#This Row],[Dec]]&lt;16,"0"&amp;DEC2HEX(A243),DEC2HEX(Functions[[#This Row],[Dec]]))</f>
        <v>F1</v>
      </c>
      <c r="C243" t="str">
        <f>LEFT(Functions[[#This Row],[Hex]],1)</f>
        <v>F</v>
      </c>
      <c r="D243" t="str">
        <f>RIGHT(Functions[[#This Row],[Hex]],1)</f>
        <v>1</v>
      </c>
      <c r="E243">
        <f>_xlfn.UNICODE(Functions[[#This Row],[Caractère]])</f>
        <v>242</v>
      </c>
      <c r="F243" s="1" t="str">
        <f>INDEX(CodePage!$B$2:$Q$17,MATCH(Functions[[#This Row],[A]],CodePage!$A$2:$A$17,0),MATCH(Functions[[#This Row],[B]],CodePage!$B$1:$Q$1,0))</f>
        <v>ò</v>
      </c>
      <c r="G243" s="8"/>
      <c r="H243" s="1"/>
      <c r="I243" s="1"/>
      <c r="J243" s="1"/>
      <c r="K243" s="1"/>
      <c r="L243" s="1"/>
      <c r="M243" s="1"/>
    </row>
    <row r="244" spans="1:13" x14ac:dyDescent="0.25">
      <c r="A244">
        <v>242</v>
      </c>
      <c r="B244" t="str">
        <f>IF(Functions[[#This Row],[Dec]]&lt;16,"0"&amp;DEC2HEX(A244),DEC2HEX(Functions[[#This Row],[Dec]]))</f>
        <v>F2</v>
      </c>
      <c r="C244" t="str">
        <f>LEFT(Functions[[#This Row],[Hex]],1)</f>
        <v>F</v>
      </c>
      <c r="D244" t="str">
        <f>RIGHT(Functions[[#This Row],[Hex]],1)</f>
        <v>2</v>
      </c>
      <c r="E244">
        <f>_xlfn.UNICODE(Functions[[#This Row],[Caractère]])</f>
        <v>243</v>
      </c>
      <c r="F244" s="1" t="str">
        <f>INDEX(CodePage!$B$2:$Q$17,MATCH(Functions[[#This Row],[A]],CodePage!$A$2:$A$17,0),MATCH(Functions[[#This Row],[B]],CodePage!$B$1:$Q$1,0))</f>
        <v>ó</v>
      </c>
      <c r="G244" s="8"/>
      <c r="H244" s="1"/>
      <c r="I244" s="1"/>
      <c r="J244" s="1"/>
      <c r="K244" s="1"/>
      <c r="L244" s="1"/>
      <c r="M244" s="1"/>
    </row>
    <row r="245" spans="1:13" x14ac:dyDescent="0.25">
      <c r="A245">
        <v>243</v>
      </c>
      <c r="B245" t="str">
        <f>IF(Functions[[#This Row],[Dec]]&lt;16,"0"&amp;DEC2HEX(A245),DEC2HEX(Functions[[#This Row],[Dec]]))</f>
        <v>F3</v>
      </c>
      <c r="C245" t="str">
        <f>LEFT(Functions[[#This Row],[Hex]],1)</f>
        <v>F</v>
      </c>
      <c r="D245" t="str">
        <f>RIGHT(Functions[[#This Row],[Hex]],1)</f>
        <v>3</v>
      </c>
      <c r="E245">
        <f>_xlfn.UNICODE(Functions[[#This Row],[Caractère]])</f>
        <v>244</v>
      </c>
      <c r="F245" s="1" t="str">
        <f>INDEX(CodePage!$B$2:$Q$17,MATCH(Functions[[#This Row],[A]],CodePage!$A$2:$A$17,0),MATCH(Functions[[#This Row],[B]],CodePage!$B$1:$Q$1,0))</f>
        <v>ô</v>
      </c>
      <c r="G245" s="8"/>
      <c r="H245" s="1"/>
      <c r="I245" s="1"/>
      <c r="J245" s="1"/>
      <c r="K245" s="1"/>
      <c r="L245" s="1"/>
      <c r="M245" s="1"/>
    </row>
    <row r="246" spans="1:13" x14ac:dyDescent="0.25">
      <c r="A246">
        <v>244</v>
      </c>
      <c r="B246" t="str">
        <f>IF(Functions[[#This Row],[Dec]]&lt;16,"0"&amp;DEC2HEX(A246),DEC2HEX(Functions[[#This Row],[Dec]]))</f>
        <v>F4</v>
      </c>
      <c r="C246" t="str">
        <f>LEFT(Functions[[#This Row],[Hex]],1)</f>
        <v>F</v>
      </c>
      <c r="D246" t="str">
        <f>RIGHT(Functions[[#This Row],[Hex]],1)</f>
        <v>4</v>
      </c>
      <c r="E246">
        <f>_xlfn.UNICODE(Functions[[#This Row],[Caractère]])</f>
        <v>245</v>
      </c>
      <c r="F246" s="1" t="str">
        <f>INDEX(CodePage!$B$2:$Q$17,MATCH(Functions[[#This Row],[A]],CodePage!$A$2:$A$17,0),MATCH(Functions[[#This Row],[B]],CodePage!$B$1:$Q$1,0))</f>
        <v>õ</v>
      </c>
      <c r="G246" s="8"/>
      <c r="H246" s="1"/>
      <c r="I246" s="1"/>
      <c r="J246" s="1"/>
      <c r="K246" s="1"/>
      <c r="L246" s="1"/>
      <c r="M246" s="1"/>
    </row>
    <row r="247" spans="1:13" x14ac:dyDescent="0.25">
      <c r="A247">
        <v>245</v>
      </c>
      <c r="B247" t="str">
        <f>IF(Functions[[#This Row],[Dec]]&lt;16,"0"&amp;DEC2HEX(A247),DEC2HEX(Functions[[#This Row],[Dec]]))</f>
        <v>F5</v>
      </c>
      <c r="C247" t="str">
        <f>LEFT(Functions[[#This Row],[Hex]],1)</f>
        <v>F</v>
      </c>
      <c r="D247" t="str">
        <f>RIGHT(Functions[[#This Row],[Hex]],1)</f>
        <v>5</v>
      </c>
      <c r="E247">
        <f>_xlfn.UNICODE(Functions[[#This Row],[Caractère]])</f>
        <v>246</v>
      </c>
      <c r="F247" s="1" t="str">
        <f>INDEX(CodePage!$B$2:$Q$17,MATCH(Functions[[#This Row],[A]],CodePage!$A$2:$A$17,0),MATCH(Functions[[#This Row],[B]],CodePage!$B$1:$Q$1,0))</f>
        <v>ö</v>
      </c>
      <c r="G247" s="8"/>
      <c r="H247" s="1"/>
      <c r="I247" s="1"/>
      <c r="J247" s="1"/>
      <c r="K247" s="1"/>
      <c r="L247" s="1"/>
      <c r="M247" s="1"/>
    </row>
    <row r="248" spans="1:13" x14ac:dyDescent="0.25">
      <c r="A248">
        <v>246</v>
      </c>
      <c r="B248" t="str">
        <f>IF(Functions[[#This Row],[Dec]]&lt;16,"0"&amp;DEC2HEX(A248),DEC2HEX(Functions[[#This Row],[Dec]]))</f>
        <v>F6</v>
      </c>
      <c r="C248" t="str">
        <f>LEFT(Functions[[#This Row],[Hex]],1)</f>
        <v>F</v>
      </c>
      <c r="D248" t="str">
        <f>RIGHT(Functions[[#This Row],[Hex]],1)</f>
        <v>6</v>
      </c>
      <c r="E248">
        <f>_xlfn.UNICODE(Functions[[#This Row],[Caractère]])</f>
        <v>247</v>
      </c>
      <c r="F248" s="1" t="str">
        <f>INDEX(CodePage!$B$2:$Q$17,MATCH(Functions[[#This Row],[A]],CodePage!$A$2:$A$17,0),MATCH(Functions[[#This Row],[B]],CodePage!$B$1:$Q$1,0))</f>
        <v>÷</v>
      </c>
      <c r="G248" s="8">
        <v>2</v>
      </c>
      <c r="H248" s="1" t="s">
        <v>25</v>
      </c>
      <c r="I248" s="1"/>
      <c r="J248" s="1"/>
      <c r="K248" s="1"/>
      <c r="L248" s="1" t="s">
        <v>22</v>
      </c>
      <c r="M248" s="1"/>
    </row>
    <row r="249" spans="1:13" x14ac:dyDescent="0.25">
      <c r="A249">
        <v>247</v>
      </c>
      <c r="B249" t="str">
        <f>IF(Functions[[#This Row],[Dec]]&lt;16,"0"&amp;DEC2HEX(A249),DEC2HEX(Functions[[#This Row],[Dec]]))</f>
        <v>F7</v>
      </c>
      <c r="C249" t="str">
        <f>LEFT(Functions[[#This Row],[Hex]],1)</f>
        <v>F</v>
      </c>
      <c r="D249" t="str">
        <f>RIGHT(Functions[[#This Row],[Hex]],1)</f>
        <v>7</v>
      </c>
      <c r="E249">
        <f>_xlfn.UNICODE(Functions[[#This Row],[Caractère]])</f>
        <v>248</v>
      </c>
      <c r="F249" s="1" t="str">
        <f>INDEX(CodePage!$B$2:$Q$17,MATCH(Functions[[#This Row],[A]],CodePage!$A$2:$A$17,0),MATCH(Functions[[#This Row],[B]],CodePage!$B$1:$Q$1,0))</f>
        <v>ø</v>
      </c>
      <c r="G249" s="8"/>
      <c r="H249" s="1"/>
      <c r="I249" s="1"/>
      <c r="J249" s="1"/>
      <c r="K249" s="1"/>
      <c r="L249" s="1"/>
      <c r="M249" s="1"/>
    </row>
    <row r="250" spans="1:13" x14ac:dyDescent="0.25">
      <c r="A250">
        <v>248</v>
      </c>
      <c r="B250" t="str">
        <f>IF(Functions[[#This Row],[Dec]]&lt;16,"0"&amp;DEC2HEX(A250),DEC2HEX(Functions[[#This Row],[Dec]]))</f>
        <v>F8</v>
      </c>
      <c r="C250" t="str">
        <f>LEFT(Functions[[#This Row],[Hex]],1)</f>
        <v>F</v>
      </c>
      <c r="D250" t="str">
        <f>RIGHT(Functions[[#This Row],[Hex]],1)</f>
        <v>8</v>
      </c>
      <c r="E250">
        <f>_xlfn.UNICODE(Functions[[#This Row],[Caractère]])</f>
        <v>249</v>
      </c>
      <c r="F250" s="1" t="str">
        <f>INDEX(CodePage!$B$2:$Q$17,MATCH(Functions[[#This Row],[A]],CodePage!$A$2:$A$17,0),MATCH(Functions[[#This Row],[B]],CodePage!$B$1:$Q$1,0))</f>
        <v>ù</v>
      </c>
      <c r="G250" s="8"/>
      <c r="H250" s="1"/>
      <c r="I250" s="1"/>
      <c r="J250" s="1"/>
      <c r="K250" s="1"/>
      <c r="L250" s="1"/>
      <c r="M250" s="1"/>
    </row>
    <row r="251" spans="1:13" x14ac:dyDescent="0.25">
      <c r="A251">
        <v>249</v>
      </c>
      <c r="B251" t="str">
        <f>IF(Functions[[#This Row],[Dec]]&lt;16,"0"&amp;DEC2HEX(A251),DEC2HEX(Functions[[#This Row],[Dec]]))</f>
        <v>F9</v>
      </c>
      <c r="C251" t="str">
        <f>LEFT(Functions[[#This Row],[Hex]],1)</f>
        <v>F</v>
      </c>
      <c r="D251" t="str">
        <f>RIGHT(Functions[[#This Row],[Hex]],1)</f>
        <v>9</v>
      </c>
      <c r="E251">
        <f>_xlfn.UNICODE(Functions[[#This Row],[Caractère]])</f>
        <v>250</v>
      </c>
      <c r="F251" s="1" t="str">
        <f>INDEX(CodePage!$B$2:$Q$17,MATCH(Functions[[#This Row],[A]],CodePage!$A$2:$A$17,0),MATCH(Functions[[#This Row],[B]],CodePage!$B$1:$Q$1,0))</f>
        <v>ú</v>
      </c>
      <c r="G251" s="8"/>
      <c r="H251" s="1"/>
      <c r="I251" s="1"/>
      <c r="J251" s="1"/>
      <c r="K251" s="1"/>
      <c r="L251" s="1"/>
      <c r="M251" s="1"/>
    </row>
    <row r="252" spans="1:13" x14ac:dyDescent="0.25">
      <c r="A252">
        <v>250</v>
      </c>
      <c r="B252" t="str">
        <f>IF(Functions[[#This Row],[Dec]]&lt;16,"0"&amp;DEC2HEX(A252),DEC2HEX(Functions[[#This Row],[Dec]]))</f>
        <v>FA</v>
      </c>
      <c r="C252" t="str">
        <f>LEFT(Functions[[#This Row],[Hex]],1)</f>
        <v>F</v>
      </c>
      <c r="D252" t="str">
        <f>RIGHT(Functions[[#This Row],[Hex]],1)</f>
        <v>A</v>
      </c>
      <c r="E252">
        <f>_xlfn.UNICODE(Functions[[#This Row],[Caractère]])</f>
        <v>251</v>
      </c>
      <c r="F252" s="1" t="str">
        <f>INDEX(CodePage!$B$2:$Q$17,MATCH(Functions[[#This Row],[A]],CodePage!$A$2:$A$17,0),MATCH(Functions[[#This Row],[B]],CodePage!$B$1:$Q$1,0))</f>
        <v>û</v>
      </c>
      <c r="G252" s="8"/>
      <c r="H252" s="1"/>
      <c r="I252" s="1"/>
      <c r="J252" s="1"/>
      <c r="K252" s="1"/>
      <c r="L252" s="1"/>
      <c r="M252" s="1"/>
    </row>
    <row r="253" spans="1:13" x14ac:dyDescent="0.25">
      <c r="A253">
        <v>251</v>
      </c>
      <c r="B253" t="str">
        <f>IF(Functions[[#This Row],[Dec]]&lt;16,"0"&amp;DEC2HEX(A253),DEC2HEX(Functions[[#This Row],[Dec]]))</f>
        <v>FB</v>
      </c>
      <c r="C253" t="str">
        <f>LEFT(Functions[[#This Row],[Hex]],1)</f>
        <v>F</v>
      </c>
      <c r="D253" t="str">
        <f>RIGHT(Functions[[#This Row],[Hex]],1)</f>
        <v>B</v>
      </c>
      <c r="E253">
        <f>_xlfn.UNICODE(Functions[[#This Row],[Caractère]])</f>
        <v>252</v>
      </c>
      <c r="F253" s="1" t="str">
        <f>INDEX(CodePage!$B$2:$Q$17,MATCH(Functions[[#This Row],[A]],CodePage!$A$2:$A$17,0),MATCH(Functions[[#This Row],[B]],CodePage!$B$1:$Q$1,0))</f>
        <v>ü</v>
      </c>
      <c r="G253" s="8"/>
      <c r="H253" s="1"/>
      <c r="I253" s="1"/>
      <c r="J253" s="1"/>
      <c r="K253" s="1"/>
      <c r="L253" s="1"/>
      <c r="M253" s="1"/>
    </row>
    <row r="254" spans="1:13" x14ac:dyDescent="0.25">
      <c r="A254">
        <v>252</v>
      </c>
      <c r="B254" t="str">
        <f>IF(Functions[[#This Row],[Dec]]&lt;16,"0"&amp;DEC2HEX(A254),DEC2HEX(Functions[[#This Row],[Dec]]))</f>
        <v>FC</v>
      </c>
      <c r="C254" t="str">
        <f>LEFT(Functions[[#This Row],[Hex]],1)</f>
        <v>F</v>
      </c>
      <c r="D254" t="str">
        <f>RIGHT(Functions[[#This Row],[Hex]],1)</f>
        <v>C</v>
      </c>
      <c r="E254">
        <f>_xlfn.UNICODE(Functions[[#This Row],[Caractère]])</f>
        <v>253</v>
      </c>
      <c r="F254" s="1" t="str">
        <f>INDEX(CodePage!$B$2:$Q$17,MATCH(Functions[[#This Row],[A]],CodePage!$A$2:$A$17,0),MATCH(Functions[[#This Row],[B]],CodePage!$B$1:$Q$1,0))</f>
        <v>ý</v>
      </c>
      <c r="G254" s="8"/>
      <c r="H254" s="1"/>
      <c r="I254" s="1"/>
      <c r="J254" s="1"/>
      <c r="K254" s="1"/>
      <c r="L254" s="1"/>
      <c r="M254" s="1"/>
    </row>
    <row r="255" spans="1:13" x14ac:dyDescent="0.25">
      <c r="A255">
        <v>253</v>
      </c>
      <c r="B255" t="str">
        <f>IF(Functions[[#This Row],[Dec]]&lt;16,"0"&amp;DEC2HEX(A255),DEC2HEX(Functions[[#This Row],[Dec]]))</f>
        <v>FD</v>
      </c>
      <c r="C255" t="str">
        <f>LEFT(Functions[[#This Row],[Hex]],1)</f>
        <v>F</v>
      </c>
      <c r="D255" t="str">
        <f>RIGHT(Functions[[#This Row],[Hex]],1)</f>
        <v>D</v>
      </c>
      <c r="E255">
        <f>_xlfn.UNICODE(Functions[[#This Row],[Caractère]])</f>
        <v>254</v>
      </c>
      <c r="F255" s="1" t="str">
        <f>INDEX(CodePage!$B$2:$Q$17,MATCH(Functions[[#This Row],[A]],CodePage!$A$2:$A$17,0),MATCH(Functions[[#This Row],[B]],CodePage!$B$1:$Q$1,0))</f>
        <v>þ</v>
      </c>
      <c r="G255" s="8"/>
      <c r="H255" s="1"/>
      <c r="I255" s="1"/>
      <c r="J255" s="1"/>
      <c r="K255" s="1"/>
      <c r="L255" s="1"/>
      <c r="M255" s="1"/>
    </row>
    <row r="256" spans="1:13" x14ac:dyDescent="0.25">
      <c r="A256">
        <v>254</v>
      </c>
      <c r="B256" t="str">
        <f>IF(Functions[[#This Row],[Dec]]&lt;16,"0"&amp;DEC2HEX(A256),DEC2HEX(Functions[[#This Row],[Dec]]))</f>
        <v>FE</v>
      </c>
      <c r="C256" t="str">
        <f>LEFT(Functions[[#This Row],[Hex]],1)</f>
        <v>F</v>
      </c>
      <c r="D256" t="str">
        <f>RIGHT(Functions[[#This Row],[Hex]],1)</f>
        <v>E</v>
      </c>
      <c r="E256">
        <f>_xlfn.UNICODE(Functions[[#This Row],[Caractère]])</f>
        <v>255</v>
      </c>
      <c r="F256" s="1" t="str">
        <f>INDEX(CodePage!$B$2:$Q$17,MATCH(Functions[[#This Row],[A]],CodePage!$A$2:$A$17,0),MATCH(Functions[[#This Row],[B]],CodePage!$B$1:$Q$1,0))</f>
        <v>ÿ</v>
      </c>
      <c r="G256" s="8"/>
      <c r="H256" s="1"/>
      <c r="I256" s="1"/>
      <c r="J256" s="1"/>
      <c r="K256" s="1"/>
      <c r="L256" s="1"/>
      <c r="M256" s="1"/>
    </row>
    <row r="257" spans="1:13" x14ac:dyDescent="0.25">
      <c r="A257">
        <v>255</v>
      </c>
      <c r="B257" t="str">
        <f>IF(Functions[[#This Row],[Dec]]&lt;16,"0"&amp;DEC2HEX(A257),DEC2HEX(Functions[[#This Row],[Dec]]))</f>
        <v>FF</v>
      </c>
      <c r="C257" t="str">
        <f>LEFT(Functions[[#This Row],[Hex]],1)</f>
        <v>F</v>
      </c>
      <c r="D257" t="str">
        <f>RIGHT(Functions[[#This Row],[Hex]],1)</f>
        <v>F</v>
      </c>
      <c r="E257">
        <f>_xlfn.UNICODE(Functions[[#This Row],[Caractère]])</f>
        <v>256</v>
      </c>
      <c r="F257" s="1" t="str">
        <f>INDEX(CodePage!$B$2:$Q$17,MATCH(Functions[[#This Row],[A]],CodePage!$A$2:$A$17,0),MATCH(Functions[[#This Row],[B]],CodePage!$B$1:$Q$1,0))</f>
        <v>Ā</v>
      </c>
      <c r="G257" s="8"/>
      <c r="H257" s="1"/>
      <c r="I257" s="1"/>
      <c r="J257" s="1"/>
      <c r="K257" s="1"/>
      <c r="L257" s="1"/>
      <c r="M25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2" sqref="A2"/>
    </sheetView>
  </sheetViews>
  <sheetFormatPr baseColWidth="10" defaultRowHeight="15" x14ac:dyDescent="0.25"/>
  <cols>
    <col min="4" max="4" width="41.42578125" bestFit="1" customWidth="1"/>
    <col min="5" max="5" width="16" customWidth="1"/>
  </cols>
  <sheetData>
    <row r="1" spans="1:5" x14ac:dyDescent="0.25">
      <c r="A1" t="s">
        <v>98</v>
      </c>
      <c r="B1" t="s">
        <v>84</v>
      </c>
      <c r="C1" t="s">
        <v>20</v>
      </c>
      <c r="D1" t="s">
        <v>9</v>
      </c>
      <c r="E1" t="s">
        <v>99</v>
      </c>
    </row>
    <row r="2" spans="1:5" x14ac:dyDescent="0.25">
      <c r="A2" t="s">
        <v>115</v>
      </c>
      <c r="B2" t="s">
        <v>116</v>
      </c>
      <c r="C2" t="s">
        <v>118</v>
      </c>
      <c r="D2" t="s">
        <v>120</v>
      </c>
      <c r="E2">
        <f>COUNTIF(Functions[Caractère],Tableau2[[#This Row],[Modifier]])</f>
        <v>2</v>
      </c>
    </row>
    <row r="3" spans="1:5" x14ac:dyDescent="0.25">
      <c r="A3" t="s">
        <v>115</v>
      </c>
      <c r="B3" t="s">
        <v>117</v>
      </c>
      <c r="C3" t="s">
        <v>78</v>
      </c>
      <c r="D3" t="s">
        <v>121</v>
      </c>
      <c r="E3">
        <f>COUNTIF(Functions[Caractère],Tableau2[[#This Row],[Modifier]])</f>
        <v>2</v>
      </c>
    </row>
    <row r="4" spans="1:5" x14ac:dyDescent="0.25">
      <c r="A4" t="s">
        <v>115</v>
      </c>
      <c r="B4" t="s">
        <v>122</v>
      </c>
      <c r="C4" t="s">
        <v>78</v>
      </c>
      <c r="D4" t="s">
        <v>123</v>
      </c>
      <c r="E4" s="1">
        <f>COUNTIF(Functions[Caractère],Tableau2[[#This Row],[Modifier]])</f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abSelected="1" topLeftCell="A22" workbookViewId="0">
      <selection activeCell="I3" sqref="I3"/>
    </sheetView>
  </sheetViews>
  <sheetFormatPr baseColWidth="10" defaultRowHeight="15" x14ac:dyDescent="0.25"/>
  <cols>
    <col min="1" max="1" width="17.42578125" bestFit="1" customWidth="1"/>
    <col min="3" max="4" width="0" hidden="1" customWidth="1"/>
    <col min="5" max="5" width="12.28515625" hidden="1" customWidth="1"/>
    <col min="6" max="6" width="20.7109375" hidden="1" customWidth="1"/>
    <col min="7" max="7" width="7" hidden="1" customWidth="1"/>
    <col min="10" max="11" width="13.28515625" customWidth="1"/>
  </cols>
  <sheetData>
    <row r="1" spans="1:15" x14ac:dyDescent="0.25">
      <c r="A1" t="s">
        <v>98</v>
      </c>
      <c r="B1" t="s">
        <v>136</v>
      </c>
      <c r="C1" t="s">
        <v>174</v>
      </c>
      <c r="D1" t="s">
        <v>84</v>
      </c>
      <c r="E1" t="s">
        <v>144</v>
      </c>
      <c r="F1" t="s">
        <v>172</v>
      </c>
      <c r="G1" t="s">
        <v>173</v>
      </c>
      <c r="H1" t="s">
        <v>143</v>
      </c>
      <c r="I1" t="s">
        <v>198</v>
      </c>
      <c r="J1" t="s">
        <v>9</v>
      </c>
      <c r="K1" t="s">
        <v>132</v>
      </c>
      <c r="L1" t="s">
        <v>49</v>
      </c>
      <c r="M1" t="s">
        <v>134</v>
      </c>
      <c r="N1" t="s">
        <v>46</v>
      </c>
      <c r="O1" t="s">
        <v>135</v>
      </c>
    </row>
    <row r="2" spans="1:15" x14ac:dyDescent="0.25">
      <c r="A2" t="s">
        <v>23</v>
      </c>
      <c r="B2" t="s">
        <v>137</v>
      </c>
      <c r="C2" t="str">
        <f>LEFT(Tableau3[[#This Row],[Character]],1)</f>
        <v>+</v>
      </c>
      <c r="D2" t="str">
        <f>IF(LEN(Tableau3[[#This Row],[Character]])&gt;1,RIGHT(Tableau3[[#This Row],[Character]],LEN(Tableau3[[#This Row],[Character]])-1),"")</f>
        <v/>
      </c>
      <c r="E2">
        <f>_xlfn.UNICODE(Tableau3[[#This Row],[Command]])</f>
        <v>43</v>
      </c>
      <c r="F2" t="str">
        <f>IF(Tableau3[[#This Row],[Modifier]]&lt;&gt;"",_xlfn.UNICODE(Tableau3[[#This Row],[Modifier]]),"")</f>
        <v/>
      </c>
      <c r="G2" t="str">
        <f>Tableau3[[#This Row],[Char Code]]&amp;Tableau3[[#This Row],[Char Code Modifier]]</f>
        <v>43</v>
      </c>
      <c r="H2" t="b">
        <f>COUNTIFS(Tableau3[ID],Tableau3[[#This Row],[ID]])=1</f>
        <v>1</v>
      </c>
      <c r="I2" t="b">
        <f>COUNTIF(Tableau3[Function],Tableau3[[#This Row],[Function]])=1</f>
        <v>1</v>
      </c>
      <c r="K2" t="s">
        <v>78</v>
      </c>
      <c r="L2" t="s">
        <v>22</v>
      </c>
      <c r="M2" t="s">
        <v>22</v>
      </c>
      <c r="N2" t="s">
        <v>22</v>
      </c>
      <c r="O2" t="s">
        <v>22</v>
      </c>
    </row>
    <row r="3" spans="1:15" x14ac:dyDescent="0.25">
      <c r="A3" t="s">
        <v>24</v>
      </c>
      <c r="B3" t="s">
        <v>138</v>
      </c>
      <c r="C3" t="str">
        <f>LEFT(Tableau3[[#This Row],[Character]],1)</f>
        <v>-</v>
      </c>
      <c r="D3" t="str">
        <f>IF(LEN(Tableau3[[#This Row],[Character]])&gt;1,RIGHT(Tableau3[[#This Row],[Character]],LEN(Tableau3[[#This Row],[Character]])-1),"")</f>
        <v/>
      </c>
      <c r="E3">
        <f>_xlfn.UNICODE(Tableau3[[#This Row],[Command]])</f>
        <v>45</v>
      </c>
      <c r="F3" t="str">
        <f>IF(Tableau3[[#This Row],[Modifier]]&lt;&gt;"",_xlfn.UNICODE(Tableau3[[#This Row],[Modifier]]),"")</f>
        <v/>
      </c>
      <c r="G3" t="str">
        <f>Tableau3[[#This Row],[Char Code]]&amp;Tableau3[[#This Row],[Char Code Modifier]]</f>
        <v>45</v>
      </c>
      <c r="H3" t="b">
        <f>COUNTIFS(Tableau3[ID],Tableau3[[#This Row],[ID]])=1</f>
        <v>1</v>
      </c>
      <c r="I3" t="b">
        <f>COUNTIF(Tableau3[Function],Tableau3[[#This Row],[Function]])=1</f>
        <v>1</v>
      </c>
      <c r="K3" t="s">
        <v>78</v>
      </c>
      <c r="M3" t="s">
        <v>22</v>
      </c>
      <c r="O3" t="s">
        <v>22</v>
      </c>
    </row>
    <row r="4" spans="1:15" x14ac:dyDescent="0.25">
      <c r="A4" t="s">
        <v>25</v>
      </c>
      <c r="B4" s="13" t="s">
        <v>139</v>
      </c>
      <c r="C4" s="13" t="str">
        <f>LEFT(Tableau3[[#This Row],[Character]],1)</f>
        <v>/</v>
      </c>
      <c r="D4" s="13" t="str">
        <f>IF(LEN(Tableau3[[#This Row],[Character]])&gt;1,RIGHT(Tableau3[[#This Row],[Character]],LEN(Tableau3[[#This Row],[Character]])-1),"")</f>
        <v/>
      </c>
      <c r="E4" s="13">
        <f>_xlfn.UNICODE(Tableau3[[#This Row],[Command]])</f>
        <v>47</v>
      </c>
      <c r="F4" s="13" t="str">
        <f>IF(Tableau3[[#This Row],[Modifier]]&lt;&gt;"",_xlfn.UNICODE(Tableau3[[#This Row],[Modifier]]),"")</f>
        <v/>
      </c>
      <c r="G4" s="13" t="str">
        <f>Tableau3[[#This Row],[Char Code]]&amp;Tableau3[[#This Row],[Char Code Modifier]]</f>
        <v>47</v>
      </c>
      <c r="H4" s="13" t="b">
        <f>COUNTIFS(Tableau3[ID],Tableau3[[#This Row],[ID]])=1</f>
        <v>1</v>
      </c>
      <c r="I4" s="13" t="b">
        <f>COUNTIF(Tableau3[Function],Tableau3[[#This Row],[Function]])=1</f>
        <v>1</v>
      </c>
      <c r="K4" t="s">
        <v>78</v>
      </c>
      <c r="M4" t="s">
        <v>22</v>
      </c>
      <c r="O4" t="s">
        <v>22</v>
      </c>
    </row>
    <row r="5" spans="1:15" x14ac:dyDescent="0.25">
      <c r="A5" t="s">
        <v>133</v>
      </c>
      <c r="B5" s="13" t="s">
        <v>140</v>
      </c>
      <c r="C5" s="13" t="str">
        <f>LEFT(Tableau3[[#This Row],[Character]],1)</f>
        <v>*</v>
      </c>
      <c r="D5" s="13" t="str">
        <f>IF(LEN(Tableau3[[#This Row],[Character]])&gt;1,RIGHT(Tableau3[[#This Row],[Character]],LEN(Tableau3[[#This Row],[Character]])-1),"")</f>
        <v/>
      </c>
      <c r="E5" s="13">
        <f>_xlfn.UNICODE(Tableau3[[#This Row],[Command]])</f>
        <v>42</v>
      </c>
      <c r="F5" s="13" t="str">
        <f>IF(Tableau3[[#This Row],[Modifier]]&lt;&gt;"",_xlfn.UNICODE(Tableau3[[#This Row],[Modifier]]),"")</f>
        <v/>
      </c>
      <c r="G5" s="13" t="str">
        <f>Tableau3[[#This Row],[Char Code]]&amp;Tableau3[[#This Row],[Char Code Modifier]]</f>
        <v>42</v>
      </c>
      <c r="H5" t="b">
        <f>COUNTIFS(Tableau3[ID],Tableau3[[#This Row],[ID]])=1</f>
        <v>1</v>
      </c>
      <c r="I5" t="b">
        <f>COUNTIF(Tableau3[Function],Tableau3[[#This Row],[Function]])=1</f>
        <v>1</v>
      </c>
      <c r="K5" t="s">
        <v>78</v>
      </c>
      <c r="L5" t="s">
        <v>22</v>
      </c>
      <c r="M5" t="s">
        <v>22</v>
      </c>
      <c r="N5" t="s">
        <v>22</v>
      </c>
      <c r="O5" t="s">
        <v>22</v>
      </c>
    </row>
    <row r="6" spans="1:15" x14ac:dyDescent="0.25">
      <c r="A6" t="s">
        <v>26</v>
      </c>
      <c r="B6" t="s">
        <v>141</v>
      </c>
      <c r="C6" t="str">
        <f>LEFT(Tableau3[[#This Row],[Character]],1)</f>
        <v>%</v>
      </c>
      <c r="D6" t="str">
        <f>IF(LEN(Tableau3[[#This Row],[Character]])&gt;1,RIGHT(Tableau3[[#This Row],[Character]],LEN(Tableau3[[#This Row],[Character]])-1),"")</f>
        <v/>
      </c>
      <c r="E6">
        <f>_xlfn.UNICODE(Tableau3[[#This Row],[Command]])</f>
        <v>37</v>
      </c>
      <c r="F6" t="str">
        <f>IF(Tableau3[[#This Row],[Modifier]]&lt;&gt;"",_xlfn.UNICODE(Tableau3[[#This Row],[Modifier]]),"")</f>
        <v/>
      </c>
      <c r="G6" t="str">
        <f>Tableau3[[#This Row],[Char Code]]&amp;Tableau3[[#This Row],[Char Code Modifier]]</f>
        <v>37</v>
      </c>
      <c r="H6" t="b">
        <f>COUNTIFS(Tableau3[ID],Tableau3[[#This Row],[ID]])=1</f>
        <v>1</v>
      </c>
      <c r="I6" t="b">
        <f>COUNTIF(Tableau3[Function],Tableau3[[#This Row],[Function]])=1</f>
        <v>1</v>
      </c>
      <c r="K6" t="s">
        <v>78</v>
      </c>
      <c r="M6" t="s">
        <v>22</v>
      </c>
      <c r="O6" t="s">
        <v>22</v>
      </c>
    </row>
    <row r="7" spans="1:15" x14ac:dyDescent="0.25">
      <c r="A7" t="s">
        <v>57</v>
      </c>
      <c r="B7" t="s">
        <v>142</v>
      </c>
      <c r="C7" t="str">
        <f>LEFT(Tableau3[[#This Row],[Character]],1)</f>
        <v>S</v>
      </c>
      <c r="D7" t="str">
        <f>IF(LEN(Tableau3[[#This Row],[Character]])&gt;1,RIGHT(Tableau3[[#This Row],[Character]],LEN(Tableau3[[#This Row],[Character]])-1),"")</f>
        <v/>
      </c>
      <c r="E7">
        <f>_xlfn.UNICODE(Tableau3[[#This Row],[Command]])</f>
        <v>83</v>
      </c>
      <c r="F7" t="str">
        <f>IF(Tableau3[[#This Row],[Modifier]]&lt;&gt;"",_xlfn.UNICODE(Tableau3[[#This Row],[Modifier]]),"")</f>
        <v/>
      </c>
      <c r="G7" t="str">
        <f>Tableau3[[#This Row],[Char Code]]&amp;Tableau3[[#This Row],[Char Code Modifier]]</f>
        <v>83</v>
      </c>
      <c r="H7" t="b">
        <f>COUNTIFS(Tableau3[ID],Tableau3[[#This Row],[ID]])=1</f>
        <v>1</v>
      </c>
      <c r="I7" t="b">
        <f>COUNTIF(Tableau3[Function],Tableau3[[#This Row],[Function]])=1</f>
        <v>1</v>
      </c>
      <c r="K7" t="s">
        <v>118</v>
      </c>
      <c r="N7" t="s">
        <v>22</v>
      </c>
      <c r="O7" t="s">
        <v>22</v>
      </c>
    </row>
    <row r="8" spans="1:15" x14ac:dyDescent="0.25">
      <c r="A8" t="s">
        <v>62</v>
      </c>
      <c r="B8" t="s">
        <v>145</v>
      </c>
      <c r="C8" t="str">
        <f>LEFT(Tableau3[[#This Row],[Character]],1)</f>
        <v>j</v>
      </c>
      <c r="D8" t="str">
        <f>IF(LEN(Tableau3[[#This Row],[Character]])&gt;1,RIGHT(Tableau3[[#This Row],[Character]],LEN(Tableau3[[#This Row],[Character]])-1),"")</f>
        <v/>
      </c>
      <c r="E8" s="1">
        <f>_xlfn.UNICODE(Tableau3[[#This Row],[Command]])</f>
        <v>106</v>
      </c>
      <c r="F8" s="1" t="str">
        <f>IF(Tableau3[[#This Row],[Modifier]]&lt;&gt;"",_xlfn.UNICODE(Tableau3[[#This Row],[Modifier]]),"")</f>
        <v/>
      </c>
      <c r="G8" s="1" t="str">
        <f>Tableau3[[#This Row],[Char Code]]&amp;Tableau3[[#This Row],[Char Code Modifier]]</f>
        <v>106</v>
      </c>
      <c r="H8" s="1" t="b">
        <f>COUNTIFS(Tableau3[ID],Tableau3[[#This Row],[ID]])=1</f>
        <v>1</v>
      </c>
      <c r="I8" s="1" t="b">
        <f>COUNTIF(Tableau3[Function],Tableau3[[#This Row],[Function]])=1</f>
        <v>1</v>
      </c>
      <c r="K8" t="s">
        <v>78</v>
      </c>
      <c r="N8" t="s">
        <v>22</v>
      </c>
      <c r="O8" t="s">
        <v>22</v>
      </c>
    </row>
    <row r="9" spans="1:15" x14ac:dyDescent="0.25">
      <c r="A9" t="s">
        <v>47</v>
      </c>
      <c r="B9" t="s">
        <v>116</v>
      </c>
      <c r="C9" t="str">
        <f>LEFT(Tableau3[[#This Row],[Character]],1)</f>
        <v>s</v>
      </c>
      <c r="D9" t="str">
        <f>IF(LEN(Tableau3[[#This Row],[Character]])&gt;1,RIGHT(Tableau3[[#This Row],[Character]],LEN(Tableau3[[#This Row],[Character]])-1),"")</f>
        <v/>
      </c>
      <c r="E9" s="1">
        <f>_xlfn.UNICODE(Tableau3[[#This Row],[Command]])</f>
        <v>115</v>
      </c>
      <c r="F9" s="1" t="str">
        <f>IF(Tableau3[[#This Row],[Modifier]]&lt;&gt;"",_xlfn.UNICODE(Tableau3[[#This Row],[Modifier]]),"")</f>
        <v/>
      </c>
      <c r="G9" s="1" t="str">
        <f>Tableau3[[#This Row],[Char Code]]&amp;Tableau3[[#This Row],[Char Code Modifier]]</f>
        <v>115</v>
      </c>
      <c r="H9" s="1" t="b">
        <f>COUNTIFS(Tableau3[ID],Tableau3[[#This Row],[ID]])=1</f>
        <v>1</v>
      </c>
      <c r="I9" s="1" t="b">
        <f>COUNTIF(Tableau3[Function],Tableau3[[#This Row],[Function]])=1</f>
        <v>1</v>
      </c>
      <c r="K9" t="s">
        <v>78</v>
      </c>
      <c r="L9" t="s">
        <v>22</v>
      </c>
      <c r="O9" t="s">
        <v>22</v>
      </c>
    </row>
    <row r="10" spans="1:15" x14ac:dyDescent="0.25">
      <c r="A10" t="s">
        <v>48</v>
      </c>
      <c r="B10" t="s">
        <v>154</v>
      </c>
      <c r="C10" t="str">
        <f>LEFT(Tableau3[[#This Row],[Character]],1)</f>
        <v>↺</v>
      </c>
      <c r="D10" t="str">
        <f>IF(LEN(Tableau3[[#This Row],[Character]])&gt;1,RIGHT(Tableau3[[#This Row],[Character]],LEN(Tableau3[[#This Row],[Character]])-1),"")</f>
        <v/>
      </c>
      <c r="E10" s="1">
        <f>_xlfn.UNICODE(Tableau3[[#This Row],[Command]])</f>
        <v>8634</v>
      </c>
      <c r="F10" s="1" t="str">
        <f>IF(Tableau3[[#This Row],[Modifier]]&lt;&gt;"",_xlfn.UNICODE(Tableau3[[#This Row],[Modifier]]),"")</f>
        <v/>
      </c>
      <c r="G10" s="1" t="str">
        <f>Tableau3[[#This Row],[Char Code]]&amp;Tableau3[[#This Row],[Char Code Modifier]]</f>
        <v>8634</v>
      </c>
      <c r="H10" s="1" t="b">
        <f>COUNTIFS(Tableau3[ID],Tableau3[[#This Row],[ID]])=1</f>
        <v>1</v>
      </c>
      <c r="I10" s="1" t="b">
        <f>COUNTIF(Tableau3[Function],Tableau3[[#This Row],[Function]])=1</f>
        <v>1</v>
      </c>
      <c r="K10" t="s">
        <v>118</v>
      </c>
      <c r="L10" t="s">
        <v>22</v>
      </c>
      <c r="N10" t="s">
        <v>22</v>
      </c>
      <c r="O10" t="s">
        <v>22</v>
      </c>
    </row>
    <row r="11" spans="1:15" x14ac:dyDescent="0.25">
      <c r="A11" t="s">
        <v>146</v>
      </c>
      <c r="B11" t="s">
        <v>151</v>
      </c>
      <c r="C11" t="str">
        <f>LEFT(Tableau3[[#This Row],[Character]],1)</f>
        <v>d</v>
      </c>
      <c r="D11" t="str">
        <f>IF(LEN(Tableau3[[#This Row],[Character]])&gt;1,RIGHT(Tableau3[[#This Row],[Character]],LEN(Tableau3[[#This Row],[Character]])-1),"")</f>
        <v/>
      </c>
      <c r="E11" s="1">
        <f>_xlfn.UNICODE(Tableau3[[#This Row],[Command]])</f>
        <v>100</v>
      </c>
      <c r="F11" s="1" t="str">
        <f>IF(Tableau3[[#This Row],[Modifier]]&lt;&gt;"",_xlfn.UNICODE(Tableau3[[#This Row],[Modifier]]),"")</f>
        <v/>
      </c>
      <c r="G11" s="1" t="str">
        <f>Tableau3[[#This Row],[Char Code]]&amp;Tableau3[[#This Row],[Char Code Modifier]]</f>
        <v>100</v>
      </c>
      <c r="H11" s="1" t="b">
        <f>COUNTIFS(Tableau3[ID],Tableau3[[#This Row],[ID]])=1</f>
        <v>1</v>
      </c>
      <c r="I11" s="1" t="b">
        <f>COUNTIF(Tableau3[Function],Tableau3[[#This Row],[Function]])=1</f>
        <v>1</v>
      </c>
      <c r="K11" t="s">
        <v>118</v>
      </c>
      <c r="L11" t="s">
        <v>22</v>
      </c>
      <c r="O11" t="s">
        <v>22</v>
      </c>
    </row>
    <row r="12" spans="1:15" x14ac:dyDescent="0.25">
      <c r="A12" t="s">
        <v>147</v>
      </c>
      <c r="B12" t="s">
        <v>153</v>
      </c>
      <c r="C12" t="str">
        <f>LEFT(Tableau3[[#This Row],[Character]],1)</f>
        <v>R</v>
      </c>
      <c r="D12" t="str">
        <f>IF(LEN(Tableau3[[#This Row],[Character]])&gt;1,RIGHT(Tableau3[[#This Row],[Character]],LEN(Tableau3[[#This Row],[Character]])-1),"")</f>
        <v/>
      </c>
      <c r="E12" s="1">
        <f>_xlfn.UNICODE(Tableau3[[#This Row],[Command]])</f>
        <v>82</v>
      </c>
      <c r="F12" s="1" t="str">
        <f>IF(Tableau3[[#This Row],[Modifier]]&lt;&gt;"",_xlfn.UNICODE(Tableau3[[#This Row],[Modifier]]),"")</f>
        <v/>
      </c>
      <c r="G12" s="1" t="str">
        <f>Tableau3[[#This Row],[Char Code]]&amp;Tableau3[[#This Row],[Char Code Modifier]]</f>
        <v>82</v>
      </c>
      <c r="H12" s="1" t="b">
        <f>COUNTIFS(Tableau3[ID],Tableau3[[#This Row],[ID]])=1</f>
        <v>1</v>
      </c>
      <c r="I12" s="1" t="b">
        <f>COUNTIF(Tableau3[Function],Tableau3[[#This Row],[Function]])=1</f>
        <v>1</v>
      </c>
      <c r="K12" t="s">
        <v>78</v>
      </c>
      <c r="M12" t="s">
        <v>22</v>
      </c>
      <c r="O12" t="s">
        <v>22</v>
      </c>
    </row>
    <row r="13" spans="1:15" x14ac:dyDescent="0.25">
      <c r="A13" t="s">
        <v>148</v>
      </c>
      <c r="B13" t="s">
        <v>149</v>
      </c>
      <c r="C13" t="str">
        <f>LEFT(Tableau3[[#This Row],[Character]],1)</f>
        <v>h</v>
      </c>
      <c r="D13" t="str">
        <f>IF(LEN(Tableau3[[#This Row],[Character]])&gt;1,RIGHT(Tableau3[[#This Row],[Character]],LEN(Tableau3[[#This Row],[Character]])-1),"")</f>
        <v/>
      </c>
      <c r="E13" s="1">
        <f>_xlfn.UNICODE(Tableau3[[#This Row],[Command]])</f>
        <v>104</v>
      </c>
      <c r="F13" s="1" t="str">
        <f>IF(Tableau3[[#This Row],[Modifier]]&lt;&gt;"",_xlfn.UNICODE(Tableau3[[#This Row],[Modifier]]),"")</f>
        <v/>
      </c>
      <c r="G13" s="1" t="str">
        <f>Tableau3[[#This Row],[Char Code]]&amp;Tableau3[[#This Row],[Char Code Modifier]]</f>
        <v>104</v>
      </c>
      <c r="H13" s="1" t="b">
        <f>COUNTIFS(Tableau3[ID],Tableau3[[#This Row],[ID]])=1</f>
        <v>1</v>
      </c>
      <c r="I13" s="1" t="b">
        <f>COUNTIF(Tableau3[Function],Tableau3[[#This Row],[Function]])=1</f>
        <v>1</v>
      </c>
      <c r="K13" t="s">
        <v>118</v>
      </c>
      <c r="M13" t="s">
        <v>22</v>
      </c>
      <c r="O13" t="s">
        <v>22</v>
      </c>
    </row>
    <row r="14" spans="1:15" x14ac:dyDescent="0.25">
      <c r="A14" t="s">
        <v>51</v>
      </c>
      <c r="B14" t="s">
        <v>150</v>
      </c>
      <c r="C14" t="str">
        <f>LEFT(Tableau3[[#This Row],[Character]],1)</f>
        <v>b</v>
      </c>
      <c r="D14" t="str">
        <f>IF(LEN(Tableau3[[#This Row],[Character]])&gt;1,RIGHT(Tableau3[[#This Row],[Character]],LEN(Tableau3[[#This Row],[Character]])-1),"")</f>
        <v/>
      </c>
      <c r="E14" s="1">
        <f>_xlfn.UNICODE(Tableau3[[#This Row],[Command]])</f>
        <v>98</v>
      </c>
      <c r="F14" s="1" t="str">
        <f>IF(Tableau3[[#This Row],[Modifier]]&lt;&gt;"",_xlfn.UNICODE(Tableau3[[#This Row],[Modifier]]),"")</f>
        <v/>
      </c>
      <c r="G14" s="1" t="str">
        <f>Tableau3[[#This Row],[Char Code]]&amp;Tableau3[[#This Row],[Char Code Modifier]]</f>
        <v>98</v>
      </c>
      <c r="H14" s="1" t="b">
        <f>COUNTIFS(Tableau3[ID],Tableau3[[#This Row],[ID]])=1</f>
        <v>1</v>
      </c>
      <c r="I14" s="1" t="b">
        <f>COUNTIF(Tableau3[Function],Tableau3[[#This Row],[Function]])=1</f>
        <v>1</v>
      </c>
      <c r="K14" t="s">
        <v>118</v>
      </c>
      <c r="M14" t="s">
        <v>22</v>
      </c>
      <c r="O14" t="s">
        <v>22</v>
      </c>
    </row>
    <row r="15" spans="1:15" x14ac:dyDescent="0.25">
      <c r="A15" t="s">
        <v>45</v>
      </c>
      <c r="B15" t="s">
        <v>152</v>
      </c>
      <c r="C15" t="str">
        <f>LEFT(Tableau3[[#This Row],[Character]],1)</f>
        <v>=</v>
      </c>
      <c r="D15" t="str">
        <f>IF(LEN(Tableau3[[#This Row],[Character]])&gt;1,RIGHT(Tableau3[[#This Row],[Character]],LEN(Tableau3[[#This Row],[Character]])-1),"")</f>
        <v/>
      </c>
      <c r="E15" s="1">
        <f>_xlfn.UNICODE(Tableau3[[#This Row],[Command]])</f>
        <v>61</v>
      </c>
      <c r="F15" s="1" t="str">
        <f>IF(Tableau3[[#This Row],[Modifier]]&lt;&gt;"",_xlfn.UNICODE(Tableau3[[#This Row],[Modifier]]),"")</f>
        <v/>
      </c>
      <c r="G15" s="1" t="str">
        <f>Tableau3[[#This Row],[Char Code]]&amp;Tableau3[[#This Row],[Char Code Modifier]]</f>
        <v>61</v>
      </c>
      <c r="H15" s="1" t="b">
        <f>COUNTIFS(Tableau3[ID],Tableau3[[#This Row],[ID]])=1</f>
        <v>1</v>
      </c>
      <c r="I15" s="1" t="b">
        <f>COUNTIF(Tableau3[Function],Tableau3[[#This Row],[Function]])=1</f>
        <v>1</v>
      </c>
      <c r="K15" t="s">
        <v>78</v>
      </c>
      <c r="L15" t="s">
        <v>22</v>
      </c>
      <c r="N15" t="s">
        <v>22</v>
      </c>
      <c r="O15" t="s">
        <v>22</v>
      </c>
    </row>
    <row r="16" spans="1:15" x14ac:dyDescent="0.25">
      <c r="A16" t="s">
        <v>110</v>
      </c>
      <c r="B16" t="s">
        <v>155</v>
      </c>
      <c r="C16" t="str">
        <f>LEFT(Tableau3[[#This Row],[Character]],1)</f>
        <v>→</v>
      </c>
      <c r="D16" t="str">
        <f>IF(LEN(Tableau3[[#This Row],[Character]])&gt;1,RIGHT(Tableau3[[#This Row],[Character]],LEN(Tableau3[[#This Row],[Character]])-1),"")</f>
        <v/>
      </c>
      <c r="E16" s="1">
        <f>_xlfn.UNICODE(Tableau3[[#This Row],[Command]])</f>
        <v>8594</v>
      </c>
      <c r="F16" s="1" t="str">
        <f>IF(Tableau3[[#This Row],[Modifier]]&lt;&gt;"",_xlfn.UNICODE(Tableau3[[#This Row],[Modifier]]),"")</f>
        <v/>
      </c>
      <c r="G16" s="1" t="str">
        <f>Tableau3[[#This Row],[Char Code]]&amp;Tableau3[[#This Row],[Char Code Modifier]]</f>
        <v>8594</v>
      </c>
      <c r="H16" s="1" t="b">
        <f>COUNTIFS(Tableau3[ID],Tableau3[[#This Row],[ID]])=1</f>
        <v>1</v>
      </c>
      <c r="I16" s="1" t="b">
        <f>COUNTIF(Tableau3[Function],Tableau3[[#This Row],[Function]])=1</f>
        <v>1</v>
      </c>
      <c r="K16" t="s">
        <v>78</v>
      </c>
      <c r="N16" t="s">
        <v>22</v>
      </c>
      <c r="O16" t="s">
        <v>22</v>
      </c>
    </row>
    <row r="17" spans="1:15" x14ac:dyDescent="0.25">
      <c r="A17" t="s">
        <v>156</v>
      </c>
      <c r="B17" t="s">
        <v>163</v>
      </c>
      <c r="C17" t="str">
        <f>LEFT(Tableau3[[#This Row],[Character]],1)</f>
        <v>∥</v>
      </c>
      <c r="D17" t="str">
        <f>IF(LEN(Tableau3[[#This Row],[Character]])&gt;1,RIGHT(Tableau3[[#This Row],[Character]],LEN(Tableau3[[#This Row],[Character]])-1),"")</f>
        <v/>
      </c>
      <c r="E17" s="1">
        <f>_xlfn.UNICODE(Tableau3[[#This Row],[Command]])</f>
        <v>8741</v>
      </c>
      <c r="F17" s="1" t="str">
        <f>IF(Tableau3[[#This Row],[Modifier]]&lt;&gt;"",_xlfn.UNICODE(Tableau3[[#This Row],[Modifier]]),"")</f>
        <v/>
      </c>
      <c r="G17" s="1" t="str">
        <f>Tableau3[[#This Row],[Char Code]]&amp;Tableau3[[#This Row],[Char Code Modifier]]</f>
        <v>8741</v>
      </c>
      <c r="H17" s="1" t="b">
        <f>COUNTIFS(Tableau3[ID],Tableau3[[#This Row],[ID]])=1</f>
        <v>1</v>
      </c>
      <c r="I17" s="1" t="b">
        <f>COUNTIF(Tableau3[Function],Tableau3[[#This Row],[Function]])=1</f>
        <v>1</v>
      </c>
      <c r="K17" t="s">
        <v>118</v>
      </c>
      <c r="M17" t="s">
        <v>22</v>
      </c>
      <c r="O17" t="s">
        <v>22</v>
      </c>
    </row>
    <row r="18" spans="1:15" x14ac:dyDescent="0.25">
      <c r="A18" t="s">
        <v>157</v>
      </c>
      <c r="B18" t="s">
        <v>165</v>
      </c>
      <c r="C18" t="str">
        <f>LEFT(Tableau3[[#This Row],[Character]],1)</f>
        <v>⊶</v>
      </c>
      <c r="D18" t="str">
        <f>IF(LEN(Tableau3[[#This Row],[Character]])&gt;1,RIGHT(Tableau3[[#This Row],[Character]],LEN(Tableau3[[#This Row],[Character]])-1),"")</f>
        <v/>
      </c>
      <c r="E18" s="1">
        <f>_xlfn.UNICODE(Tableau3[[#This Row],[Command]])</f>
        <v>8886</v>
      </c>
      <c r="F18" s="1" t="str">
        <f>IF(Tableau3[[#This Row],[Modifier]]&lt;&gt;"",_xlfn.UNICODE(Tableau3[[#This Row],[Modifier]]),"")</f>
        <v/>
      </c>
      <c r="G18" s="1" t="str">
        <f>Tableau3[[#This Row],[Char Code]]&amp;Tableau3[[#This Row],[Char Code Modifier]]</f>
        <v>8886</v>
      </c>
      <c r="H18" s="1" t="b">
        <f>COUNTIFS(Tableau3[ID],Tableau3[[#This Row],[ID]])=1</f>
        <v>1</v>
      </c>
      <c r="I18" s="1" t="b">
        <f>COUNTIF(Tableau3[Function],Tableau3[[#This Row],[Function]])=1</f>
        <v>1</v>
      </c>
      <c r="K18" t="s">
        <v>118</v>
      </c>
      <c r="M18" t="s">
        <v>22</v>
      </c>
      <c r="O18" t="s">
        <v>22</v>
      </c>
    </row>
    <row r="19" spans="1:15" x14ac:dyDescent="0.25">
      <c r="A19" t="s">
        <v>158</v>
      </c>
      <c r="B19" s="2" t="s">
        <v>161</v>
      </c>
      <c r="C19" s="2" t="str">
        <f>LEFT(Tableau3[[#This Row],[Character]],1)</f>
        <v>¯</v>
      </c>
      <c r="D19" s="2" t="str">
        <f>IF(LEN(Tableau3[[#This Row],[Character]])&gt;1,RIGHT(Tableau3[[#This Row],[Character]],LEN(Tableau3[[#This Row],[Character]])-1),"")</f>
        <v/>
      </c>
      <c r="E19" s="1">
        <f>_xlfn.UNICODE(Tableau3[[#This Row],[Command]])</f>
        <v>175</v>
      </c>
      <c r="F19" s="1" t="str">
        <f>IF(Tableau3[[#This Row],[Modifier]]&lt;&gt;"",_xlfn.UNICODE(Tableau3[[#This Row],[Modifier]]),"")</f>
        <v/>
      </c>
      <c r="G19" s="1" t="str">
        <f>Tableau3[[#This Row],[Char Code]]&amp;Tableau3[[#This Row],[Char Code Modifier]]</f>
        <v>175</v>
      </c>
      <c r="H19" s="1" t="b">
        <f>COUNTIFS(Tableau3[ID],Tableau3[[#This Row],[ID]])=1</f>
        <v>1</v>
      </c>
      <c r="I19" s="1" t="b">
        <f>COUNTIF(Tableau3[Function],Tableau3[[#This Row],[Function]])=1</f>
        <v>1</v>
      </c>
      <c r="K19" t="s">
        <v>118</v>
      </c>
      <c r="M19" t="s">
        <v>22</v>
      </c>
      <c r="O19" t="s">
        <v>22</v>
      </c>
    </row>
    <row r="20" spans="1:15" x14ac:dyDescent="0.25">
      <c r="A20" t="s">
        <v>159</v>
      </c>
      <c r="B20" t="s">
        <v>160</v>
      </c>
      <c r="C20" t="str">
        <f>LEFT(Tableau3[[#This Row],[Character]],1)</f>
        <v>_</v>
      </c>
      <c r="D20" t="str">
        <f>IF(LEN(Tableau3[[#This Row],[Character]])&gt;1,RIGHT(Tableau3[[#This Row],[Character]],LEN(Tableau3[[#This Row],[Character]])-1),"")</f>
        <v/>
      </c>
      <c r="E20" s="1">
        <f>_xlfn.UNICODE(Tableau3[[#This Row],[Command]])</f>
        <v>95</v>
      </c>
      <c r="F20" s="1" t="str">
        <f>IF(Tableau3[[#This Row],[Modifier]]&lt;&gt;"",_xlfn.UNICODE(Tableau3[[#This Row],[Modifier]]),"")</f>
        <v/>
      </c>
      <c r="G20" s="1" t="str">
        <f>Tableau3[[#This Row],[Char Code]]&amp;Tableau3[[#This Row],[Char Code Modifier]]</f>
        <v>95</v>
      </c>
      <c r="H20" s="1" t="b">
        <f>COUNTIFS(Tableau3[ID],Tableau3[[#This Row],[ID]])=1</f>
        <v>1</v>
      </c>
      <c r="I20" s="1" t="b">
        <f>COUNTIF(Tableau3[Function],Tableau3[[#This Row],[Function]])=1</f>
        <v>1</v>
      </c>
      <c r="K20" t="s">
        <v>118</v>
      </c>
      <c r="M20" t="s">
        <v>22</v>
      </c>
      <c r="O20" t="s">
        <v>22</v>
      </c>
    </row>
    <row r="21" spans="1:15" x14ac:dyDescent="0.25">
      <c r="A21" t="s">
        <v>124</v>
      </c>
      <c r="B21" t="s">
        <v>162</v>
      </c>
      <c r="C21" t="str">
        <f>LEFT(Tableau3[[#This Row],[Character]],1)</f>
        <v>≅</v>
      </c>
      <c r="D21" t="str">
        <f>IF(LEN(Tableau3[[#This Row],[Character]])&gt;1,RIGHT(Tableau3[[#This Row],[Character]],LEN(Tableau3[[#This Row],[Character]])-1),"")</f>
        <v/>
      </c>
      <c r="E21" s="1">
        <f>_xlfn.UNICODE(Tableau3[[#This Row],[Command]])</f>
        <v>8773</v>
      </c>
      <c r="F21" s="1" t="str">
        <f>IF(Tableau3[[#This Row],[Modifier]]&lt;&gt;"",_xlfn.UNICODE(Tableau3[[#This Row],[Modifier]]),"")</f>
        <v/>
      </c>
      <c r="G21" s="1" t="str">
        <f>Tableau3[[#This Row],[Char Code]]&amp;Tableau3[[#This Row],[Char Code Modifier]]</f>
        <v>8773</v>
      </c>
      <c r="H21" s="1" t="b">
        <f>COUNTIFS(Tableau3[ID],Tableau3[[#This Row],[ID]])=1</f>
        <v>1</v>
      </c>
      <c r="I21" s="1" t="b">
        <f>COUNTIF(Tableau3[Function],Tableau3[[#This Row],[Function]])=1</f>
        <v>1</v>
      </c>
      <c r="K21" t="s">
        <v>118</v>
      </c>
      <c r="M21" t="s">
        <v>22</v>
      </c>
      <c r="O21" t="s">
        <v>22</v>
      </c>
    </row>
    <row r="22" spans="1:15" x14ac:dyDescent="0.25">
      <c r="A22" t="s">
        <v>53</v>
      </c>
      <c r="B22" t="s">
        <v>164</v>
      </c>
      <c r="C22" t="str">
        <f>LEFT(Tableau3[[#This Row],[Character]],1)</f>
        <v>!</v>
      </c>
      <c r="D22" t="str">
        <f>IF(LEN(Tableau3[[#This Row],[Character]])&gt;1,RIGHT(Tableau3[[#This Row],[Character]],LEN(Tableau3[[#This Row],[Character]])-1),"")</f>
        <v/>
      </c>
      <c r="E22" s="1">
        <f>_xlfn.UNICODE(Tableau3[[#This Row],[Command]])</f>
        <v>33</v>
      </c>
      <c r="F22" s="1" t="str">
        <f>IF(Tableau3[[#This Row],[Modifier]]&lt;&gt;"",_xlfn.UNICODE(Tableau3[[#This Row],[Modifier]]),"")</f>
        <v/>
      </c>
      <c r="G22" s="1" t="str">
        <f>Tableau3[[#This Row],[Char Code]]&amp;Tableau3[[#This Row],[Char Code Modifier]]</f>
        <v>33</v>
      </c>
      <c r="H22" s="1" t="b">
        <f>COUNTIFS(Tableau3[ID],Tableau3[[#This Row],[ID]])=1</f>
        <v>1</v>
      </c>
      <c r="I22" s="1" t="b">
        <f>COUNTIF(Tableau3[Function],Tableau3[[#This Row],[Function]])=1</f>
        <v>1</v>
      </c>
      <c r="K22" t="s">
        <v>118</v>
      </c>
      <c r="M22" t="s">
        <v>22</v>
      </c>
      <c r="O22" t="s">
        <v>22</v>
      </c>
    </row>
    <row r="23" spans="1:15" x14ac:dyDescent="0.25">
      <c r="A23" t="s">
        <v>35</v>
      </c>
      <c r="B23">
        <v>0</v>
      </c>
      <c r="C23" t="str">
        <f>LEFT(Tableau3[[#This Row],[Character]],1)</f>
        <v>0</v>
      </c>
      <c r="D23" t="str">
        <f>IF(LEN(Tableau3[[#This Row],[Character]])&gt;1,RIGHT(Tableau3[[#This Row],[Character]],LEN(Tableau3[[#This Row],[Character]])-1),"")</f>
        <v/>
      </c>
      <c r="E23" s="1">
        <f>_xlfn.UNICODE(Tableau3[[#This Row],[Command]])</f>
        <v>48</v>
      </c>
      <c r="F23" s="1" t="str">
        <f>IF(Tableau3[[#This Row],[Modifier]]&lt;&gt;"",_xlfn.UNICODE(Tableau3[[#This Row],[Modifier]]),"")</f>
        <v/>
      </c>
      <c r="G23" s="1" t="str">
        <f>Tableau3[[#This Row],[Char Code]]&amp;Tableau3[[#This Row],[Char Code Modifier]]</f>
        <v>48</v>
      </c>
      <c r="H23" s="1" t="b">
        <f>COUNTIFS(Tableau3[ID],Tableau3[[#This Row],[ID]])=1</f>
        <v>1</v>
      </c>
      <c r="I23" s="1" t="b">
        <f>COUNTIF(Tableau3[Function],Tableau3[[#This Row],[Function]])=1</f>
        <v>1</v>
      </c>
      <c r="O23" t="s">
        <v>22</v>
      </c>
    </row>
    <row r="24" spans="1:15" x14ac:dyDescent="0.25">
      <c r="A24" t="s">
        <v>36</v>
      </c>
      <c r="B24">
        <v>1</v>
      </c>
      <c r="C24" t="str">
        <f>LEFT(Tableau3[[#This Row],[Character]],1)</f>
        <v>1</v>
      </c>
      <c r="D24" t="str">
        <f>IF(LEN(Tableau3[[#This Row],[Character]])&gt;1,RIGHT(Tableau3[[#This Row],[Character]],LEN(Tableau3[[#This Row],[Character]])-1),"")</f>
        <v/>
      </c>
      <c r="E24" s="1">
        <f>_xlfn.UNICODE(Tableau3[[#This Row],[Command]])</f>
        <v>49</v>
      </c>
      <c r="F24" s="1" t="str">
        <f>IF(Tableau3[[#This Row],[Modifier]]&lt;&gt;"",_xlfn.UNICODE(Tableau3[[#This Row],[Modifier]]),"")</f>
        <v/>
      </c>
      <c r="G24" s="1" t="str">
        <f>Tableau3[[#This Row],[Char Code]]&amp;Tableau3[[#This Row],[Char Code Modifier]]</f>
        <v>49</v>
      </c>
      <c r="H24" s="1" t="b">
        <f>COUNTIFS(Tableau3[ID],Tableau3[[#This Row],[ID]])=1</f>
        <v>1</v>
      </c>
      <c r="I24" s="1" t="b">
        <f>COUNTIF(Tableau3[Function],Tableau3[[#This Row],[Function]])=1</f>
        <v>1</v>
      </c>
      <c r="O24" t="s">
        <v>22</v>
      </c>
    </row>
    <row r="25" spans="1:15" x14ac:dyDescent="0.25">
      <c r="A25" t="s">
        <v>37</v>
      </c>
      <c r="B25">
        <v>2</v>
      </c>
      <c r="C25" t="str">
        <f>LEFT(Tableau3[[#This Row],[Character]],1)</f>
        <v>2</v>
      </c>
      <c r="D25" t="str">
        <f>IF(LEN(Tableau3[[#This Row],[Character]])&gt;1,RIGHT(Tableau3[[#This Row],[Character]],LEN(Tableau3[[#This Row],[Character]])-1),"")</f>
        <v/>
      </c>
      <c r="E25" s="1">
        <f>_xlfn.UNICODE(Tableau3[[#This Row],[Command]])</f>
        <v>50</v>
      </c>
      <c r="F25" s="1" t="str">
        <f>IF(Tableau3[[#This Row],[Modifier]]&lt;&gt;"",_xlfn.UNICODE(Tableau3[[#This Row],[Modifier]]),"")</f>
        <v/>
      </c>
      <c r="G25" s="1" t="str">
        <f>Tableau3[[#This Row],[Char Code]]&amp;Tableau3[[#This Row],[Char Code Modifier]]</f>
        <v>50</v>
      </c>
      <c r="H25" s="1" t="b">
        <f>COUNTIFS(Tableau3[ID],Tableau3[[#This Row],[ID]])=1</f>
        <v>1</v>
      </c>
      <c r="I25" s="1" t="b">
        <f>COUNTIF(Tableau3[Function],Tableau3[[#This Row],[Function]])=1</f>
        <v>1</v>
      </c>
      <c r="O25" t="s">
        <v>22</v>
      </c>
    </row>
    <row r="26" spans="1:15" x14ac:dyDescent="0.25">
      <c r="A26" t="s">
        <v>38</v>
      </c>
      <c r="B26">
        <v>3</v>
      </c>
      <c r="C26" t="str">
        <f>LEFT(Tableau3[[#This Row],[Character]],1)</f>
        <v>3</v>
      </c>
      <c r="D26" t="str">
        <f>IF(LEN(Tableau3[[#This Row],[Character]])&gt;1,RIGHT(Tableau3[[#This Row],[Character]],LEN(Tableau3[[#This Row],[Character]])-1),"")</f>
        <v/>
      </c>
      <c r="E26" s="1">
        <f>_xlfn.UNICODE(Tableau3[[#This Row],[Command]])</f>
        <v>51</v>
      </c>
      <c r="F26" s="1" t="str">
        <f>IF(Tableau3[[#This Row],[Modifier]]&lt;&gt;"",_xlfn.UNICODE(Tableau3[[#This Row],[Modifier]]),"")</f>
        <v/>
      </c>
      <c r="G26" s="1" t="str">
        <f>Tableau3[[#This Row],[Char Code]]&amp;Tableau3[[#This Row],[Char Code Modifier]]</f>
        <v>51</v>
      </c>
      <c r="H26" s="1" t="b">
        <f>COUNTIFS(Tableau3[ID],Tableau3[[#This Row],[ID]])=1</f>
        <v>1</v>
      </c>
      <c r="I26" s="1" t="b">
        <f>COUNTIF(Tableau3[Function],Tableau3[[#This Row],[Function]])=1</f>
        <v>1</v>
      </c>
      <c r="O26" t="s">
        <v>22</v>
      </c>
    </row>
    <row r="27" spans="1:15" x14ac:dyDescent="0.25">
      <c r="A27" t="s">
        <v>39</v>
      </c>
      <c r="B27">
        <v>4</v>
      </c>
      <c r="C27" t="str">
        <f>LEFT(Tableau3[[#This Row],[Character]],1)</f>
        <v>4</v>
      </c>
      <c r="D27" t="str">
        <f>IF(LEN(Tableau3[[#This Row],[Character]])&gt;1,RIGHT(Tableau3[[#This Row],[Character]],LEN(Tableau3[[#This Row],[Character]])-1),"")</f>
        <v/>
      </c>
      <c r="E27" s="1">
        <f>_xlfn.UNICODE(Tableau3[[#This Row],[Command]])</f>
        <v>52</v>
      </c>
      <c r="F27" s="1" t="str">
        <f>IF(Tableau3[[#This Row],[Modifier]]&lt;&gt;"",_xlfn.UNICODE(Tableau3[[#This Row],[Modifier]]),"")</f>
        <v/>
      </c>
      <c r="G27" s="1" t="str">
        <f>Tableau3[[#This Row],[Char Code]]&amp;Tableau3[[#This Row],[Char Code Modifier]]</f>
        <v>52</v>
      </c>
      <c r="H27" s="1" t="b">
        <f>COUNTIFS(Tableau3[ID],Tableau3[[#This Row],[ID]])=1</f>
        <v>1</v>
      </c>
      <c r="I27" s="1" t="b">
        <f>COUNTIF(Tableau3[Function],Tableau3[[#This Row],[Function]])=1</f>
        <v>1</v>
      </c>
      <c r="O27" t="s">
        <v>22</v>
      </c>
    </row>
    <row r="28" spans="1:15" x14ac:dyDescent="0.25">
      <c r="A28" t="s">
        <v>40</v>
      </c>
      <c r="B28">
        <v>5</v>
      </c>
      <c r="C28" t="str">
        <f>LEFT(Tableau3[[#This Row],[Character]],1)</f>
        <v>5</v>
      </c>
      <c r="D28" t="str">
        <f>IF(LEN(Tableau3[[#This Row],[Character]])&gt;1,RIGHT(Tableau3[[#This Row],[Character]],LEN(Tableau3[[#This Row],[Character]])-1),"")</f>
        <v/>
      </c>
      <c r="E28" s="1">
        <f>_xlfn.UNICODE(Tableau3[[#This Row],[Command]])</f>
        <v>53</v>
      </c>
      <c r="F28" s="1" t="str">
        <f>IF(Tableau3[[#This Row],[Modifier]]&lt;&gt;"",_xlfn.UNICODE(Tableau3[[#This Row],[Modifier]]),"")</f>
        <v/>
      </c>
      <c r="G28" s="1" t="str">
        <f>Tableau3[[#This Row],[Char Code]]&amp;Tableau3[[#This Row],[Char Code Modifier]]</f>
        <v>53</v>
      </c>
      <c r="H28" s="1" t="b">
        <f>COUNTIFS(Tableau3[ID],Tableau3[[#This Row],[ID]])=1</f>
        <v>1</v>
      </c>
      <c r="I28" s="1" t="b">
        <f>COUNTIF(Tableau3[Function],Tableau3[[#This Row],[Function]])=1</f>
        <v>1</v>
      </c>
      <c r="O28" t="s">
        <v>22</v>
      </c>
    </row>
    <row r="29" spans="1:15" x14ac:dyDescent="0.25">
      <c r="A29" t="s">
        <v>41</v>
      </c>
      <c r="B29">
        <v>6</v>
      </c>
      <c r="C29" t="str">
        <f>LEFT(Tableau3[[#This Row],[Character]],1)</f>
        <v>6</v>
      </c>
      <c r="D29" t="str">
        <f>IF(LEN(Tableau3[[#This Row],[Character]])&gt;1,RIGHT(Tableau3[[#This Row],[Character]],LEN(Tableau3[[#This Row],[Character]])-1),"")</f>
        <v/>
      </c>
      <c r="E29" s="1">
        <f>_xlfn.UNICODE(Tableau3[[#This Row],[Command]])</f>
        <v>54</v>
      </c>
      <c r="F29" s="1" t="str">
        <f>IF(Tableau3[[#This Row],[Modifier]]&lt;&gt;"",_xlfn.UNICODE(Tableau3[[#This Row],[Modifier]]),"")</f>
        <v/>
      </c>
      <c r="G29" s="1" t="str">
        <f>Tableau3[[#This Row],[Char Code]]&amp;Tableau3[[#This Row],[Char Code Modifier]]</f>
        <v>54</v>
      </c>
      <c r="H29" s="1" t="b">
        <f>COUNTIFS(Tableau3[ID],Tableau3[[#This Row],[ID]])=1</f>
        <v>1</v>
      </c>
      <c r="I29" s="1" t="b">
        <f>COUNTIF(Tableau3[Function],Tableau3[[#This Row],[Function]])=1</f>
        <v>1</v>
      </c>
      <c r="O29" t="s">
        <v>22</v>
      </c>
    </row>
    <row r="30" spans="1:15" x14ac:dyDescent="0.25">
      <c r="A30" t="s">
        <v>42</v>
      </c>
      <c r="B30">
        <v>7</v>
      </c>
      <c r="C30" t="str">
        <f>LEFT(Tableau3[[#This Row],[Character]],1)</f>
        <v>7</v>
      </c>
      <c r="D30" t="str">
        <f>IF(LEN(Tableau3[[#This Row],[Character]])&gt;1,RIGHT(Tableau3[[#This Row],[Character]],LEN(Tableau3[[#This Row],[Character]])-1),"")</f>
        <v/>
      </c>
      <c r="E30" s="1">
        <f>_xlfn.UNICODE(Tableau3[[#This Row],[Command]])</f>
        <v>55</v>
      </c>
      <c r="F30" s="1" t="str">
        <f>IF(Tableau3[[#This Row],[Modifier]]&lt;&gt;"",_xlfn.UNICODE(Tableau3[[#This Row],[Modifier]]),"")</f>
        <v/>
      </c>
      <c r="G30" s="1" t="str">
        <f>Tableau3[[#This Row],[Char Code]]&amp;Tableau3[[#This Row],[Char Code Modifier]]</f>
        <v>55</v>
      </c>
      <c r="H30" s="1" t="b">
        <f>COUNTIFS(Tableau3[ID],Tableau3[[#This Row],[ID]])=1</f>
        <v>1</v>
      </c>
      <c r="I30" s="1" t="b">
        <f>COUNTIF(Tableau3[Function],Tableau3[[#This Row],[Function]])=1</f>
        <v>1</v>
      </c>
      <c r="O30" t="s">
        <v>22</v>
      </c>
    </row>
    <row r="31" spans="1:15" x14ac:dyDescent="0.25">
      <c r="A31" t="s">
        <v>43</v>
      </c>
      <c r="B31">
        <v>8</v>
      </c>
      <c r="C31" t="str">
        <f>LEFT(Tableau3[[#This Row],[Character]],1)</f>
        <v>8</v>
      </c>
      <c r="D31" t="str">
        <f>IF(LEN(Tableau3[[#This Row],[Character]])&gt;1,RIGHT(Tableau3[[#This Row],[Character]],LEN(Tableau3[[#This Row],[Character]])-1),"")</f>
        <v/>
      </c>
      <c r="E31" s="1">
        <f>_xlfn.UNICODE(Tableau3[[#This Row],[Command]])</f>
        <v>56</v>
      </c>
      <c r="F31" s="1" t="str">
        <f>IF(Tableau3[[#This Row],[Modifier]]&lt;&gt;"",_xlfn.UNICODE(Tableau3[[#This Row],[Modifier]]),"")</f>
        <v/>
      </c>
      <c r="G31" s="1" t="str">
        <f>Tableau3[[#This Row],[Char Code]]&amp;Tableau3[[#This Row],[Char Code Modifier]]</f>
        <v>56</v>
      </c>
      <c r="H31" s="1" t="b">
        <f>COUNTIFS(Tableau3[ID],Tableau3[[#This Row],[ID]])=1</f>
        <v>1</v>
      </c>
      <c r="I31" s="1" t="b">
        <f>COUNTIF(Tableau3[Function],Tableau3[[#This Row],[Function]])=1</f>
        <v>1</v>
      </c>
      <c r="O31" t="s">
        <v>22</v>
      </c>
    </row>
    <row r="32" spans="1:15" x14ac:dyDescent="0.25">
      <c r="A32" t="s">
        <v>44</v>
      </c>
      <c r="B32">
        <v>9</v>
      </c>
      <c r="C32" t="str">
        <f>LEFT(Tableau3[[#This Row],[Character]],1)</f>
        <v>9</v>
      </c>
      <c r="D32" t="str">
        <f>IF(LEN(Tableau3[[#This Row],[Character]])&gt;1,RIGHT(Tableau3[[#This Row],[Character]],LEN(Tableau3[[#This Row],[Character]])-1),"")</f>
        <v/>
      </c>
      <c r="E32" s="1">
        <f>_xlfn.UNICODE(Tableau3[[#This Row],[Command]])</f>
        <v>57</v>
      </c>
      <c r="F32" s="1" t="str">
        <f>IF(Tableau3[[#This Row],[Modifier]]&lt;&gt;"",_xlfn.UNICODE(Tableau3[[#This Row],[Modifier]]),"")</f>
        <v/>
      </c>
      <c r="G32" s="1" t="str">
        <f>Tableau3[[#This Row],[Char Code]]&amp;Tableau3[[#This Row],[Char Code Modifier]]</f>
        <v>57</v>
      </c>
      <c r="H32" s="1" t="b">
        <f>COUNTIFS(Tableau3[ID],Tableau3[[#This Row],[ID]])=1</f>
        <v>1</v>
      </c>
      <c r="I32" s="1" t="b">
        <f>COUNTIF(Tableau3[Function],Tableau3[[#This Row],[Function]])=1</f>
        <v>1</v>
      </c>
      <c r="O32" t="s">
        <v>22</v>
      </c>
    </row>
    <row r="33" spans="1:15" x14ac:dyDescent="0.25">
      <c r="A33" t="s">
        <v>166</v>
      </c>
      <c r="B33" t="s">
        <v>169</v>
      </c>
      <c r="C33" t="str">
        <f>LEFT(Tableau3[[#This Row],[Character]],1)</f>
        <v>ɍ</v>
      </c>
      <c r="D33" t="str">
        <f>IF(LEN(Tableau3[[#This Row],[Character]])&gt;1,RIGHT(Tableau3[[#This Row],[Character]],LEN(Tableau3[[#This Row],[Character]])-1),"")</f>
        <v>s</v>
      </c>
      <c r="E33" s="1">
        <f>_xlfn.UNICODE(Tableau3[[#This Row],[Command]])</f>
        <v>589</v>
      </c>
      <c r="F33" s="1">
        <f>IF(Tableau3[[#This Row],[Modifier]]&lt;&gt;"",_xlfn.UNICODE(Tableau3[[#This Row],[Modifier]]),"")</f>
        <v>115</v>
      </c>
      <c r="G33" s="1" t="str">
        <f>Tableau3[[#This Row],[Char Code]]&amp;Tableau3[[#This Row],[Char Code Modifier]]</f>
        <v>589115</v>
      </c>
      <c r="H33" s="1" t="b">
        <f>COUNTIFS(Tableau3[ID],Tableau3[[#This Row],[ID]])=1</f>
        <v>1</v>
      </c>
      <c r="I33" s="1" t="b">
        <f>COUNTIF(Tableau3[Function],Tableau3[[#This Row],[Function]])=1</f>
        <v>1</v>
      </c>
      <c r="K33" t="s">
        <v>78</v>
      </c>
      <c r="O33" t="s">
        <v>22</v>
      </c>
    </row>
    <row r="34" spans="1:15" x14ac:dyDescent="0.25">
      <c r="A34" t="s">
        <v>167</v>
      </c>
      <c r="B34" t="s">
        <v>170</v>
      </c>
      <c r="C34" t="str">
        <f>LEFT(Tableau3[[#This Row],[Character]],1)</f>
        <v>ɍ</v>
      </c>
      <c r="D34" t="str">
        <f>IF(LEN(Tableau3[[#This Row],[Character]])&gt;1,RIGHT(Tableau3[[#This Row],[Character]],LEN(Tableau3[[#This Row],[Character]])-1),"")</f>
        <v>n</v>
      </c>
      <c r="E34" s="1">
        <f>_xlfn.UNICODE(Tableau3[[#This Row],[Command]])</f>
        <v>589</v>
      </c>
      <c r="F34" s="1">
        <f>IF(Tableau3[[#This Row],[Modifier]]&lt;&gt;"",_xlfn.UNICODE(Tableau3[[#This Row],[Modifier]]),"")</f>
        <v>110</v>
      </c>
      <c r="G34" s="1" t="str">
        <f>Tableau3[[#This Row],[Char Code]]&amp;Tableau3[[#This Row],[Char Code Modifier]]</f>
        <v>589110</v>
      </c>
      <c r="H34" s="1" t="b">
        <f>COUNTIFS(Tableau3[ID],Tableau3[[#This Row],[ID]])=1</f>
        <v>1</v>
      </c>
      <c r="I34" s="1" t="b">
        <f>COUNTIF(Tableau3[Function],Tableau3[[#This Row],[Function]])=1</f>
        <v>1</v>
      </c>
      <c r="K34" t="s">
        <v>78</v>
      </c>
      <c r="O34" t="s">
        <v>22</v>
      </c>
    </row>
    <row r="35" spans="1:15" x14ac:dyDescent="0.25">
      <c r="A35" t="s">
        <v>168</v>
      </c>
      <c r="B35" t="s">
        <v>171</v>
      </c>
      <c r="C35" t="str">
        <f>LEFT(Tableau3[[#This Row],[Character]],1)</f>
        <v>ɍ</v>
      </c>
      <c r="D35" t="str">
        <f>IF(LEN(Tableau3[[#This Row],[Character]])&gt;1,RIGHT(Tableau3[[#This Row],[Character]],LEN(Tableau3[[#This Row],[Character]])-1),"")</f>
        <v>f</v>
      </c>
      <c r="E35" s="1">
        <f>_xlfn.UNICODE(Tableau3[[#This Row],[Command]])</f>
        <v>589</v>
      </c>
      <c r="F35" s="1">
        <f>IF(Tableau3[[#This Row],[Modifier]]&lt;&gt;"",_xlfn.UNICODE(Tableau3[[#This Row],[Modifier]]),"")</f>
        <v>102</v>
      </c>
      <c r="G35" s="1" t="str">
        <f>Tableau3[[#This Row],[Char Code]]&amp;Tableau3[[#This Row],[Char Code Modifier]]</f>
        <v>589102</v>
      </c>
      <c r="H35" s="1" t="b">
        <f>COUNTIFS(Tableau3[ID],Tableau3[[#This Row],[ID]])=1</f>
        <v>1</v>
      </c>
      <c r="I35" s="1" t="b">
        <f>COUNTIF(Tableau3[Function],Tableau3[[#This Row],[Function]])=1</f>
        <v>1</v>
      </c>
      <c r="K35" t="s">
        <v>78</v>
      </c>
      <c r="O35" t="s">
        <v>22</v>
      </c>
    </row>
    <row r="36" spans="1:15" x14ac:dyDescent="0.25">
      <c r="A36" t="s">
        <v>196</v>
      </c>
      <c r="B36" t="s">
        <v>175</v>
      </c>
      <c r="C36" s="1" t="str">
        <f>LEFT(Tableau3[[#This Row],[Character]],1)</f>
        <v>{</v>
      </c>
      <c r="D36" s="1" t="str">
        <f>IF(LEN(Tableau3[[#This Row],[Character]])&gt;1,RIGHT(Tableau3[[#This Row],[Character]],LEN(Tableau3[[#This Row],[Character]])-1),"")</f>
        <v/>
      </c>
      <c r="E36" s="1">
        <f>_xlfn.UNICODE(Tableau3[[#This Row],[Command]])</f>
        <v>123</v>
      </c>
      <c r="F36" s="1" t="str">
        <f>IF(Tableau3[[#This Row],[Modifier]]&lt;&gt;"",_xlfn.UNICODE(Tableau3[[#This Row],[Modifier]]),"")</f>
        <v/>
      </c>
      <c r="G36" s="1" t="str">
        <f>Tableau3[[#This Row],[Char Code]]&amp;Tableau3[[#This Row],[Char Code Modifier]]</f>
        <v>123</v>
      </c>
      <c r="H36" s="1" t="b">
        <f>COUNTIFS(Tableau3[ID],Tableau3[[#This Row],[ID]])=1</f>
        <v>1</v>
      </c>
      <c r="I36" s="1" t="b">
        <f>COUNTIF(Tableau3[Function],Tableau3[[#This Row],[Function]])=1</f>
        <v>1</v>
      </c>
    </row>
    <row r="37" spans="1:15" x14ac:dyDescent="0.25">
      <c r="A37" t="s">
        <v>197</v>
      </c>
      <c r="B37" t="s">
        <v>176</v>
      </c>
      <c r="C37" s="1" t="str">
        <f>LEFT(Tableau3[[#This Row],[Character]],1)</f>
        <v>}</v>
      </c>
      <c r="D37" s="1" t="str">
        <f>IF(LEN(Tableau3[[#This Row],[Character]])&gt;1,RIGHT(Tableau3[[#This Row],[Character]],LEN(Tableau3[[#This Row],[Character]])-1),"")</f>
        <v/>
      </c>
      <c r="E37" s="1">
        <f>_xlfn.UNICODE(Tableau3[[#This Row],[Command]])</f>
        <v>125</v>
      </c>
      <c r="F37" s="1" t="str">
        <f>IF(Tableau3[[#This Row],[Modifier]]&lt;&gt;"",_xlfn.UNICODE(Tableau3[[#This Row],[Modifier]]),"")</f>
        <v/>
      </c>
      <c r="G37" s="1" t="str">
        <f>Tableau3[[#This Row],[Char Code]]&amp;Tableau3[[#This Row],[Char Code Modifier]]</f>
        <v>125</v>
      </c>
      <c r="H37" s="1" t="b">
        <f>COUNTIFS(Tableau3[ID],Tableau3[[#This Row],[ID]])=1</f>
        <v>1</v>
      </c>
      <c r="I37" s="1" t="b">
        <f>COUNTIF(Tableau3[Function],Tableau3[[#This Row],[Function]])=1</f>
        <v>1</v>
      </c>
    </row>
    <row r="38" spans="1:15" x14ac:dyDescent="0.25">
      <c r="A38" t="s">
        <v>179</v>
      </c>
      <c r="B38" t="s">
        <v>177</v>
      </c>
      <c r="C38" s="1" t="str">
        <f>LEFT(Tableau3[[#This Row],[Character]],1)</f>
        <v>[</v>
      </c>
      <c r="D38" s="1" t="str">
        <f>IF(LEN(Tableau3[[#This Row],[Character]])&gt;1,RIGHT(Tableau3[[#This Row],[Character]],LEN(Tableau3[[#This Row],[Character]])-1),"")</f>
        <v/>
      </c>
      <c r="E38" s="1">
        <f>_xlfn.UNICODE(Tableau3[[#This Row],[Command]])</f>
        <v>91</v>
      </c>
      <c r="F38" s="1" t="str">
        <f>IF(Tableau3[[#This Row],[Modifier]]&lt;&gt;"",_xlfn.UNICODE(Tableau3[[#This Row],[Modifier]]),"")</f>
        <v/>
      </c>
      <c r="G38" s="1" t="str">
        <f>Tableau3[[#This Row],[Char Code]]&amp;Tableau3[[#This Row],[Char Code Modifier]]</f>
        <v>91</v>
      </c>
      <c r="H38" s="1" t="b">
        <f>COUNTIFS(Tableau3[ID],Tableau3[[#This Row],[ID]])=1</f>
        <v>1</v>
      </c>
      <c r="I38" s="1" t="b">
        <f>COUNTIF(Tableau3[Function],Tableau3[[#This Row],[Function]])=1</f>
        <v>1</v>
      </c>
    </row>
    <row r="39" spans="1:15" x14ac:dyDescent="0.25">
      <c r="A39" t="s">
        <v>180</v>
      </c>
      <c r="B39" t="s">
        <v>178</v>
      </c>
      <c r="C39" s="1" t="str">
        <f>LEFT(Tableau3[[#This Row],[Character]],1)</f>
        <v>]</v>
      </c>
      <c r="D39" s="1" t="str">
        <f>IF(LEN(Tableau3[[#This Row],[Character]])&gt;1,RIGHT(Tableau3[[#This Row],[Character]],LEN(Tableau3[[#This Row],[Character]])-1),"")</f>
        <v/>
      </c>
      <c r="E39" s="1">
        <f>_xlfn.UNICODE(Tableau3[[#This Row],[Command]])</f>
        <v>93</v>
      </c>
      <c r="F39" s="1" t="str">
        <f>IF(Tableau3[[#This Row],[Modifier]]&lt;&gt;"",_xlfn.UNICODE(Tableau3[[#This Row],[Modifier]]),"")</f>
        <v/>
      </c>
      <c r="G39" s="1" t="str">
        <f>Tableau3[[#This Row],[Char Code]]&amp;Tableau3[[#This Row],[Char Code Modifier]]</f>
        <v>93</v>
      </c>
      <c r="H39" s="1" t="b">
        <f>COUNTIFS(Tableau3[ID],Tableau3[[#This Row],[ID]])=1</f>
        <v>1</v>
      </c>
      <c r="I39" s="1" t="b">
        <f>COUNTIF(Tableau3[Function],Tableau3[[#This Row],[Function]])=1</f>
        <v>1</v>
      </c>
    </row>
    <row r="40" spans="1:15" x14ac:dyDescent="0.25">
      <c r="A40" t="s">
        <v>181</v>
      </c>
      <c r="B40" t="s">
        <v>182</v>
      </c>
      <c r="C40" s="1" t="str">
        <f>LEFT(Tableau3[[#This Row],[Character]],1)</f>
        <v>;</v>
      </c>
      <c r="D40" s="1" t="str">
        <f>IF(LEN(Tableau3[[#This Row],[Character]])&gt;1,RIGHT(Tableau3[[#This Row],[Character]],LEN(Tableau3[[#This Row],[Character]])-1),"")</f>
        <v/>
      </c>
      <c r="E40" s="1">
        <f>_xlfn.UNICODE(Tableau3[[#This Row],[Command]])</f>
        <v>59</v>
      </c>
      <c r="F40" s="1" t="str">
        <f>IF(Tableau3[[#This Row],[Modifier]]&lt;&gt;"",_xlfn.UNICODE(Tableau3[[#This Row],[Modifier]]),"")</f>
        <v/>
      </c>
      <c r="G40" s="1" t="str">
        <f>Tableau3[[#This Row],[Char Code]]&amp;Tableau3[[#This Row],[Char Code Modifier]]</f>
        <v>59</v>
      </c>
      <c r="H40" s="1" t="b">
        <f>COUNTIFS(Tableau3[ID],Tableau3[[#This Row],[ID]])=1</f>
        <v>1</v>
      </c>
      <c r="I40" s="1" t="b">
        <f>COUNTIF(Tableau3[Function],Tableau3[[#This Row],[Function]])=1</f>
        <v>1</v>
      </c>
    </row>
    <row r="41" spans="1:15" x14ac:dyDescent="0.25">
      <c r="A41" t="s">
        <v>183</v>
      </c>
      <c r="B41" t="s">
        <v>184</v>
      </c>
      <c r="C41" s="1" t="str">
        <f>LEFT(Tableau3[[#This Row],[Character]],1)</f>
        <v>.</v>
      </c>
      <c r="D41" s="1" t="str">
        <f>IF(LEN(Tableau3[[#This Row],[Character]])&gt;1,RIGHT(Tableau3[[#This Row],[Character]],LEN(Tableau3[[#This Row],[Character]])-1),"")</f>
        <v/>
      </c>
      <c r="E41" s="1">
        <f>_xlfn.UNICODE(Tableau3[[#This Row],[Command]])</f>
        <v>46</v>
      </c>
      <c r="F41" s="1" t="str">
        <f>IF(Tableau3[[#This Row],[Modifier]]&lt;&gt;"",_xlfn.UNICODE(Tableau3[[#This Row],[Modifier]]),"")</f>
        <v/>
      </c>
      <c r="G41" s="1" t="str">
        <f>Tableau3[[#This Row],[Char Code]]&amp;Tableau3[[#This Row],[Char Code Modifier]]</f>
        <v>46</v>
      </c>
      <c r="H41" s="1" t="b">
        <f>COUNTIFS(Tableau3[ID],Tableau3[[#This Row],[ID]])=1</f>
        <v>1</v>
      </c>
      <c r="I41" s="1" t="b">
        <f>COUNTIF(Tableau3[Function],Tableau3[[#This Row],[Function]])=1</f>
        <v>1</v>
      </c>
      <c r="K41" t="s">
        <v>78</v>
      </c>
    </row>
    <row r="42" spans="1:15" x14ac:dyDescent="0.25">
      <c r="A42" t="s">
        <v>185</v>
      </c>
      <c r="B42" t="s">
        <v>187</v>
      </c>
      <c r="C42" s="1" t="str">
        <f>LEFT(Tableau3[[#This Row],[Character]],1)</f>
        <v>p</v>
      </c>
      <c r="D42" s="1" t="str">
        <f>IF(LEN(Tableau3[[#This Row],[Character]])&gt;1,RIGHT(Tableau3[[#This Row],[Character]],LEN(Tableau3[[#This Row],[Character]])-1),"")</f>
        <v>l</v>
      </c>
      <c r="E42" s="1">
        <f>_xlfn.UNICODE(Tableau3[[#This Row],[Command]])</f>
        <v>112</v>
      </c>
      <c r="F42" s="1">
        <f>IF(Tableau3[[#This Row],[Modifier]]&lt;&gt;"",_xlfn.UNICODE(Tableau3[[#This Row],[Modifier]]),"")</f>
        <v>108</v>
      </c>
      <c r="G42" s="1" t="str">
        <f>Tableau3[[#This Row],[Char Code]]&amp;Tableau3[[#This Row],[Char Code Modifier]]</f>
        <v>112108</v>
      </c>
      <c r="H42" s="1" t="b">
        <f>COUNTIFS(Tableau3[ID],Tableau3[[#This Row],[ID]])=1</f>
        <v>1</v>
      </c>
      <c r="I42" s="1" t="b">
        <f>COUNTIF(Tableau3[Function],Tableau3[[#This Row],[Function]])=1</f>
        <v>1</v>
      </c>
      <c r="K42" t="s">
        <v>78</v>
      </c>
      <c r="L42" t="s">
        <v>22</v>
      </c>
      <c r="M42" t="s">
        <v>22</v>
      </c>
    </row>
    <row r="43" spans="1:15" x14ac:dyDescent="0.25">
      <c r="A43" t="s">
        <v>186</v>
      </c>
      <c r="B43" t="s">
        <v>188</v>
      </c>
      <c r="C43" s="1" t="str">
        <f>LEFT(Tableau3[[#This Row],[Character]],1)</f>
        <v>p</v>
      </c>
      <c r="D43" s="1" t="str">
        <f>IF(LEN(Tableau3[[#This Row],[Character]])&gt;1,RIGHT(Tableau3[[#This Row],[Character]],LEN(Tableau3[[#This Row],[Character]])-1),"")</f>
        <v>r</v>
      </c>
      <c r="E43" s="1">
        <f>_xlfn.UNICODE(Tableau3[[#This Row],[Command]])</f>
        <v>112</v>
      </c>
      <c r="F43" s="1">
        <f>IF(Tableau3[[#This Row],[Modifier]]&lt;&gt;"",_xlfn.UNICODE(Tableau3[[#This Row],[Modifier]]),"")</f>
        <v>114</v>
      </c>
      <c r="G43" s="1" t="str">
        <f>Tableau3[[#This Row],[Char Code]]&amp;Tableau3[[#This Row],[Char Code Modifier]]</f>
        <v>112114</v>
      </c>
      <c r="H43" s="1" t="b">
        <f>COUNTIFS(Tableau3[ID],Tableau3[[#This Row],[ID]])=1</f>
        <v>1</v>
      </c>
      <c r="I43" s="1" t="b">
        <f>COUNTIF(Tableau3[Function],Tableau3[[#This Row],[Function]])=1</f>
        <v>1</v>
      </c>
      <c r="K43" t="s">
        <v>78</v>
      </c>
      <c r="L43" t="s">
        <v>22</v>
      </c>
      <c r="M43" t="s">
        <v>22</v>
      </c>
    </row>
    <row r="44" spans="1:15" x14ac:dyDescent="0.25">
      <c r="A44" t="s">
        <v>194</v>
      </c>
      <c r="B44" t="s">
        <v>193</v>
      </c>
      <c r="C44" s="1" t="str">
        <f>LEFT(Tableau3[[#This Row],[Character]],1)</f>
        <v>?</v>
      </c>
      <c r="D44" s="1" t="str">
        <f>IF(LEN(Tableau3[[#This Row],[Character]])&gt;1,RIGHT(Tableau3[[#This Row],[Character]],LEN(Tableau3[[#This Row],[Character]])-1),"")</f>
        <v/>
      </c>
      <c r="E44" s="1">
        <f>_xlfn.UNICODE(Tableau3[[#This Row],[Command]])</f>
        <v>63</v>
      </c>
      <c r="F44" s="1" t="str">
        <f>IF(Tableau3[[#This Row],[Modifier]]&lt;&gt;"",_xlfn.UNICODE(Tableau3[[#This Row],[Modifier]]),"")</f>
        <v/>
      </c>
      <c r="G44" s="1" t="str">
        <f>Tableau3[[#This Row],[Char Code]]&amp;Tableau3[[#This Row],[Char Code Modifier]]</f>
        <v>63</v>
      </c>
      <c r="H44" s="1" t="b">
        <f>COUNTIFS(Tableau3[ID],Tableau3[[#This Row],[ID]])=1</f>
        <v>1</v>
      </c>
      <c r="I44" s="1" t="b">
        <f>COUNTIF(Tableau3[Function],Tableau3[[#This Row],[Function]])=1</f>
        <v>1</v>
      </c>
      <c r="K44" t="s">
        <v>195</v>
      </c>
    </row>
  </sheetData>
  <conditionalFormatting sqref="H2:I44">
    <cfRule type="cellIs" dxfId="1" priority="1" operator="equal">
      <formula>FALSE</formula>
    </cfRule>
  </conditionalFormatting>
  <hyperlinks>
    <hyperlink ref="B10" r:id="rId1" tooltip="↺" display="https://en.wikipedia.org/wiki/%E2%86%BA" xr:uid="{00000000-0004-0000-0300-000000000000}"/>
    <hyperlink ref="B21" r:id="rId2" tooltip="Congruence (geometry)" display="https://en.wikipedia.org/wiki/Congruence_(geometry)" xr:uid="{00000000-0004-0000-0300-000001000000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9" sqref="C9"/>
    </sheetView>
  </sheetViews>
  <sheetFormatPr baseColWidth="10" defaultRowHeight="15" x14ac:dyDescent="0.25"/>
  <cols>
    <col min="1" max="1" width="23.140625" bestFit="1" customWidth="1"/>
  </cols>
  <sheetData>
    <row r="1" spans="1:2" x14ac:dyDescent="0.25">
      <c r="A1" t="s">
        <v>189</v>
      </c>
      <c r="B1">
        <f>COUNTA(Tableau3[Function])</f>
        <v>43</v>
      </c>
    </row>
    <row r="2" spans="1:2" x14ac:dyDescent="0.25">
      <c r="A2" t="s">
        <v>191</v>
      </c>
      <c r="B2" t="str">
        <f>_xlfn.TEXTJOIN("",TRUE,Tableau3[Character])</f>
        <v>+-/*%Sjs↺dRhb=→∥⊶¯_≅!0123456789ɍsɍnɍf{}[];.plpr?</v>
      </c>
    </row>
    <row r="3" spans="1:2" x14ac:dyDescent="0.25">
      <c r="A3" t="s">
        <v>190</v>
      </c>
    </row>
    <row r="4" spans="1:2" x14ac:dyDescent="0.25">
      <c r="A4" t="s">
        <v>192</v>
      </c>
      <c r="B4">
        <f>LEN(B3)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CodePage</vt:lpstr>
      <vt:lpstr>Functions</vt:lpstr>
      <vt:lpstr>Modifiers</vt:lpstr>
      <vt:lpstr>Func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 Energies</dc:creator>
  <cp:lastModifiedBy>VINCI Energies</cp:lastModifiedBy>
  <dcterms:created xsi:type="dcterms:W3CDTF">2018-11-20T12:39:31Z</dcterms:created>
  <dcterms:modified xsi:type="dcterms:W3CDTF">2019-01-11T08:52:40Z</dcterms:modified>
</cp:coreProperties>
</file>