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TS\OneDrive\OneDrive - VINCI Energies\Perso\Prog\PPCG\Dart\questions\completed\"/>
    </mc:Choice>
  </mc:AlternateContent>
  <bookViews>
    <workbookView xWindow="0" yWindow="0" windowWidth="19200" windowHeight="11595"/>
  </bookViews>
  <sheets>
    <sheet name="Feuil2" sheetId="2" r:id="rId1"/>
    <sheet name="Feuil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D15" i="2"/>
  <c r="E15" i="2"/>
  <c r="F15" i="2" s="1"/>
  <c r="C14" i="2"/>
  <c r="D14" i="2"/>
  <c r="E14" i="2"/>
  <c r="F14" i="2" s="1"/>
  <c r="C13" i="2"/>
  <c r="D13" i="2"/>
  <c r="E13" i="2"/>
  <c r="F13" i="2" s="1"/>
  <c r="G15" i="2" l="1"/>
  <c r="H15" i="2" s="1"/>
  <c r="G14" i="2"/>
  <c r="H14" i="2" s="1"/>
  <c r="G13" i="2"/>
  <c r="H13" i="2" s="1"/>
  <c r="C12" i="2"/>
  <c r="D12" i="2"/>
  <c r="E12" i="2"/>
  <c r="F12" i="2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C11" i="2"/>
  <c r="D11" i="2"/>
  <c r="E11" i="2"/>
  <c r="F11" i="2" s="1"/>
  <c r="C10" i="2"/>
  <c r="D10" i="2"/>
  <c r="E10" i="2"/>
  <c r="F10" i="2" s="1"/>
  <c r="C9" i="2"/>
  <c r="D9" i="2"/>
  <c r="E9" i="2"/>
  <c r="F9" i="2" s="1"/>
  <c r="C26" i="3"/>
  <c r="G26" i="3" s="1"/>
  <c r="H26" i="3" s="1"/>
  <c r="D26" i="3"/>
  <c r="E26" i="3"/>
  <c r="F26" i="3"/>
  <c r="C25" i="3"/>
  <c r="D25" i="3"/>
  <c r="E25" i="3"/>
  <c r="F25" i="3" s="1"/>
  <c r="C24" i="3"/>
  <c r="D24" i="3"/>
  <c r="E24" i="3"/>
  <c r="F24" i="3" s="1"/>
  <c r="M2" i="3"/>
  <c r="M3" i="3"/>
  <c r="M4" i="3"/>
  <c r="M5" i="3"/>
  <c r="N5" i="3" s="1"/>
  <c r="M6" i="3"/>
  <c r="M7" i="3"/>
  <c r="M8" i="3"/>
  <c r="M9" i="3"/>
  <c r="N9" i="3" s="1"/>
  <c r="M10" i="3"/>
  <c r="M11" i="3"/>
  <c r="M12" i="3"/>
  <c r="M13" i="3"/>
  <c r="N13" i="3" s="1"/>
  <c r="M14" i="3"/>
  <c r="M15" i="3"/>
  <c r="M16" i="3"/>
  <c r="M17" i="3"/>
  <c r="N17" i="3" s="1"/>
  <c r="M18" i="3"/>
  <c r="M19" i="3"/>
  <c r="M20" i="3"/>
  <c r="M21" i="3"/>
  <c r="N21" i="3" s="1"/>
  <c r="M22" i="3"/>
  <c r="N3" i="3"/>
  <c r="N7" i="3"/>
  <c r="N11" i="3"/>
  <c r="N14" i="3"/>
  <c r="N15" i="3"/>
  <c r="N2" i="3"/>
  <c r="N10" i="3"/>
  <c r="N18" i="3"/>
  <c r="N19" i="3"/>
  <c r="N4" i="3"/>
  <c r="N6" i="3"/>
  <c r="N8" i="3"/>
  <c r="N12" i="3"/>
  <c r="N16" i="3"/>
  <c r="N20" i="3"/>
  <c r="N22" i="3"/>
  <c r="C23" i="3"/>
  <c r="D23" i="3"/>
  <c r="E23" i="3"/>
  <c r="F23" i="3" s="1"/>
  <c r="G12" i="2" l="1"/>
  <c r="H12" i="2" s="1"/>
  <c r="G9" i="2"/>
  <c r="H9" i="2" s="1"/>
  <c r="M2" i="2"/>
  <c r="N2" i="2" s="1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G11" i="2"/>
  <c r="H11" i="2" s="1"/>
  <c r="G10" i="2"/>
  <c r="H10" i="2" s="1"/>
  <c r="G25" i="3"/>
  <c r="H25" i="3" s="1"/>
  <c r="G24" i="3"/>
  <c r="H24" i="3" s="1"/>
  <c r="G23" i="3"/>
  <c r="H23" i="3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" i="3"/>
  <c r="C22" i="3"/>
  <c r="D22" i="3"/>
  <c r="E22" i="3"/>
  <c r="F22" i="3" s="1"/>
  <c r="C21" i="3"/>
  <c r="D21" i="3"/>
  <c r="E21" i="3"/>
  <c r="F21" i="3" s="1"/>
  <c r="C20" i="3"/>
  <c r="D20" i="3"/>
  <c r="E20" i="3"/>
  <c r="F20" i="3" s="1"/>
  <c r="C8" i="2"/>
  <c r="D8" i="2"/>
  <c r="E8" i="2"/>
  <c r="F8" i="2" s="1"/>
  <c r="C7" i="2"/>
  <c r="D7" i="2"/>
  <c r="E7" i="2"/>
  <c r="F7" i="2" s="1"/>
  <c r="C19" i="3"/>
  <c r="D19" i="3"/>
  <c r="E19" i="3"/>
  <c r="F19" i="3" s="1"/>
  <c r="C18" i="3"/>
  <c r="D18" i="3"/>
  <c r="E18" i="3"/>
  <c r="F18" i="3" s="1"/>
  <c r="C17" i="3"/>
  <c r="D17" i="3"/>
  <c r="E17" i="3"/>
  <c r="F17" i="3" s="1"/>
  <c r="C16" i="3"/>
  <c r="D16" i="3"/>
  <c r="E16" i="3"/>
  <c r="F16" i="3" s="1"/>
  <c r="C15" i="3"/>
  <c r="D15" i="3"/>
  <c r="E15" i="3"/>
  <c r="F15" i="3" s="1"/>
  <c r="C14" i="3"/>
  <c r="D14" i="3"/>
  <c r="E14" i="3"/>
  <c r="F14" i="3" s="1"/>
  <c r="C13" i="3"/>
  <c r="D13" i="3"/>
  <c r="E13" i="3"/>
  <c r="F13" i="3" s="1"/>
  <c r="C12" i="3"/>
  <c r="D12" i="3"/>
  <c r="E12" i="3"/>
  <c r="F12" i="3" s="1"/>
  <c r="C11" i="3"/>
  <c r="D11" i="3"/>
  <c r="E11" i="3"/>
  <c r="F11" i="3" s="1"/>
  <c r="C10" i="3"/>
  <c r="D10" i="3"/>
  <c r="E10" i="3"/>
  <c r="F10" i="3" s="1"/>
  <c r="C9" i="3"/>
  <c r="D9" i="3"/>
  <c r="E9" i="3"/>
  <c r="F9" i="3" s="1"/>
  <c r="C8" i="3"/>
  <c r="D8" i="3"/>
  <c r="E8" i="3"/>
  <c r="F8" i="3" s="1"/>
  <c r="C7" i="3"/>
  <c r="D7" i="3"/>
  <c r="E7" i="3"/>
  <c r="F7" i="3" s="1"/>
  <c r="C6" i="3"/>
  <c r="D6" i="3"/>
  <c r="E6" i="3"/>
  <c r="F6" i="3" s="1"/>
  <c r="C5" i="3"/>
  <c r="D5" i="3"/>
  <c r="E5" i="3"/>
  <c r="F5" i="3" s="1"/>
  <c r="C4" i="3"/>
  <c r="D4" i="3"/>
  <c r="E4" i="3"/>
  <c r="F4" i="3" s="1"/>
  <c r="C3" i="3"/>
  <c r="D3" i="3"/>
  <c r="E3" i="3"/>
  <c r="F3" i="3" s="1"/>
  <c r="D2" i="3"/>
  <c r="E2" i="3"/>
  <c r="F2" i="3" s="1"/>
  <c r="C2" i="3"/>
  <c r="C6" i="2"/>
  <c r="D6" i="2"/>
  <c r="E6" i="2"/>
  <c r="F6" i="2" s="1"/>
  <c r="C5" i="2"/>
  <c r="D5" i="2"/>
  <c r="E5" i="2"/>
  <c r="F5" i="2" s="1"/>
  <c r="E2" i="2"/>
  <c r="F2" i="2" s="1"/>
  <c r="E3" i="2"/>
  <c r="F3" i="2" s="1"/>
  <c r="E4" i="2"/>
  <c r="F4" i="2" s="1"/>
  <c r="C4" i="2"/>
  <c r="D4" i="2"/>
  <c r="C3" i="2"/>
  <c r="D3" i="2"/>
  <c r="D2" i="2"/>
  <c r="C2" i="2"/>
  <c r="G18" i="3" l="1"/>
  <c r="H18" i="3" s="1"/>
  <c r="G22" i="3"/>
  <c r="H22" i="3" s="1"/>
  <c r="G21" i="3"/>
  <c r="H21" i="3" s="1"/>
  <c r="G20" i="3"/>
  <c r="H20" i="3" s="1"/>
  <c r="G8" i="2"/>
  <c r="H8" i="2" s="1"/>
  <c r="G7" i="2"/>
  <c r="H7" i="2" s="1"/>
  <c r="G19" i="3"/>
  <c r="H19" i="3" s="1"/>
  <c r="G14" i="3"/>
  <c r="H14" i="3" s="1"/>
  <c r="G17" i="3"/>
  <c r="H17" i="3" s="1"/>
  <c r="G16" i="3"/>
  <c r="H16" i="3" s="1"/>
  <c r="G15" i="3"/>
  <c r="H15" i="3" s="1"/>
  <c r="G13" i="3"/>
  <c r="H13" i="3" s="1"/>
  <c r="G12" i="3"/>
  <c r="H12" i="3" s="1"/>
  <c r="G11" i="3"/>
  <c r="H11" i="3" s="1"/>
  <c r="G10" i="3"/>
  <c r="H10" i="3" s="1"/>
  <c r="G6" i="3"/>
  <c r="H6" i="3" s="1"/>
  <c r="G9" i="3"/>
  <c r="H9" i="3" s="1"/>
  <c r="G8" i="3"/>
  <c r="H8" i="3" s="1"/>
  <c r="G7" i="3"/>
  <c r="H7" i="3" s="1"/>
  <c r="G5" i="3"/>
  <c r="H5" i="3" s="1"/>
  <c r="G4" i="3"/>
  <c r="H4" i="3" s="1"/>
  <c r="G3" i="3"/>
  <c r="H3" i="3" s="1"/>
  <c r="G2" i="3"/>
  <c r="H2" i="3" s="1"/>
  <c r="G6" i="2"/>
  <c r="H6" i="2" s="1"/>
  <c r="G5" i="2"/>
  <c r="H5" i="2" s="1"/>
  <c r="G4" i="2"/>
  <c r="H4" i="2" s="1"/>
  <c r="G2" i="2"/>
  <c r="H2" i="2" s="1"/>
  <c r="G3" i="2"/>
  <c r="H3" i="2" s="1"/>
</calcChain>
</file>

<file path=xl/sharedStrings.xml><?xml version="1.0" encoding="utf-8"?>
<sst xmlns="http://schemas.openxmlformats.org/spreadsheetml/2006/main" count="65" uniqueCount="50">
  <si>
    <t>Word</t>
  </si>
  <si>
    <t>Occurrences</t>
  </si>
  <si>
    <t>Total Cars</t>
  </si>
  <si>
    <t>Total Replace</t>
  </si>
  <si>
    <t>and</t>
  </si>
  <si>
    <t>re</t>
  </si>
  <si>
    <t>Colonne1</t>
  </si>
  <si>
    <t>Assignment</t>
  </si>
  <si>
    <t>Result</t>
  </si>
  <si>
    <t xml:space="preserve"> gonna</t>
  </si>
  <si>
    <t xml:space="preserve"> tell</t>
  </si>
  <si>
    <t>(Ooh</t>
  </si>
  <si>
    <t>Assignment Length</t>
  </si>
  <si>
    <t xml:space="preserve"> how</t>
  </si>
  <si>
    <t>Optimize ?</t>
  </si>
  <si>
    <t xml:space="preserve"> know</t>
  </si>
  <si>
    <t>You</t>
  </si>
  <si>
    <t>£ (G§</t>
  </si>
  <si>
    <t>ù, g§</t>
  </si>
  <si>
    <t>wanna</t>
  </si>
  <si>
    <t>N1</t>
  </si>
  <si>
    <t>feeling</t>
  </si>
  <si>
    <t>I'm</t>
  </si>
  <si>
    <t>ee</t>
  </si>
  <si>
    <t xml:space="preserve"> how I'm @</t>
  </si>
  <si>
    <t>me</t>
  </si>
  <si>
    <t>a9</t>
  </si>
  <si>
    <t>ou</t>
  </si>
  <si>
    <t xml:space="preserve"> a9 </t>
  </si>
  <si>
    <t xml:space="preserve">I just wanna </t>
  </si>
  <si>
    <t>make</t>
  </si>
  <si>
    <t>Gotta make</t>
  </si>
  <si>
    <t xml:space="preserve"> know the</t>
  </si>
  <si>
    <t>the</t>
  </si>
  <si>
    <t xml:space="preserve"> other </t>
  </si>
  <si>
    <t xml:space="preserve"> %è u9ersta9 </t>
  </si>
  <si>
    <t>to</t>
  </si>
  <si>
    <t>Letters</t>
  </si>
  <si>
    <t>Gain per occurrence</t>
  </si>
  <si>
    <t>Minimum occurrences</t>
  </si>
  <si>
    <t>Saving</t>
  </si>
  <si>
    <t>!give</t>
  </si>
  <si>
    <t xml:space="preserve"> g</t>
  </si>
  <si>
    <t xml:space="preserve"> t</t>
  </si>
  <si>
    <t>N$a $e, n$a $e</t>
  </si>
  <si>
    <t xml:space="preserve"> and</t>
  </si>
  <si>
    <t xml:space="preserve"> how I'm feeling</t>
  </si>
  <si>
    <t xml:space="preserve"> make</t>
  </si>
  <si>
    <t xml:space="preserve">  know the</t>
  </si>
  <si>
    <t>N$a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</si>
</sst>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H15" totalsRowShown="0">
  <autoFilter ref="A1:H15"/>
  <tableColumns count="8">
    <tableColumn id="1" name="Word"/>
    <tableColumn id="2" name="Occurrences"/>
    <tableColumn id="3" name="Total Cars">
      <calculatedColumnFormula>LEN(Tableau1[Word])*Tableau1[Occurrences]</calculatedColumnFormula>
    </tableColumn>
    <tableColumn id="4" name="Total Replace">
      <calculatedColumnFormula>Tableau1[Occurrences]*2</calculatedColumnFormula>
    </tableColumn>
    <tableColumn id="7" name="Colonne1" dataDxfId="12">
      <calculatedColumnFormula>CONCATENATE("i='",Tableau1[[#This Row],[Word]],"',")</calculatedColumnFormula>
    </tableColumn>
    <tableColumn id="5" name="Assignment Length" dataDxfId="11">
      <calculatedColumnFormula>LEN(Tableau1[[#This Row],[Colonne1]])</calculatedColumnFormula>
    </tableColumn>
    <tableColumn id="6" name="Result">
      <calculatedColumnFormula>Tableau1[Assignment Length]+Tableau1[Total Replace]-Tableau1[Total Cars]</calculatedColumnFormula>
    </tableColumn>
    <tableColumn id="8" name="Optimize ?" dataDxfId="10">
      <calculatedColumnFormula>Tableau1[[#This Row],[Result]]&lt;0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35" displayName="Tableau35" ref="J1:N22" totalsRowShown="0">
  <autoFilter ref="J1:N22"/>
  <tableColumns count="5">
    <tableColumn id="1" name="Letters"/>
    <tableColumn id="2" name="Assignment" dataDxfId="9">
      <calculatedColumnFormula>LEN("i='',")+J2</calculatedColumnFormula>
    </tableColumn>
    <tableColumn id="3" name="Gain per occurrence" dataDxfId="8">
      <calculatedColumnFormula>Tableau35[[#This Row],[Letters]]-2</calculatedColumnFormula>
    </tableColumn>
    <tableColumn id="4" name="Minimum occurrences" dataDxfId="7">
      <calculatedColumnFormula>ROUNDUP(Tableau35[[#This Row],[Assignment]]/Tableau35[[#This Row],[Gain per occurrence]]+0.1,0)</calculatedColumnFormula>
    </tableColumn>
    <tableColumn id="5" name="Saving" dataDxfId="6">
      <calculatedColumnFormula>Tableau35[[#This Row],[Assignment]]-(Tableau35[[#This Row],[Minimum occurrences]]*Tableau35[[#This Row],[Gain per occurrence]])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au13" displayName="Tableau13" ref="A1:H26" totalsRowShown="0">
  <autoFilter ref="A1:H26"/>
  <tableColumns count="8">
    <tableColumn id="1" name="Word"/>
    <tableColumn id="2" name="Occurrences"/>
    <tableColumn id="3" name="Total Cars">
      <calculatedColumnFormula>LEN(Tableau13[Word])*Tableau13[Occurrences]</calculatedColumnFormula>
    </tableColumn>
    <tableColumn id="4" name="Total Replace">
      <calculatedColumnFormula>Tableau13[Occurrences]</calculatedColumnFormula>
    </tableColumn>
    <tableColumn id="7" name="Colonne1" dataDxfId="5">
      <calculatedColumnFormula>CONCATENATE("'a':'",Tableau13[[#This Row],[Word]],"',")</calculatedColumnFormula>
    </tableColumn>
    <tableColumn id="5" name="Assignment Length" dataDxfId="4">
      <calculatedColumnFormula>LEN(Tableau13[[#This Row],[Colonne1]])</calculatedColumnFormula>
    </tableColumn>
    <tableColumn id="6" name="Result">
      <calculatedColumnFormula>Tableau13[Assignment Length]+Tableau13[Total Replace]-Tableau13[Total Cars]</calculatedColumnFormula>
    </tableColumn>
    <tableColumn id="8" name="Optimize ?" dataDxfId="3">
      <calculatedColumnFormula>Tableau13[[#This Row],[Result]]&lt;0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J1:N22" totalsRowShown="0">
  <autoFilter ref="J1:N22"/>
  <tableColumns count="5">
    <tableColumn id="1" name="Letters"/>
    <tableColumn id="2" name="Assignment">
      <calculatedColumnFormula>LEN("'a':'',")+J2</calculatedColumnFormula>
    </tableColumn>
    <tableColumn id="3" name="Gain per occurrence" dataDxfId="2">
      <calculatedColumnFormula>Tableau3[[#This Row],[Letters]]-1</calculatedColumnFormula>
    </tableColumn>
    <tableColumn id="4" name="Minimum occurrences" dataDxfId="1">
      <calculatedColumnFormula>ROUNDUP(Tableau3[[#This Row],[Assignment]]/Tableau3[[#This Row],[Gain per occurrence]]+0.1,0)</calculatedColumnFormula>
    </tableColumn>
    <tableColumn id="5" name="Saving" dataDxfId="0">
      <calculatedColumnFormula>Tableau3[[#This Row],[Assignment]]-(Tableau3[[#This Row],[Minimum occurrences]]*Tableau3[[#This Row],[Gain per occurrence]])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16" sqref="A16"/>
    </sheetView>
  </sheetViews>
  <sheetFormatPr baseColWidth="10" defaultRowHeight="15" x14ac:dyDescent="0.25"/>
  <cols>
    <col min="1" max="1" width="15.140625" bestFit="1" customWidth="1"/>
    <col min="12" max="12" width="8" customWidth="1"/>
    <col min="13" max="13" width="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12</v>
      </c>
      <c r="G1" t="s">
        <v>8</v>
      </c>
      <c r="H1" t="s">
        <v>14</v>
      </c>
      <c r="J1" t="s">
        <v>37</v>
      </c>
      <c r="K1" t="s">
        <v>7</v>
      </c>
      <c r="L1" t="s">
        <v>38</v>
      </c>
      <c r="M1" t="s">
        <v>39</v>
      </c>
      <c r="N1" t="s">
        <v>40</v>
      </c>
    </row>
    <row r="2" spans="1:14" x14ac:dyDescent="0.25">
      <c r="A2" t="s">
        <v>9</v>
      </c>
      <c r="B2">
        <v>2</v>
      </c>
      <c r="C2">
        <f>LEN(Tableau1[Word])*Tableau1[Occurrences]</f>
        <v>12</v>
      </c>
      <c r="D2">
        <f>Tableau1[Occurrences]*2</f>
        <v>4</v>
      </c>
      <c r="E2" t="str">
        <f>CONCATENATE("i='",Tableau1[[#This Row],[Word]],"',")</f>
        <v>i=' gonna',</v>
      </c>
      <c r="F2">
        <f>LEN(Tableau1[[#This Row],[Colonne1]])</f>
        <v>11</v>
      </c>
      <c r="G2">
        <f>Tableau1[Assignment Length]+Tableau1[Total Replace]-Tableau1[Total Cars]</f>
        <v>3</v>
      </c>
      <c r="H2" t="b">
        <f>Tableau1[[#This Row],[Result]]&lt;0</f>
        <v>0</v>
      </c>
      <c r="J2">
        <v>3</v>
      </c>
      <c r="K2">
        <f>LEN("i='',")+J2</f>
        <v>8</v>
      </c>
      <c r="L2">
        <f>Tableau35[[#This Row],[Letters]]-2</f>
        <v>1</v>
      </c>
      <c r="M2">
        <f>ROUNDUP(Tableau35[[#This Row],[Assignment]]/Tableau35[[#This Row],[Gain per occurrence]]+0.1,0)</f>
        <v>9</v>
      </c>
      <c r="N2">
        <f>Tableau35[[#This Row],[Assignment]]-(Tableau35[[#This Row],[Minimum occurrences]]*Tableau35[[#This Row],[Gain per occurrence]])</f>
        <v>-1</v>
      </c>
    </row>
    <row r="3" spans="1:14" x14ac:dyDescent="0.25">
      <c r="A3" t="s">
        <v>10</v>
      </c>
      <c r="B3">
        <v>4</v>
      </c>
      <c r="C3">
        <f>LEN(Tableau1[Word])*Tableau1[Occurrences]</f>
        <v>20</v>
      </c>
      <c r="D3">
        <f>Tableau1[Occurrences]*2</f>
        <v>8</v>
      </c>
      <c r="E3" t="str">
        <f>CONCATENATE("i='",Tableau1[[#This Row],[Word]],"',")</f>
        <v>i=' tell',</v>
      </c>
      <c r="F3">
        <f>LEN(Tableau1[[#This Row],[Colonne1]])</f>
        <v>10</v>
      </c>
      <c r="G3">
        <f>Tableau1[Assignment Length]+Tableau1[Total Replace]-Tableau1[Total Cars]</f>
        <v>-2</v>
      </c>
      <c r="H3" t="b">
        <f>Tableau1[[#This Row],[Result]]&lt;0</f>
        <v>1</v>
      </c>
      <c r="J3">
        <v>4</v>
      </c>
      <c r="K3">
        <f t="shared" ref="K3:K22" si="0">LEN("i='',")+J3</f>
        <v>9</v>
      </c>
      <c r="L3">
        <f>Tableau35[[#This Row],[Letters]]-2</f>
        <v>2</v>
      </c>
      <c r="M3">
        <f>ROUNDUP(Tableau35[[#This Row],[Assignment]]/Tableau35[[#This Row],[Gain per occurrence]]+0.1,0)</f>
        <v>5</v>
      </c>
      <c r="N3">
        <f>Tableau35[[#This Row],[Assignment]]-(Tableau35[[#This Row],[Minimum occurrences]]*Tableau35[[#This Row],[Gain per occurrence]])</f>
        <v>-1</v>
      </c>
    </row>
    <row r="4" spans="1:14" x14ac:dyDescent="0.25">
      <c r="A4" t="s">
        <v>11</v>
      </c>
      <c r="B4">
        <v>3</v>
      </c>
      <c r="C4">
        <f>LEN(Tableau1[Word])*Tableau1[Occurrences]</f>
        <v>12</v>
      </c>
      <c r="D4">
        <f>Tableau1[Occurrences]*2</f>
        <v>6</v>
      </c>
      <c r="E4" t="str">
        <f>CONCATENATE("i='",Tableau1[[#This Row],[Word]],"',")</f>
        <v>i='(Ooh',</v>
      </c>
      <c r="F4">
        <f>LEN(Tableau1[[#This Row],[Colonne1]])</f>
        <v>9</v>
      </c>
      <c r="G4">
        <f>Tableau1[Assignment Length]+Tableau1[Total Replace]-Tableau1[Total Cars]</f>
        <v>3</v>
      </c>
      <c r="H4" t="b">
        <f>Tableau1[[#This Row],[Result]]&lt;0</f>
        <v>0</v>
      </c>
      <c r="J4">
        <v>5</v>
      </c>
      <c r="K4">
        <f t="shared" si="0"/>
        <v>10</v>
      </c>
      <c r="L4">
        <f>Tableau35[[#This Row],[Letters]]-2</f>
        <v>3</v>
      </c>
      <c r="M4">
        <f>ROUNDUP(Tableau35[[#This Row],[Assignment]]/Tableau35[[#This Row],[Gain per occurrence]]+0.1,0)</f>
        <v>4</v>
      </c>
      <c r="N4">
        <f>Tableau35[[#This Row],[Assignment]]-(Tableau35[[#This Row],[Minimum occurrences]]*Tableau35[[#This Row],[Gain per occurrence]])</f>
        <v>-2</v>
      </c>
    </row>
    <row r="5" spans="1:14" x14ac:dyDescent="0.25">
      <c r="A5" t="s">
        <v>13</v>
      </c>
      <c r="B5">
        <v>2</v>
      </c>
      <c r="C5">
        <f>LEN(Tableau1[Word])*Tableau1[Occurrences]</f>
        <v>8</v>
      </c>
      <c r="D5">
        <f>Tableau1[Occurrences]*2</f>
        <v>4</v>
      </c>
      <c r="E5" s="1" t="str">
        <f>CONCATENATE("i='",Tableau1[[#This Row],[Word]],"',")</f>
        <v>i=' how',</v>
      </c>
      <c r="F5" s="1">
        <f>LEN(Tableau1[[#This Row],[Colonne1]])</f>
        <v>9</v>
      </c>
      <c r="G5">
        <f>Tableau1[Assignment Length]+Tableau1[Total Replace]-Tableau1[Total Cars]</f>
        <v>5</v>
      </c>
      <c r="H5" t="b">
        <f>Tableau1[[#This Row],[Result]]&lt;0</f>
        <v>0</v>
      </c>
      <c r="J5">
        <v>6</v>
      </c>
      <c r="K5">
        <f t="shared" si="0"/>
        <v>11</v>
      </c>
      <c r="L5">
        <f>Tableau35[[#This Row],[Letters]]-2</f>
        <v>4</v>
      </c>
      <c r="M5">
        <f>ROUNDUP(Tableau35[[#This Row],[Assignment]]/Tableau35[[#This Row],[Gain per occurrence]]+0.1,0)</f>
        <v>3</v>
      </c>
      <c r="N5">
        <f>Tableau35[[#This Row],[Assignment]]-(Tableau35[[#This Row],[Minimum occurrences]]*Tableau35[[#This Row],[Gain per occurrence]])</f>
        <v>-1</v>
      </c>
    </row>
    <row r="6" spans="1:14" x14ac:dyDescent="0.25">
      <c r="A6" t="s">
        <v>15</v>
      </c>
      <c r="B6">
        <v>4</v>
      </c>
      <c r="C6">
        <f>LEN(Tableau1[Word])*Tableau1[Occurrences]</f>
        <v>20</v>
      </c>
      <c r="D6">
        <f>Tableau1[Occurrences]*2</f>
        <v>8</v>
      </c>
      <c r="E6" s="1" t="str">
        <f>CONCATENATE("i='",Tableau1[[#This Row],[Word]],"',")</f>
        <v>i=' know',</v>
      </c>
      <c r="F6" s="1">
        <f>LEN(Tableau1[[#This Row],[Colonne1]])</f>
        <v>10</v>
      </c>
      <c r="G6">
        <f>Tableau1[Assignment Length]+Tableau1[Total Replace]-Tableau1[Total Cars]</f>
        <v>-2</v>
      </c>
      <c r="H6" s="1" t="b">
        <f>Tableau1[[#This Row],[Result]]&lt;0</f>
        <v>1</v>
      </c>
      <c r="J6">
        <v>7</v>
      </c>
      <c r="K6">
        <f t="shared" si="0"/>
        <v>12</v>
      </c>
      <c r="L6">
        <f>Tableau35[[#This Row],[Letters]]-2</f>
        <v>5</v>
      </c>
      <c r="M6">
        <f>ROUNDUP(Tableau35[[#This Row],[Assignment]]/Tableau35[[#This Row],[Gain per occurrence]]+0.1,0)</f>
        <v>3</v>
      </c>
      <c r="N6">
        <f>Tableau35[[#This Row],[Assignment]]-(Tableau35[[#This Row],[Minimum occurrences]]*Tableau35[[#This Row],[Gain per occurrence]])</f>
        <v>-3</v>
      </c>
    </row>
    <row r="7" spans="1:14" x14ac:dyDescent="0.25">
      <c r="A7" t="s">
        <v>4</v>
      </c>
      <c r="B7">
        <v>5</v>
      </c>
      <c r="C7">
        <f>LEN(Tableau1[Word])*Tableau1[Occurrences]</f>
        <v>15</v>
      </c>
      <c r="D7">
        <f>Tableau1[Occurrences]*2</f>
        <v>10</v>
      </c>
      <c r="E7" s="1" t="str">
        <f>CONCATENATE("i='",Tableau1[[#This Row],[Word]],"',")</f>
        <v>i='and',</v>
      </c>
      <c r="F7" s="1">
        <f>LEN(Tableau1[[#This Row],[Colonne1]])</f>
        <v>8</v>
      </c>
      <c r="G7">
        <f>Tableau1[Assignment Length]+Tableau1[Total Replace]-Tableau1[Total Cars]</f>
        <v>3</v>
      </c>
      <c r="H7" s="1" t="b">
        <f>Tableau1[[#This Row],[Result]]&lt;0</f>
        <v>0</v>
      </c>
      <c r="J7">
        <v>8</v>
      </c>
      <c r="K7">
        <f t="shared" si="0"/>
        <v>13</v>
      </c>
      <c r="L7">
        <f>Tableau35[[#This Row],[Letters]]-2</f>
        <v>6</v>
      </c>
      <c r="M7">
        <f>ROUNDUP(Tableau35[[#This Row],[Assignment]]/Tableau35[[#This Row],[Gain per occurrence]]+0.1,0)</f>
        <v>3</v>
      </c>
      <c r="N7">
        <f>Tableau35[[#This Row],[Assignment]]-(Tableau35[[#This Row],[Minimum occurrences]]*Tableau35[[#This Row],[Gain per occurrence]])</f>
        <v>-5</v>
      </c>
    </row>
    <row r="8" spans="1:14" x14ac:dyDescent="0.25">
      <c r="A8" t="s">
        <v>32</v>
      </c>
      <c r="B8">
        <v>2</v>
      </c>
      <c r="C8">
        <f>LEN(Tableau1[Word])*Tableau1[Occurrences]</f>
        <v>18</v>
      </c>
      <c r="D8">
        <f>Tableau1[Occurrences]*2</f>
        <v>4</v>
      </c>
      <c r="E8" s="1" t="str">
        <f>CONCATENATE("i='",Tableau1[[#This Row],[Word]],"',")</f>
        <v>i=' know the',</v>
      </c>
      <c r="F8" s="1">
        <f>LEN(Tableau1[[#This Row],[Colonne1]])</f>
        <v>14</v>
      </c>
      <c r="G8">
        <f>Tableau1[Assignment Length]+Tableau1[Total Replace]-Tableau1[Total Cars]</f>
        <v>0</v>
      </c>
      <c r="H8" s="1" t="b">
        <f>Tableau1[[#This Row],[Result]]&lt;0</f>
        <v>0</v>
      </c>
      <c r="J8">
        <v>9</v>
      </c>
      <c r="K8">
        <f t="shared" si="0"/>
        <v>14</v>
      </c>
      <c r="L8">
        <f>Tableau35[[#This Row],[Letters]]-2</f>
        <v>7</v>
      </c>
      <c r="M8">
        <f>ROUNDUP(Tableau35[[#This Row],[Assignment]]/Tableau35[[#This Row],[Gain per occurrence]]+0.1,0)</f>
        <v>3</v>
      </c>
      <c r="N8">
        <f>Tableau35[[#This Row],[Assignment]]-(Tableau35[[#This Row],[Minimum occurrences]]*Tableau35[[#This Row],[Gain per occurrence]])</f>
        <v>-7</v>
      </c>
    </row>
    <row r="9" spans="1:14" x14ac:dyDescent="0.25">
      <c r="A9" t="s">
        <v>44</v>
      </c>
      <c r="B9">
        <v>2</v>
      </c>
      <c r="C9">
        <f>LEN(Tableau1[Word])*Tableau1[Occurrences]</f>
        <v>28</v>
      </c>
      <c r="D9">
        <f>Tableau1[Occurrences]*2</f>
        <v>4</v>
      </c>
      <c r="E9" s="1" t="str">
        <f>CONCATENATE("i='",Tableau1[[#This Row],[Word]],"',")</f>
        <v>i='N$a $e, n$a $e',</v>
      </c>
      <c r="F9" s="1">
        <f>LEN(Tableau1[[#This Row],[Colonne1]])</f>
        <v>19</v>
      </c>
      <c r="G9">
        <f>Tableau1[Assignment Length]+Tableau1[Total Replace]-Tableau1[Total Cars]</f>
        <v>-5</v>
      </c>
      <c r="H9" s="1" t="b">
        <f>Tableau1[[#This Row],[Result]]&lt;0</f>
        <v>1</v>
      </c>
      <c r="J9">
        <v>10</v>
      </c>
      <c r="K9">
        <f t="shared" si="0"/>
        <v>15</v>
      </c>
      <c r="L9">
        <f>Tableau35[[#This Row],[Letters]]-2</f>
        <v>8</v>
      </c>
      <c r="M9">
        <f>ROUNDUP(Tableau35[[#This Row],[Assignment]]/Tableau35[[#This Row],[Gain per occurrence]]+0.1,0)</f>
        <v>2</v>
      </c>
      <c r="N9">
        <f>Tableau35[[#This Row],[Assignment]]-(Tableau35[[#This Row],[Minimum occurrences]]*Tableau35[[#This Row],[Gain per occurrence]])</f>
        <v>-1</v>
      </c>
    </row>
    <row r="10" spans="1:14" x14ac:dyDescent="0.25">
      <c r="A10" t="s">
        <v>45</v>
      </c>
      <c r="B10">
        <v>4</v>
      </c>
      <c r="C10">
        <f>LEN(Tableau1[Word])*Tableau1[Occurrences]</f>
        <v>16</v>
      </c>
      <c r="D10">
        <f>Tableau1[Occurrences]*2</f>
        <v>8</v>
      </c>
      <c r="E10" s="1" t="str">
        <f>CONCATENATE("i='",Tableau1[[#This Row],[Word]],"',")</f>
        <v>i=' and',</v>
      </c>
      <c r="F10" s="1">
        <f>LEN(Tableau1[[#This Row],[Colonne1]])</f>
        <v>9</v>
      </c>
      <c r="G10">
        <f>Tableau1[Assignment Length]+Tableau1[Total Replace]-Tableau1[Total Cars]</f>
        <v>1</v>
      </c>
      <c r="H10" s="1" t="b">
        <f>Tableau1[[#This Row],[Result]]&lt;0</f>
        <v>0</v>
      </c>
      <c r="J10">
        <v>11</v>
      </c>
      <c r="K10">
        <f t="shared" si="0"/>
        <v>16</v>
      </c>
      <c r="L10">
        <f>Tableau35[[#This Row],[Letters]]-2</f>
        <v>9</v>
      </c>
      <c r="M10">
        <f>ROUNDUP(Tableau35[[#This Row],[Assignment]]/Tableau35[[#This Row],[Gain per occurrence]]+0.1,0)</f>
        <v>2</v>
      </c>
      <c r="N10">
        <f>Tableau35[[#This Row],[Assignment]]-(Tableau35[[#This Row],[Minimum occurrences]]*Tableau35[[#This Row],[Gain per occurrence]])</f>
        <v>-2</v>
      </c>
    </row>
    <row r="11" spans="1:14" x14ac:dyDescent="0.25">
      <c r="A11" t="s">
        <v>4</v>
      </c>
      <c r="B11">
        <v>5</v>
      </c>
      <c r="C11">
        <f>LEN(Tableau1[Word])*Tableau1[Occurrences]</f>
        <v>15</v>
      </c>
      <c r="D11">
        <f>Tableau1[Occurrences]*2</f>
        <v>10</v>
      </c>
      <c r="E11" s="1" t="str">
        <f>CONCATENATE("i='",Tableau1[[#This Row],[Word]],"',")</f>
        <v>i='and',</v>
      </c>
      <c r="F11" s="1">
        <f>LEN(Tableau1[[#This Row],[Colonne1]])</f>
        <v>8</v>
      </c>
      <c r="G11">
        <f>Tableau1[Assignment Length]+Tableau1[Total Replace]-Tableau1[Total Cars]</f>
        <v>3</v>
      </c>
      <c r="H11" s="1" t="b">
        <f>Tableau1[[#This Row],[Result]]&lt;0</f>
        <v>0</v>
      </c>
      <c r="J11">
        <v>12</v>
      </c>
      <c r="K11">
        <f t="shared" si="0"/>
        <v>17</v>
      </c>
      <c r="L11">
        <f>Tableau35[[#This Row],[Letters]]-2</f>
        <v>10</v>
      </c>
      <c r="M11">
        <f>ROUNDUP(Tableau35[[#This Row],[Assignment]]/Tableau35[[#This Row],[Gain per occurrence]]+0.1,0)</f>
        <v>2</v>
      </c>
      <c r="N11">
        <f>Tableau35[[#This Row],[Assignment]]-(Tableau35[[#This Row],[Minimum occurrences]]*Tableau35[[#This Row],[Gain per occurrence]])</f>
        <v>-3</v>
      </c>
    </row>
    <row r="12" spans="1:14" x14ac:dyDescent="0.25">
      <c r="A12" t="s">
        <v>46</v>
      </c>
      <c r="B12">
        <v>2</v>
      </c>
      <c r="C12">
        <f>LEN(Tableau1[Word])*Tableau1[Occurrences]</f>
        <v>32</v>
      </c>
      <c r="D12">
        <f>Tableau1[Occurrences]*2</f>
        <v>4</v>
      </c>
      <c r="E12" s="1" t="str">
        <f>CONCATENATE("i='",Tableau1[[#This Row],[Word]],"',")</f>
        <v>i=' how I'm feeling',</v>
      </c>
      <c r="F12" s="1">
        <f>LEN(Tableau1[[#This Row],[Colonne1]])</f>
        <v>21</v>
      </c>
      <c r="G12">
        <f>Tableau1[Assignment Length]+Tableau1[Total Replace]-Tableau1[Total Cars]</f>
        <v>-7</v>
      </c>
      <c r="H12" s="1" t="b">
        <f>Tableau1[[#This Row],[Result]]&lt;0</f>
        <v>1</v>
      </c>
      <c r="J12">
        <v>13</v>
      </c>
      <c r="K12">
        <f t="shared" si="0"/>
        <v>18</v>
      </c>
      <c r="L12">
        <f>Tableau35[[#This Row],[Letters]]-2</f>
        <v>11</v>
      </c>
      <c r="M12">
        <f>ROUNDUP(Tableau35[[#This Row],[Assignment]]/Tableau35[[#This Row],[Gain per occurrence]]+0.1,0)</f>
        <v>2</v>
      </c>
      <c r="N12">
        <f>Tableau35[[#This Row],[Assignment]]-(Tableau35[[#This Row],[Minimum occurrences]]*Tableau35[[#This Row],[Gain per occurrence]])</f>
        <v>-4</v>
      </c>
    </row>
    <row r="13" spans="1:14" x14ac:dyDescent="0.25">
      <c r="A13" t="s">
        <v>47</v>
      </c>
      <c r="B13">
        <v>2</v>
      </c>
      <c r="C13">
        <f>LEN(Tableau1[Word])*Tableau1[Occurrences]</f>
        <v>10</v>
      </c>
      <c r="D13">
        <f>Tableau1[Occurrences]*2</f>
        <v>4</v>
      </c>
      <c r="E13" s="1" t="str">
        <f>CONCATENATE("i='",Tableau1[[#This Row],[Word]],"',")</f>
        <v>i=' make',</v>
      </c>
      <c r="F13" s="1">
        <f>LEN(Tableau1[[#This Row],[Colonne1]])</f>
        <v>10</v>
      </c>
      <c r="G13">
        <f>Tableau1[Assignment Length]+Tableau1[Total Replace]-Tableau1[Total Cars]</f>
        <v>4</v>
      </c>
      <c r="H13" s="1" t="b">
        <f>Tableau1[[#This Row],[Result]]&lt;0</f>
        <v>0</v>
      </c>
      <c r="J13">
        <v>14</v>
      </c>
      <c r="K13">
        <f t="shared" si="0"/>
        <v>19</v>
      </c>
      <c r="L13">
        <f>Tableau35[[#This Row],[Letters]]-2</f>
        <v>12</v>
      </c>
      <c r="M13">
        <f>ROUNDUP(Tableau35[[#This Row],[Assignment]]/Tableau35[[#This Row],[Gain per occurrence]]+0.1,0)</f>
        <v>2</v>
      </c>
      <c r="N13">
        <f>Tableau35[[#This Row],[Assignment]]-(Tableau35[[#This Row],[Minimum occurrences]]*Tableau35[[#This Row],[Gain per occurrence]])</f>
        <v>-5</v>
      </c>
    </row>
    <row r="14" spans="1:14" x14ac:dyDescent="0.25">
      <c r="A14" t="s">
        <v>48</v>
      </c>
      <c r="B14">
        <v>2</v>
      </c>
      <c r="C14">
        <f>LEN(Tableau1[Word])*Tableau1[Occurrences]</f>
        <v>20</v>
      </c>
      <c r="D14">
        <f>Tableau1[Occurrences]*2</f>
        <v>4</v>
      </c>
      <c r="E14" s="1" t="str">
        <f>CONCATENATE("i='",Tableau1[[#This Row],[Word]],"',")</f>
        <v>i='  know the',</v>
      </c>
      <c r="F14" s="1">
        <f>LEN(Tableau1[[#This Row],[Colonne1]])</f>
        <v>15</v>
      </c>
      <c r="G14">
        <f>Tableau1[Assignment Length]+Tableau1[Total Replace]-Tableau1[Total Cars]</f>
        <v>-1</v>
      </c>
      <c r="H14" s="1" t="b">
        <f>Tableau1[[#This Row],[Result]]&lt;0</f>
        <v>1</v>
      </c>
      <c r="J14">
        <v>15</v>
      </c>
      <c r="K14">
        <f t="shared" si="0"/>
        <v>20</v>
      </c>
      <c r="L14">
        <f>Tableau35[[#This Row],[Letters]]-2</f>
        <v>13</v>
      </c>
      <c r="M14">
        <f>ROUNDUP(Tableau35[[#This Row],[Assignment]]/Tableau35[[#This Row],[Gain per occurrence]]+0.1,0)</f>
        <v>2</v>
      </c>
      <c r="N14">
        <f>Tableau35[[#This Row],[Assignment]]-(Tableau35[[#This Row],[Minimum occurrences]]*Tableau35[[#This Row],[Gain per occurrence]])</f>
        <v>-6</v>
      </c>
    </row>
    <row r="15" spans="1:14" x14ac:dyDescent="0.25">
      <c r="A15" t="s">
        <v>49</v>
      </c>
      <c r="B15">
        <v>7</v>
      </c>
      <c r="C15">
        <f>LEN(Tableau1[Word])*Tableau1[Occurrences]</f>
        <v>21</v>
      </c>
      <c r="D15">
        <f>Tableau1[Occurrences]*2</f>
        <v>14</v>
      </c>
      <c r="E15" s="1" t="str">
        <f>CONCATENATE("i='",Tableau1[[#This Row],[Word]],"',")</f>
        <v>i='N$a',</v>
      </c>
      <c r="F15" s="1">
        <f>LEN(Tableau1[[#This Row],[Colonne1]])</f>
        <v>8</v>
      </c>
      <c r="G15">
        <f>Tableau1[Assignment Length]+Tableau1[Total Replace]-Tableau1[Total Cars]</f>
        <v>1</v>
      </c>
      <c r="H15" s="1" t="b">
        <f>Tableau1[[#This Row],[Result]]&lt;0</f>
        <v>0</v>
      </c>
      <c r="J15">
        <v>16</v>
      </c>
      <c r="K15">
        <f t="shared" si="0"/>
        <v>21</v>
      </c>
      <c r="L15">
        <f>Tableau35[[#This Row],[Letters]]-2</f>
        <v>14</v>
      </c>
      <c r="M15">
        <f>ROUNDUP(Tableau35[[#This Row],[Assignment]]/Tableau35[[#This Row],[Gain per occurrence]]+0.1,0)</f>
        <v>2</v>
      </c>
      <c r="N15">
        <f>Tableau35[[#This Row],[Assignment]]-(Tableau35[[#This Row],[Minimum occurrences]]*Tableau35[[#This Row],[Gain per occurrence]])</f>
        <v>-7</v>
      </c>
    </row>
    <row r="16" spans="1:14" x14ac:dyDescent="0.25">
      <c r="J16">
        <v>17</v>
      </c>
      <c r="K16">
        <f t="shared" si="0"/>
        <v>22</v>
      </c>
      <c r="L16">
        <f>Tableau35[[#This Row],[Letters]]-2</f>
        <v>15</v>
      </c>
      <c r="M16">
        <f>ROUNDUP(Tableau35[[#This Row],[Assignment]]/Tableau35[[#This Row],[Gain per occurrence]]+0.1,0)</f>
        <v>2</v>
      </c>
      <c r="N16">
        <f>Tableau35[[#This Row],[Assignment]]-(Tableau35[[#This Row],[Minimum occurrences]]*Tableau35[[#This Row],[Gain per occurrence]])</f>
        <v>-8</v>
      </c>
    </row>
    <row r="17" spans="10:14" x14ac:dyDescent="0.25">
      <c r="J17">
        <v>18</v>
      </c>
      <c r="K17">
        <f t="shared" si="0"/>
        <v>23</v>
      </c>
      <c r="L17">
        <f>Tableau35[[#This Row],[Letters]]-2</f>
        <v>16</v>
      </c>
      <c r="M17">
        <f>ROUNDUP(Tableau35[[#This Row],[Assignment]]/Tableau35[[#This Row],[Gain per occurrence]]+0.1,0)</f>
        <v>2</v>
      </c>
      <c r="N17">
        <f>Tableau35[[#This Row],[Assignment]]-(Tableau35[[#This Row],[Minimum occurrences]]*Tableau35[[#This Row],[Gain per occurrence]])</f>
        <v>-9</v>
      </c>
    </row>
    <row r="18" spans="10:14" x14ac:dyDescent="0.25">
      <c r="J18">
        <v>19</v>
      </c>
      <c r="K18">
        <f t="shared" si="0"/>
        <v>24</v>
      </c>
      <c r="L18">
        <f>Tableau35[[#This Row],[Letters]]-2</f>
        <v>17</v>
      </c>
      <c r="M18">
        <f>ROUNDUP(Tableau35[[#This Row],[Assignment]]/Tableau35[[#This Row],[Gain per occurrence]]+0.1,0)</f>
        <v>2</v>
      </c>
      <c r="N18">
        <f>Tableau35[[#This Row],[Assignment]]-(Tableau35[[#This Row],[Minimum occurrences]]*Tableau35[[#This Row],[Gain per occurrence]])</f>
        <v>-10</v>
      </c>
    </row>
    <row r="19" spans="10:14" x14ac:dyDescent="0.25">
      <c r="J19">
        <v>20</v>
      </c>
      <c r="K19">
        <f t="shared" si="0"/>
        <v>25</v>
      </c>
      <c r="L19">
        <f>Tableau35[[#This Row],[Letters]]-2</f>
        <v>18</v>
      </c>
      <c r="M19">
        <f>ROUNDUP(Tableau35[[#This Row],[Assignment]]/Tableau35[[#This Row],[Gain per occurrence]]+0.1,0)</f>
        <v>2</v>
      </c>
      <c r="N19">
        <f>Tableau35[[#This Row],[Assignment]]-(Tableau35[[#This Row],[Minimum occurrences]]*Tableau35[[#This Row],[Gain per occurrence]])</f>
        <v>-11</v>
      </c>
    </row>
    <row r="20" spans="10:14" x14ac:dyDescent="0.25">
      <c r="J20">
        <v>21</v>
      </c>
      <c r="K20">
        <f t="shared" si="0"/>
        <v>26</v>
      </c>
      <c r="L20">
        <f>Tableau35[[#This Row],[Letters]]-2</f>
        <v>19</v>
      </c>
      <c r="M20">
        <f>ROUNDUP(Tableau35[[#This Row],[Assignment]]/Tableau35[[#This Row],[Gain per occurrence]]+0.1,0)</f>
        <v>2</v>
      </c>
      <c r="N20">
        <f>Tableau35[[#This Row],[Assignment]]-(Tableau35[[#This Row],[Minimum occurrences]]*Tableau35[[#This Row],[Gain per occurrence]])</f>
        <v>-12</v>
      </c>
    </row>
    <row r="21" spans="10:14" x14ac:dyDescent="0.25">
      <c r="J21">
        <v>22</v>
      </c>
      <c r="K21">
        <f t="shared" si="0"/>
        <v>27</v>
      </c>
      <c r="L21">
        <f>Tableau35[[#This Row],[Letters]]-2</f>
        <v>20</v>
      </c>
      <c r="M21">
        <f>ROUNDUP(Tableau35[[#This Row],[Assignment]]/Tableau35[[#This Row],[Gain per occurrence]]+0.1,0)</f>
        <v>2</v>
      </c>
      <c r="N21">
        <f>Tableau35[[#This Row],[Assignment]]-(Tableau35[[#This Row],[Minimum occurrences]]*Tableau35[[#This Row],[Gain per occurrence]])</f>
        <v>-13</v>
      </c>
    </row>
    <row r="22" spans="10:14" x14ac:dyDescent="0.25">
      <c r="J22">
        <v>23</v>
      </c>
      <c r="K22">
        <f t="shared" si="0"/>
        <v>28</v>
      </c>
      <c r="L22">
        <f>Tableau35[[#This Row],[Letters]]-2</f>
        <v>21</v>
      </c>
      <c r="M22">
        <f>ROUNDUP(Tableau35[[#This Row],[Assignment]]/Tableau35[[#This Row],[Gain per occurrence]]+0.1,0)</f>
        <v>2</v>
      </c>
      <c r="N22">
        <f>Tableau35[[#This Row],[Assignment]]-(Tableau35[[#This Row],[Minimum occurrences]]*Tableau35[[#This Row],[Gain per occurrence]])</f>
        <v>-14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B1" workbookViewId="0">
      <selection activeCell="M6" sqref="M6"/>
    </sheetView>
  </sheetViews>
  <sheetFormatPr baseColWidth="10" defaultRowHeight="15" x14ac:dyDescent="0.25"/>
  <cols>
    <col min="11" max="11" width="13.42578125" customWidth="1"/>
    <col min="12" max="12" width="21.140625" bestFit="1" customWidth="1"/>
    <col min="13" max="13" width="2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12</v>
      </c>
      <c r="G1" t="s">
        <v>8</v>
      </c>
      <c r="H1" t="s">
        <v>14</v>
      </c>
      <c r="J1" t="s">
        <v>37</v>
      </c>
      <c r="K1" t="s">
        <v>7</v>
      </c>
      <c r="L1" t="s">
        <v>38</v>
      </c>
      <c r="M1" t="s">
        <v>39</v>
      </c>
      <c r="N1" t="s">
        <v>40</v>
      </c>
    </row>
    <row r="2" spans="1:14" x14ac:dyDescent="0.25">
      <c r="A2" s="2" t="s">
        <v>18</v>
      </c>
      <c r="B2">
        <v>2</v>
      </c>
      <c r="C2">
        <f>LEN(Tableau13[Word])*Tableau13[Occurrences]</f>
        <v>10</v>
      </c>
      <c r="D2">
        <f>Tableau13[Occurrences]</f>
        <v>2</v>
      </c>
      <c r="E2" t="str">
        <f>CONCATENATE("'a':'",Tableau13[[#This Row],[Word]],"',")</f>
        <v>'a':'ù, g§',</v>
      </c>
      <c r="F2">
        <f>LEN(Tableau13[[#This Row],[Colonne1]])</f>
        <v>12</v>
      </c>
      <c r="G2">
        <f>Tableau13[Assignment Length]+Tableau13[Total Replace]-Tableau13[Total Cars]</f>
        <v>4</v>
      </c>
      <c r="H2" t="b">
        <f>Tableau13[[#This Row],[Result]]&lt;0</f>
        <v>0</v>
      </c>
      <c r="J2">
        <v>1</v>
      </c>
      <c r="K2">
        <f>LEN("'a':'',")+J2</f>
        <v>8</v>
      </c>
      <c r="L2">
        <f>Tableau3[[#This Row],[Letters]]-1</f>
        <v>0</v>
      </c>
      <c r="M2" t="e">
        <f>ROUNDUP(Tableau3[[#This Row],[Assignment]]/Tableau3[[#This Row],[Gain per occurrence]]+0.1,0)</f>
        <v>#DIV/0!</v>
      </c>
      <c r="N2" t="e">
        <f>Tableau3[[#This Row],[Assignment]]-(Tableau3[[#This Row],[Minimum occurrences]]*Tableau3[[#This Row],[Gain per occurrence]])</f>
        <v>#DIV/0!</v>
      </c>
    </row>
    <row r="3" spans="1:14" x14ac:dyDescent="0.25">
      <c r="A3" t="s">
        <v>19</v>
      </c>
      <c r="B3">
        <v>2</v>
      </c>
      <c r="C3">
        <f>LEN(Tableau13[Word])*Tableau13[Occurrences]</f>
        <v>10</v>
      </c>
      <c r="D3">
        <f>Tableau13[Occurrences]</f>
        <v>2</v>
      </c>
      <c r="E3" s="1" t="str">
        <f>CONCATENATE("'a':'",Tableau13[[#This Row],[Word]],"',")</f>
        <v>'a':'wanna',</v>
      </c>
      <c r="F3" s="1">
        <f>LEN(Tableau13[[#This Row],[Colonne1]])</f>
        <v>12</v>
      </c>
      <c r="G3">
        <f>Tableau13[Assignment Length]+Tableau13[Total Replace]-Tableau13[Total Cars]</f>
        <v>4</v>
      </c>
      <c r="H3" s="1" t="b">
        <f>Tableau13[[#This Row],[Result]]&lt;0</f>
        <v>0</v>
      </c>
      <c r="J3">
        <v>2</v>
      </c>
      <c r="K3">
        <f t="shared" ref="K3:K22" si="0">LEN("'a':'',")+J3</f>
        <v>9</v>
      </c>
      <c r="L3">
        <f>Tableau3[[#This Row],[Letters]]-1</f>
        <v>1</v>
      </c>
      <c r="M3">
        <f>ROUNDUP(Tableau3[[#This Row],[Assignment]]/Tableau3[[#This Row],[Gain per occurrence]]+0.1,0)</f>
        <v>10</v>
      </c>
      <c r="N3">
        <f>Tableau3[[#This Row],[Assignment]]-(Tableau3[[#This Row],[Minimum occurrences]]*Tableau3[[#This Row],[Gain per occurrence]])</f>
        <v>-1</v>
      </c>
    </row>
    <row r="4" spans="1:14" x14ac:dyDescent="0.25">
      <c r="A4" s="3" t="s">
        <v>5</v>
      </c>
      <c r="B4">
        <v>4</v>
      </c>
      <c r="C4">
        <f>LEN(Tableau13[Word])*Tableau13[Occurrences]</f>
        <v>8</v>
      </c>
      <c r="D4">
        <f>Tableau13[Occurrences]</f>
        <v>4</v>
      </c>
      <c r="E4" s="1" t="str">
        <f>CONCATENATE("'a':'",Tableau13[[#This Row],[Word]],"',")</f>
        <v>'a':'re',</v>
      </c>
      <c r="F4" s="1">
        <f>LEN(Tableau13[[#This Row],[Colonne1]])</f>
        <v>9</v>
      </c>
      <c r="G4">
        <f>Tableau13[Assignment Length]+Tableau13[Total Replace]-Tableau13[Total Cars]</f>
        <v>5</v>
      </c>
      <c r="H4" s="1" t="b">
        <f>Tableau13[[#This Row],[Result]]&lt;0</f>
        <v>0</v>
      </c>
      <c r="J4">
        <v>3</v>
      </c>
      <c r="K4">
        <f t="shared" si="0"/>
        <v>10</v>
      </c>
      <c r="L4">
        <f>Tableau3[[#This Row],[Letters]]-1</f>
        <v>2</v>
      </c>
      <c r="M4">
        <f>ROUNDUP(Tableau3[[#This Row],[Assignment]]/Tableau3[[#This Row],[Gain per occurrence]]+0.1,0)</f>
        <v>6</v>
      </c>
      <c r="N4">
        <f>Tableau3[[#This Row],[Assignment]]-(Tableau3[[#This Row],[Minimum occurrences]]*Tableau3[[#This Row],[Gain per occurrence]])</f>
        <v>-2</v>
      </c>
    </row>
    <row r="5" spans="1:14" x14ac:dyDescent="0.25">
      <c r="A5" t="s">
        <v>20</v>
      </c>
      <c r="B5">
        <v>7</v>
      </c>
      <c r="C5">
        <f>LEN(Tableau13[Word])*Tableau13[Occurrences]</f>
        <v>14</v>
      </c>
      <c r="D5">
        <f>Tableau13[Occurrences]</f>
        <v>7</v>
      </c>
      <c r="E5" s="1" t="str">
        <f>CONCATENATE("'a':'",Tableau13[[#This Row],[Word]],"',")</f>
        <v>'a':'N1',</v>
      </c>
      <c r="F5" s="1">
        <f>LEN(Tableau13[[#This Row],[Colonne1]])</f>
        <v>9</v>
      </c>
      <c r="G5">
        <f>Tableau13[Assignment Length]+Tableau13[Total Replace]-Tableau13[Total Cars]</f>
        <v>2</v>
      </c>
      <c r="H5" s="1" t="b">
        <f>Tableau13[[#This Row],[Result]]&lt;0</f>
        <v>0</v>
      </c>
      <c r="J5">
        <v>4</v>
      </c>
      <c r="K5">
        <f t="shared" si="0"/>
        <v>11</v>
      </c>
      <c r="L5">
        <f>Tableau3[[#This Row],[Letters]]-1</f>
        <v>3</v>
      </c>
      <c r="M5">
        <f>ROUNDUP(Tableau3[[#This Row],[Assignment]]/Tableau3[[#This Row],[Gain per occurrence]]+0.1,0)</f>
        <v>4</v>
      </c>
      <c r="N5">
        <f>Tableau3[[#This Row],[Assignment]]-(Tableau3[[#This Row],[Minimum occurrences]]*Tableau3[[#This Row],[Gain per occurrence]])</f>
        <v>-1</v>
      </c>
    </row>
    <row r="6" spans="1:14" x14ac:dyDescent="0.25">
      <c r="A6" t="s">
        <v>16</v>
      </c>
      <c r="B6">
        <v>4</v>
      </c>
      <c r="C6">
        <f>LEN(Tableau13[Word])*Tableau13[Occurrences]</f>
        <v>12</v>
      </c>
      <c r="D6">
        <f>Tableau13[Occurrences]</f>
        <v>4</v>
      </c>
      <c r="E6" s="1" t="str">
        <f>CONCATENATE("'a':'",Tableau13[[#This Row],[Word]],"',")</f>
        <v>'a':'You',</v>
      </c>
      <c r="F6" s="1">
        <f>LEN(Tableau13[[#This Row],[Colonne1]])</f>
        <v>10</v>
      </c>
      <c r="G6">
        <f>Tableau13[Assignment Length]+Tableau13[Total Replace]-Tableau13[Total Cars]</f>
        <v>2</v>
      </c>
      <c r="H6" s="1" t="b">
        <f>Tableau13[[#This Row],[Result]]&lt;0</f>
        <v>0</v>
      </c>
      <c r="J6">
        <v>5</v>
      </c>
      <c r="K6">
        <f t="shared" si="0"/>
        <v>12</v>
      </c>
      <c r="L6">
        <f>Tableau3[[#This Row],[Letters]]-1</f>
        <v>4</v>
      </c>
      <c r="M6">
        <f>ROUNDUP(Tableau3[[#This Row],[Assignment]]/Tableau3[[#This Row],[Gain per occurrence]]+0.1,0)</f>
        <v>4</v>
      </c>
      <c r="N6">
        <f>Tableau3[[#This Row],[Assignment]]-(Tableau3[[#This Row],[Minimum occurrences]]*Tableau3[[#This Row],[Gain per occurrence]])</f>
        <v>-4</v>
      </c>
    </row>
    <row r="7" spans="1:14" x14ac:dyDescent="0.25">
      <c r="A7" t="s">
        <v>21</v>
      </c>
      <c r="B7">
        <v>3</v>
      </c>
      <c r="C7">
        <f>LEN(Tableau13[Word])*Tableau13[Occurrences]</f>
        <v>21</v>
      </c>
      <c r="D7">
        <f>Tableau13[Occurrences]</f>
        <v>3</v>
      </c>
      <c r="E7" s="1" t="str">
        <f>CONCATENATE("'a':'",Tableau13[[#This Row],[Word]],"',")</f>
        <v>'a':'feeling',</v>
      </c>
      <c r="F7" s="1">
        <f>LEN(Tableau13[[#This Row],[Colonne1]])</f>
        <v>14</v>
      </c>
      <c r="G7">
        <f>Tableau13[Assignment Length]+Tableau13[Total Replace]-Tableau13[Total Cars]</f>
        <v>-4</v>
      </c>
      <c r="H7" s="1" t="b">
        <f>Tableau13[[#This Row],[Result]]&lt;0</f>
        <v>1</v>
      </c>
      <c r="J7">
        <v>6</v>
      </c>
      <c r="K7">
        <f t="shared" si="0"/>
        <v>13</v>
      </c>
      <c r="L7">
        <f>Tableau3[[#This Row],[Letters]]-1</f>
        <v>5</v>
      </c>
      <c r="M7">
        <f>ROUNDUP(Tableau3[[#This Row],[Assignment]]/Tableau3[[#This Row],[Gain per occurrence]]+0.1,0)</f>
        <v>3</v>
      </c>
      <c r="N7">
        <f>Tableau3[[#This Row],[Assignment]]-(Tableau3[[#This Row],[Minimum occurrences]]*Tableau3[[#This Row],[Gain per occurrence]])</f>
        <v>-2</v>
      </c>
    </row>
    <row r="8" spans="1:14" x14ac:dyDescent="0.25">
      <c r="A8" s="2" t="s">
        <v>17</v>
      </c>
      <c r="B8">
        <v>2</v>
      </c>
      <c r="C8">
        <f>LEN(Tableau13[Word])*Tableau13[Occurrences]</f>
        <v>10</v>
      </c>
      <c r="D8">
        <f>Tableau13[Occurrences]</f>
        <v>2</v>
      </c>
      <c r="E8" s="1" t="str">
        <f>CONCATENATE("'a':'",Tableau13[[#This Row],[Word]],"',")</f>
        <v>'a':'£ (G§',</v>
      </c>
      <c r="F8" s="1">
        <f>LEN(Tableau13[[#This Row],[Colonne1]])</f>
        <v>12</v>
      </c>
      <c r="G8">
        <f>Tableau13[Assignment Length]+Tableau13[Total Replace]-Tableau13[Total Cars]</f>
        <v>4</v>
      </c>
      <c r="H8" s="1" t="b">
        <f>Tableau13[[#This Row],[Result]]&lt;0</f>
        <v>0</v>
      </c>
      <c r="J8">
        <v>7</v>
      </c>
      <c r="K8">
        <f t="shared" si="0"/>
        <v>14</v>
      </c>
      <c r="L8">
        <f>Tableau3[[#This Row],[Letters]]-1</f>
        <v>6</v>
      </c>
      <c r="M8">
        <f>ROUNDUP(Tableau3[[#This Row],[Assignment]]/Tableau3[[#This Row],[Gain per occurrence]]+0.1,0)</f>
        <v>3</v>
      </c>
      <c r="N8">
        <f>Tableau3[[#This Row],[Assignment]]-(Tableau3[[#This Row],[Minimum occurrences]]*Tableau3[[#This Row],[Gain per occurrence]])</f>
        <v>-4</v>
      </c>
    </row>
    <row r="9" spans="1:14" x14ac:dyDescent="0.25">
      <c r="A9" t="s">
        <v>22</v>
      </c>
      <c r="B9">
        <v>4</v>
      </c>
      <c r="C9">
        <f>LEN(Tableau13[Word])*Tableau13[Occurrences]</f>
        <v>12</v>
      </c>
      <c r="D9">
        <f>Tableau13[Occurrences]</f>
        <v>4</v>
      </c>
      <c r="E9" s="1" t="str">
        <f>CONCATENATE("'a':'",Tableau13[[#This Row],[Word]],"',")</f>
        <v>'a':'I'm',</v>
      </c>
      <c r="F9" s="1">
        <f>LEN(Tableau13[[#This Row],[Colonne1]])</f>
        <v>10</v>
      </c>
      <c r="G9">
        <f>Tableau13[Assignment Length]+Tableau13[Total Replace]-Tableau13[Total Cars]</f>
        <v>2</v>
      </c>
      <c r="H9" s="1" t="b">
        <f>Tableau13[[#This Row],[Result]]&lt;0</f>
        <v>0</v>
      </c>
      <c r="J9">
        <v>8</v>
      </c>
      <c r="K9">
        <f t="shared" si="0"/>
        <v>15</v>
      </c>
      <c r="L9">
        <f>Tableau3[[#This Row],[Letters]]-1</f>
        <v>7</v>
      </c>
      <c r="M9">
        <f>ROUNDUP(Tableau3[[#This Row],[Assignment]]/Tableau3[[#This Row],[Gain per occurrence]]+0.1,0)</f>
        <v>3</v>
      </c>
      <c r="N9">
        <f>Tableau3[[#This Row],[Assignment]]-(Tableau3[[#This Row],[Minimum occurrences]]*Tableau3[[#This Row],[Gain per occurrence]])</f>
        <v>-6</v>
      </c>
    </row>
    <row r="10" spans="1:14" x14ac:dyDescent="0.25">
      <c r="A10" t="s">
        <v>23</v>
      </c>
      <c r="B10">
        <v>4</v>
      </c>
      <c r="C10">
        <f>LEN(Tableau13[Word])*Tableau13[Occurrences]</f>
        <v>8</v>
      </c>
      <c r="D10">
        <f>Tableau13[Occurrences]</f>
        <v>4</v>
      </c>
      <c r="E10" s="1" t="str">
        <f>CONCATENATE("'a':'",Tableau13[[#This Row],[Word]],"',")</f>
        <v>'a':'ee',</v>
      </c>
      <c r="F10" s="1">
        <f>LEN(Tableau13[[#This Row],[Colonne1]])</f>
        <v>9</v>
      </c>
      <c r="G10">
        <f>Tableau13[Assignment Length]+Tableau13[Total Replace]-Tableau13[Total Cars]</f>
        <v>5</v>
      </c>
      <c r="H10" s="1" t="b">
        <f>Tableau13[[#This Row],[Result]]&lt;0</f>
        <v>0</v>
      </c>
      <c r="J10">
        <v>9</v>
      </c>
      <c r="K10">
        <f t="shared" si="0"/>
        <v>16</v>
      </c>
      <c r="L10">
        <f>Tableau3[[#This Row],[Letters]]-1</f>
        <v>8</v>
      </c>
      <c r="M10">
        <f>ROUNDUP(Tableau3[[#This Row],[Assignment]]/Tableau3[[#This Row],[Gain per occurrence]]+0.1,0)</f>
        <v>3</v>
      </c>
      <c r="N10">
        <f>Tableau3[[#This Row],[Assignment]]-(Tableau3[[#This Row],[Minimum occurrences]]*Tableau3[[#This Row],[Gain per occurrence]])</f>
        <v>-8</v>
      </c>
    </row>
    <row r="11" spans="1:14" x14ac:dyDescent="0.25">
      <c r="A11" t="s">
        <v>24</v>
      </c>
      <c r="B11">
        <v>3</v>
      </c>
      <c r="C11">
        <f>LEN(Tableau13[Word])*Tableau13[Occurrences]</f>
        <v>30</v>
      </c>
      <c r="D11">
        <f>Tableau13[Occurrences]</f>
        <v>3</v>
      </c>
      <c r="E11" s="1" t="str">
        <f>CONCATENATE("'a':'",Tableau13[[#This Row],[Word]],"',")</f>
        <v>'a':' how I'm @',</v>
      </c>
      <c r="F11" s="1">
        <f>LEN(Tableau13[[#This Row],[Colonne1]])</f>
        <v>17</v>
      </c>
      <c r="G11">
        <f>Tableau13[Assignment Length]+Tableau13[Total Replace]-Tableau13[Total Cars]</f>
        <v>-10</v>
      </c>
      <c r="H11" s="1" t="b">
        <f>Tableau13[[#This Row],[Result]]&lt;0</f>
        <v>1</v>
      </c>
      <c r="J11">
        <v>10</v>
      </c>
      <c r="K11">
        <f t="shared" si="0"/>
        <v>17</v>
      </c>
      <c r="L11">
        <f>Tableau3[[#This Row],[Letters]]-1</f>
        <v>9</v>
      </c>
      <c r="M11">
        <f>ROUNDUP(Tableau3[[#This Row],[Assignment]]/Tableau3[[#This Row],[Gain per occurrence]]+0.1,0)</f>
        <v>2</v>
      </c>
      <c r="N11">
        <f>Tableau3[[#This Row],[Assignment]]-(Tableau3[[#This Row],[Minimum occurrences]]*Tableau3[[#This Row],[Gain per occurrence]])</f>
        <v>-1</v>
      </c>
    </row>
    <row r="12" spans="1:14" x14ac:dyDescent="0.25">
      <c r="A12" t="s">
        <v>25</v>
      </c>
      <c r="B12">
        <v>4</v>
      </c>
      <c r="C12">
        <f>LEN(Tableau13[Word])*Tableau13[Occurrences]</f>
        <v>8</v>
      </c>
      <c r="D12">
        <f>Tableau13[Occurrences]</f>
        <v>4</v>
      </c>
      <c r="E12" s="1" t="str">
        <f>CONCATENATE("'a':'",Tableau13[[#This Row],[Word]],"',")</f>
        <v>'a':'me',</v>
      </c>
      <c r="F12" s="1">
        <f>LEN(Tableau13[[#This Row],[Colonne1]])</f>
        <v>9</v>
      </c>
      <c r="G12">
        <f>Tableau13[Assignment Length]+Tableau13[Total Replace]-Tableau13[Total Cars]</f>
        <v>5</v>
      </c>
      <c r="H12" s="1" t="b">
        <f>Tableau13[[#This Row],[Result]]&lt;0</f>
        <v>0</v>
      </c>
      <c r="J12">
        <v>11</v>
      </c>
      <c r="K12">
        <f t="shared" si="0"/>
        <v>18</v>
      </c>
      <c r="L12">
        <f>Tableau3[[#This Row],[Letters]]-1</f>
        <v>10</v>
      </c>
      <c r="M12">
        <f>ROUNDUP(Tableau3[[#This Row],[Assignment]]/Tableau3[[#This Row],[Gain per occurrence]]+0.1,0)</f>
        <v>2</v>
      </c>
      <c r="N12">
        <f>Tableau3[[#This Row],[Assignment]]-(Tableau3[[#This Row],[Minimum occurrences]]*Tableau3[[#This Row],[Gain per occurrence]])</f>
        <v>-2</v>
      </c>
    </row>
    <row r="13" spans="1:14" x14ac:dyDescent="0.25">
      <c r="A13" t="s">
        <v>26</v>
      </c>
      <c r="B13">
        <v>6</v>
      </c>
      <c r="C13">
        <f>LEN(Tableau13[Word])*Tableau13[Occurrences]</f>
        <v>12</v>
      </c>
      <c r="D13">
        <f>Tableau13[Occurrences]</f>
        <v>6</v>
      </c>
      <c r="E13" s="1" t="str">
        <f>CONCATENATE("'a':'",Tableau13[[#This Row],[Word]],"',")</f>
        <v>'a':'a9',</v>
      </c>
      <c r="F13" s="1">
        <f>LEN(Tableau13[[#This Row],[Colonne1]])</f>
        <v>9</v>
      </c>
      <c r="G13">
        <f>Tableau13[Assignment Length]+Tableau13[Total Replace]-Tableau13[Total Cars]</f>
        <v>3</v>
      </c>
      <c r="H13" s="1" t="b">
        <f>Tableau13[[#This Row],[Result]]&lt;0</f>
        <v>0</v>
      </c>
      <c r="J13">
        <v>12</v>
      </c>
      <c r="K13">
        <f t="shared" si="0"/>
        <v>19</v>
      </c>
      <c r="L13">
        <f>Tableau3[[#This Row],[Letters]]-1</f>
        <v>11</v>
      </c>
      <c r="M13">
        <f>ROUNDUP(Tableau3[[#This Row],[Assignment]]/Tableau3[[#This Row],[Gain per occurrence]]+0.1,0)</f>
        <v>2</v>
      </c>
      <c r="N13">
        <f>Tableau3[[#This Row],[Assignment]]-(Tableau3[[#This Row],[Minimum occurrences]]*Tableau3[[#This Row],[Gain per occurrence]])</f>
        <v>-3</v>
      </c>
    </row>
    <row r="14" spans="1:14" x14ac:dyDescent="0.25">
      <c r="A14" t="s">
        <v>27</v>
      </c>
      <c r="B14">
        <v>7</v>
      </c>
      <c r="C14">
        <f>LEN(Tableau13[Word])*Tableau13[Occurrences]</f>
        <v>14</v>
      </c>
      <c r="D14">
        <f>Tableau13[Occurrences]</f>
        <v>7</v>
      </c>
      <c r="E14" s="1" t="str">
        <f>CONCATENATE("'a':'",Tableau13[[#This Row],[Word]],"',")</f>
        <v>'a':'ou',</v>
      </c>
      <c r="F14" s="1">
        <f>LEN(Tableau13[[#This Row],[Colonne1]])</f>
        <v>9</v>
      </c>
      <c r="G14">
        <f>Tableau13[Assignment Length]+Tableau13[Total Replace]-Tableau13[Total Cars]</f>
        <v>2</v>
      </c>
      <c r="H14" s="1" t="b">
        <f>Tableau13[[#This Row],[Result]]&lt;0</f>
        <v>0</v>
      </c>
      <c r="J14">
        <v>13</v>
      </c>
      <c r="K14">
        <f t="shared" si="0"/>
        <v>20</v>
      </c>
      <c r="L14">
        <f>Tableau3[[#This Row],[Letters]]-1</f>
        <v>12</v>
      </c>
      <c r="M14">
        <f>ROUNDUP(Tableau3[[#This Row],[Assignment]]/Tableau3[[#This Row],[Gain per occurrence]]+0.1,0)</f>
        <v>2</v>
      </c>
      <c r="N14">
        <f>Tableau3[[#This Row],[Assignment]]-(Tableau3[[#This Row],[Minimum occurrences]]*Tableau3[[#This Row],[Gain per occurrence]])</f>
        <v>-4</v>
      </c>
    </row>
    <row r="15" spans="1:14" x14ac:dyDescent="0.25">
      <c r="A15" t="s">
        <v>28</v>
      </c>
      <c r="B15">
        <v>4</v>
      </c>
      <c r="C15">
        <f>LEN(Tableau13[Word])*Tableau13[Occurrences]</f>
        <v>16</v>
      </c>
      <c r="D15">
        <f>Tableau13[Occurrences]</f>
        <v>4</v>
      </c>
      <c r="E15" s="1" t="str">
        <f>CONCATENATE("'a':'",Tableau13[[#This Row],[Word]],"',")</f>
        <v>'a':' a9 ',</v>
      </c>
      <c r="F15" s="1">
        <f>LEN(Tableau13[[#This Row],[Colonne1]])</f>
        <v>11</v>
      </c>
      <c r="G15">
        <f>Tableau13[Assignment Length]+Tableau13[Total Replace]-Tableau13[Total Cars]</f>
        <v>-1</v>
      </c>
      <c r="H15" s="1" t="b">
        <f>Tableau13[[#This Row],[Result]]&lt;0</f>
        <v>1</v>
      </c>
      <c r="J15">
        <v>14</v>
      </c>
      <c r="K15">
        <f t="shared" si="0"/>
        <v>21</v>
      </c>
      <c r="L15">
        <f>Tableau3[[#This Row],[Letters]]-1</f>
        <v>13</v>
      </c>
      <c r="M15">
        <f>ROUNDUP(Tableau3[[#This Row],[Assignment]]/Tableau3[[#This Row],[Gain per occurrence]]+0.1,0)</f>
        <v>2</v>
      </c>
      <c r="N15">
        <f>Tableau3[[#This Row],[Assignment]]-(Tableau3[[#This Row],[Minimum occurrences]]*Tableau3[[#This Row],[Gain per occurrence]])</f>
        <v>-5</v>
      </c>
    </row>
    <row r="16" spans="1:14" x14ac:dyDescent="0.25">
      <c r="A16" t="s">
        <v>29</v>
      </c>
      <c r="B16">
        <v>2</v>
      </c>
      <c r="C16">
        <f>LEN(Tableau13[Word])*Tableau13[Occurrences]</f>
        <v>26</v>
      </c>
      <c r="D16">
        <f>Tableau13[Occurrences]</f>
        <v>2</v>
      </c>
      <c r="E16" s="1" t="str">
        <f>CONCATENATE("'a':'",Tableau13[[#This Row],[Word]],"',")</f>
        <v>'a':'I just wanna ',</v>
      </c>
      <c r="F16" s="1">
        <f>LEN(Tableau13[[#This Row],[Colonne1]])</f>
        <v>20</v>
      </c>
      <c r="G16">
        <f>Tableau13[Assignment Length]+Tableau13[Total Replace]-Tableau13[Total Cars]</f>
        <v>-4</v>
      </c>
      <c r="H16" s="1" t="b">
        <f>Tableau13[[#This Row],[Result]]&lt;0</f>
        <v>1</v>
      </c>
      <c r="J16">
        <v>15</v>
      </c>
      <c r="K16">
        <f t="shared" si="0"/>
        <v>22</v>
      </c>
      <c r="L16">
        <f>Tableau3[[#This Row],[Letters]]-1</f>
        <v>14</v>
      </c>
      <c r="M16">
        <f>ROUNDUP(Tableau3[[#This Row],[Assignment]]/Tableau3[[#This Row],[Gain per occurrence]]+0.1,0)</f>
        <v>2</v>
      </c>
      <c r="N16">
        <f>Tableau3[[#This Row],[Assignment]]-(Tableau3[[#This Row],[Minimum occurrences]]*Tableau3[[#This Row],[Gain per occurrence]])</f>
        <v>-6</v>
      </c>
    </row>
    <row r="17" spans="1:14" x14ac:dyDescent="0.25">
      <c r="A17" t="s">
        <v>30</v>
      </c>
      <c r="B17">
        <v>3</v>
      </c>
      <c r="C17">
        <f>LEN(Tableau13[Word])*Tableau13[Occurrences]</f>
        <v>12</v>
      </c>
      <c r="D17">
        <f>Tableau13[Occurrences]</f>
        <v>3</v>
      </c>
      <c r="E17" s="1" t="str">
        <f>CONCATENATE("'a':'",Tableau13[[#This Row],[Word]],"',")</f>
        <v>'a':'make',</v>
      </c>
      <c r="F17" s="1">
        <f>LEN(Tableau13[[#This Row],[Colonne1]])</f>
        <v>11</v>
      </c>
      <c r="G17">
        <f>Tableau13[Assignment Length]+Tableau13[Total Replace]-Tableau13[Total Cars]</f>
        <v>2</v>
      </c>
      <c r="H17" s="1" t="b">
        <f>Tableau13[[#This Row],[Result]]&lt;0</f>
        <v>0</v>
      </c>
      <c r="J17">
        <v>16</v>
      </c>
      <c r="K17">
        <f t="shared" si="0"/>
        <v>23</v>
      </c>
      <c r="L17">
        <f>Tableau3[[#This Row],[Letters]]-1</f>
        <v>15</v>
      </c>
      <c r="M17">
        <f>ROUNDUP(Tableau3[[#This Row],[Assignment]]/Tableau3[[#This Row],[Gain per occurrence]]+0.1,0)</f>
        <v>2</v>
      </c>
      <c r="N17">
        <f>Tableau3[[#This Row],[Assignment]]-(Tableau3[[#This Row],[Minimum occurrences]]*Tableau3[[#This Row],[Gain per occurrence]])</f>
        <v>-7</v>
      </c>
    </row>
    <row r="18" spans="1:14" ht="16.5" customHeight="1" x14ac:dyDescent="0.25">
      <c r="A18" t="s">
        <v>31</v>
      </c>
      <c r="B18">
        <v>2</v>
      </c>
      <c r="C18">
        <f>LEN(Tableau13[Word])*Tableau13[Occurrences]</f>
        <v>20</v>
      </c>
      <c r="D18">
        <f>Tableau13[Occurrences]</f>
        <v>2</v>
      </c>
      <c r="E18" s="1" t="str">
        <f>CONCATENATE("'a':'",Tableau13[[#This Row],[Word]],"',")</f>
        <v>'a':'Gotta make',</v>
      </c>
      <c r="F18" s="1">
        <f>LEN(Tableau13[[#This Row],[Colonne1]])</f>
        <v>17</v>
      </c>
      <c r="G18">
        <f>Tableau13[Assignment Length]+Tableau13[Total Replace]-Tableau13[Total Cars]</f>
        <v>-1</v>
      </c>
      <c r="H18" s="1" t="b">
        <f>Tableau13[[#This Row],[Result]]&lt;0</f>
        <v>1</v>
      </c>
      <c r="J18">
        <v>17</v>
      </c>
      <c r="K18">
        <f t="shared" si="0"/>
        <v>24</v>
      </c>
      <c r="L18">
        <f>Tableau3[[#This Row],[Letters]]-1</f>
        <v>16</v>
      </c>
      <c r="M18">
        <f>ROUNDUP(Tableau3[[#This Row],[Assignment]]/Tableau3[[#This Row],[Gain per occurrence]]+0.1,0)</f>
        <v>2</v>
      </c>
      <c r="N18">
        <f>Tableau3[[#This Row],[Assignment]]-(Tableau3[[#This Row],[Minimum occurrences]]*Tableau3[[#This Row],[Gain per occurrence]])</f>
        <v>-8</v>
      </c>
    </row>
    <row r="19" spans="1:14" x14ac:dyDescent="0.25">
      <c r="A19" s="4" t="s">
        <v>35</v>
      </c>
      <c r="B19">
        <v>2</v>
      </c>
      <c r="C19">
        <f>LEN(Tableau13[Word])*Tableau13[Occurrences]</f>
        <v>26</v>
      </c>
      <c r="D19">
        <f>Tableau13[Occurrences]</f>
        <v>2</v>
      </c>
      <c r="E19" s="1" t="str">
        <f>CONCATENATE("'a':'",Tableau13[[#This Row],[Word]],"',")</f>
        <v>'a':' %è u9ersta9 ',</v>
      </c>
      <c r="F19" s="1">
        <f>LEN(Tableau13[[#This Row],[Colonne1]])</f>
        <v>20</v>
      </c>
      <c r="G19">
        <f>Tableau13[Assignment Length]+Tableau13[Total Replace]-Tableau13[Total Cars]</f>
        <v>-4</v>
      </c>
      <c r="H19" s="1" t="b">
        <f>Tableau13[[#This Row],[Result]]&lt;0</f>
        <v>1</v>
      </c>
      <c r="J19">
        <v>18</v>
      </c>
      <c r="K19">
        <f t="shared" si="0"/>
        <v>25</v>
      </c>
      <c r="L19">
        <f>Tableau3[[#This Row],[Letters]]-1</f>
        <v>17</v>
      </c>
      <c r="M19">
        <f>ROUNDUP(Tableau3[[#This Row],[Assignment]]/Tableau3[[#This Row],[Gain per occurrence]]+0.1,0)</f>
        <v>2</v>
      </c>
      <c r="N19">
        <f>Tableau3[[#This Row],[Assignment]]-(Tableau3[[#This Row],[Minimum occurrences]]*Tableau3[[#This Row],[Gain per occurrence]])</f>
        <v>-9</v>
      </c>
    </row>
    <row r="20" spans="1:14" x14ac:dyDescent="0.25">
      <c r="A20" t="s">
        <v>33</v>
      </c>
      <c r="B20">
        <v>4</v>
      </c>
      <c r="C20">
        <f>LEN(Tableau13[Word])*Tableau13[Occurrences]</f>
        <v>12</v>
      </c>
      <c r="D20">
        <f>Tableau13[Occurrences]</f>
        <v>4</v>
      </c>
      <c r="E20" s="1" t="str">
        <f>CONCATENATE("'a':'",Tableau13[[#This Row],[Word]],"',")</f>
        <v>'a':'the',</v>
      </c>
      <c r="F20" s="1">
        <f>LEN(Tableau13[[#This Row],[Colonne1]])</f>
        <v>10</v>
      </c>
      <c r="G20">
        <f>Tableau13[Assignment Length]+Tableau13[Total Replace]-Tableau13[Total Cars]</f>
        <v>2</v>
      </c>
      <c r="H20" s="1" t="b">
        <f>Tableau13[[#This Row],[Result]]&lt;0</f>
        <v>0</v>
      </c>
      <c r="J20">
        <v>19</v>
      </c>
      <c r="K20">
        <f t="shared" si="0"/>
        <v>26</v>
      </c>
      <c r="L20">
        <f>Tableau3[[#This Row],[Letters]]-1</f>
        <v>18</v>
      </c>
      <c r="M20">
        <f>ROUNDUP(Tableau3[[#This Row],[Assignment]]/Tableau3[[#This Row],[Gain per occurrence]]+0.1,0)</f>
        <v>2</v>
      </c>
      <c r="N20">
        <f>Tableau3[[#This Row],[Assignment]]-(Tableau3[[#This Row],[Minimum occurrences]]*Tableau3[[#This Row],[Gain per occurrence]])</f>
        <v>-10</v>
      </c>
    </row>
    <row r="21" spans="1:14" x14ac:dyDescent="0.25">
      <c r="A21" t="s">
        <v>34</v>
      </c>
      <c r="B21">
        <v>2</v>
      </c>
      <c r="C21">
        <f>LEN(Tableau13[Word])*Tableau13[Occurrences]</f>
        <v>14</v>
      </c>
      <c r="D21">
        <f>Tableau13[Occurrences]</f>
        <v>2</v>
      </c>
      <c r="E21" s="1" t="str">
        <f>CONCATENATE("'a':'",Tableau13[[#This Row],[Word]],"',")</f>
        <v>'a':' other ',</v>
      </c>
      <c r="F21" s="1">
        <f>LEN(Tableau13[[#This Row],[Colonne1]])</f>
        <v>14</v>
      </c>
      <c r="G21">
        <f>Tableau13[Assignment Length]+Tableau13[Total Replace]-Tableau13[Total Cars]</f>
        <v>2</v>
      </c>
      <c r="H21" s="1" t="b">
        <f>Tableau13[[#This Row],[Result]]&lt;0</f>
        <v>0</v>
      </c>
      <c r="J21">
        <v>20</v>
      </c>
      <c r="K21">
        <f t="shared" si="0"/>
        <v>27</v>
      </c>
      <c r="L21">
        <f>Tableau3[[#This Row],[Letters]]-1</f>
        <v>19</v>
      </c>
      <c r="M21">
        <f>ROUNDUP(Tableau3[[#This Row],[Assignment]]/Tableau3[[#This Row],[Gain per occurrence]]+0.1,0)</f>
        <v>2</v>
      </c>
      <c r="N21">
        <f>Tableau3[[#This Row],[Assignment]]-(Tableau3[[#This Row],[Minimum occurrences]]*Tableau3[[#This Row],[Gain per occurrence]])</f>
        <v>-11</v>
      </c>
    </row>
    <row r="22" spans="1:14" x14ac:dyDescent="0.25">
      <c r="A22" t="s">
        <v>36</v>
      </c>
      <c r="B22">
        <v>5</v>
      </c>
      <c r="C22">
        <f>LEN(Tableau13[Word])*Tableau13[Occurrences]</f>
        <v>10</v>
      </c>
      <c r="D22">
        <f>Tableau13[Occurrences]</f>
        <v>5</v>
      </c>
      <c r="E22" s="1" t="str">
        <f>CONCATENATE("'a':'",Tableau13[[#This Row],[Word]],"',")</f>
        <v>'a':'to',</v>
      </c>
      <c r="F22" s="1">
        <f>LEN(Tableau13[[#This Row],[Colonne1]])</f>
        <v>9</v>
      </c>
      <c r="G22">
        <f>Tableau13[Assignment Length]+Tableau13[Total Replace]-Tableau13[Total Cars]</f>
        <v>4</v>
      </c>
      <c r="H22" s="1" t="b">
        <f>Tableau13[[#This Row],[Result]]&lt;0</f>
        <v>0</v>
      </c>
      <c r="J22">
        <v>21</v>
      </c>
      <c r="K22">
        <f t="shared" si="0"/>
        <v>28</v>
      </c>
      <c r="L22">
        <f>Tableau3[[#This Row],[Letters]]-1</f>
        <v>20</v>
      </c>
      <c r="M22">
        <f>ROUNDUP(Tableau3[[#This Row],[Assignment]]/Tableau3[[#This Row],[Gain per occurrence]]+0.1,0)</f>
        <v>2</v>
      </c>
      <c r="N22">
        <f>Tableau3[[#This Row],[Assignment]]-(Tableau3[[#This Row],[Minimum occurrences]]*Tableau3[[#This Row],[Gain per occurrence]])</f>
        <v>-12</v>
      </c>
    </row>
    <row r="23" spans="1:14" x14ac:dyDescent="0.25">
      <c r="A23" t="s">
        <v>27</v>
      </c>
      <c r="B23">
        <v>7</v>
      </c>
      <c r="C23">
        <f>LEN(Tableau13[Word])*Tableau13[Occurrences]</f>
        <v>14</v>
      </c>
      <c r="D23">
        <f>Tableau13[Occurrences]</f>
        <v>7</v>
      </c>
      <c r="E23" s="1" t="str">
        <f>CONCATENATE("'a':'",Tableau13[[#This Row],[Word]],"',")</f>
        <v>'a':'ou',</v>
      </c>
      <c r="F23" s="1">
        <f>LEN(Tableau13[[#This Row],[Colonne1]])</f>
        <v>9</v>
      </c>
      <c r="G23">
        <f>Tableau13[Assignment Length]+Tableau13[Total Replace]-Tableau13[Total Cars]</f>
        <v>2</v>
      </c>
      <c r="H23" s="1" t="b">
        <f>Tableau13[[#This Row],[Result]]&lt;0</f>
        <v>0</v>
      </c>
    </row>
    <row r="24" spans="1:14" x14ac:dyDescent="0.25">
      <c r="A24" t="s">
        <v>41</v>
      </c>
      <c r="B24">
        <v>3</v>
      </c>
      <c r="C24">
        <f>LEN(Tableau13[Word])*Tableau13[Occurrences]</f>
        <v>15</v>
      </c>
      <c r="D24">
        <f>Tableau13[Occurrences]</f>
        <v>3</v>
      </c>
      <c r="E24" s="1" t="str">
        <f>CONCATENATE("'a':'",Tableau13[[#This Row],[Word]],"',")</f>
        <v>'a':'!give',</v>
      </c>
      <c r="F24" s="1">
        <f>LEN(Tableau13[[#This Row],[Colonne1]])</f>
        <v>12</v>
      </c>
      <c r="G24">
        <f>Tableau13[Assignment Length]+Tableau13[Total Replace]-Tableau13[Total Cars]</f>
        <v>0</v>
      </c>
      <c r="H24" s="1" t="b">
        <f>Tableau13[[#This Row],[Result]]&lt;0</f>
        <v>0</v>
      </c>
    </row>
    <row r="25" spans="1:14" x14ac:dyDescent="0.25">
      <c r="A25" t="s">
        <v>42</v>
      </c>
      <c r="B25">
        <v>9</v>
      </c>
      <c r="C25">
        <f>LEN(Tableau13[Word])*Tableau13[Occurrences]</f>
        <v>18</v>
      </c>
      <c r="D25">
        <f>Tableau13[Occurrences]</f>
        <v>9</v>
      </c>
      <c r="E25" s="1" t="str">
        <f>CONCATENATE("'a':'",Tableau13[[#This Row],[Word]],"',")</f>
        <v>'a':' g',</v>
      </c>
      <c r="F25" s="1">
        <f>LEN(Tableau13[[#This Row],[Colonne1]])</f>
        <v>9</v>
      </c>
      <c r="G25">
        <f>Tableau13[Assignment Length]+Tableau13[Total Replace]-Tableau13[Total Cars]</f>
        <v>0</v>
      </c>
      <c r="H25" s="1" t="b">
        <f>Tableau13[[#This Row],[Result]]&lt;0</f>
        <v>0</v>
      </c>
    </row>
    <row r="26" spans="1:14" x14ac:dyDescent="0.25">
      <c r="A26" t="s">
        <v>43</v>
      </c>
      <c r="B26">
        <v>10</v>
      </c>
      <c r="C26">
        <f>LEN(Tableau13[Word])*Tableau13[Occurrences]</f>
        <v>20</v>
      </c>
      <c r="D26">
        <f>Tableau13[Occurrences]</f>
        <v>10</v>
      </c>
      <c r="E26" s="1" t="str">
        <f>CONCATENATE("'a':'",Tableau13[[#This Row],[Word]],"',")</f>
        <v>'a':' t',</v>
      </c>
      <c r="F26" s="1">
        <f>LEN(Tableau13[[#This Row],[Colonne1]])</f>
        <v>9</v>
      </c>
      <c r="G26">
        <f>Tableau13[Assignment Length]+Tableau13[Total Replace]-Tableau13[Total Cars]</f>
        <v>-1</v>
      </c>
      <c r="H26" s="1" t="b">
        <f>Tableau13[[#This Row],[Result]]&lt;0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Uguet</dc:creator>
  <cp:lastModifiedBy>Florent Uguet</cp:lastModifiedBy>
  <dcterms:created xsi:type="dcterms:W3CDTF">2018-11-02T15:44:07Z</dcterms:created>
  <dcterms:modified xsi:type="dcterms:W3CDTF">2019-01-05T02:28:42Z</dcterms:modified>
</cp:coreProperties>
</file>